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fileSharing readOnlyRecommended="1"/>
  <workbookPr codeName="ThisWorkbook" defaultThemeVersion="124226"/>
  <mc:AlternateContent xmlns:mc="http://schemas.openxmlformats.org/markup-compatibility/2006">
    <mc:Choice Requires="x15">
      <x15ac:absPath xmlns:x15ac="http://schemas.microsoft.com/office/spreadsheetml/2010/11/ac" url="https://directsupplyinccom.sharepoint.com/sites/DIRECTSUPPLYINC/Shared Documents/SHARED - Product Info &amp; Pricing/Cabinetry &amp; Vanity Top Literature/Legacy Crafted Cabinets/VIVA/"/>
    </mc:Choice>
  </mc:AlternateContent>
  <xr:revisionPtr revIDLastSave="0" documentId="13_ncr:10001_{804417E6-CD3C-4866-BE6D-F320834620BE}" xr6:coauthVersionLast="47" xr6:coauthVersionMax="47" xr10:uidLastSave="{00000000-0000-0000-0000-000000000000}"/>
  <workbookProtection workbookAlgorithmName="SHA-512" workbookHashValue="i/nkggH+/0IpcNWaddf+FJBMepTufBOoXNGj77COgz3twPerqb/WZBQMHtNo2BplNzJ6dOJ5m+6IY3zIChH8IQ==" workbookSaltValue="uFlt0esMYHBlz9d6/nTu4A==" workbookSpinCount="100000" lockStructure="1"/>
  <bookViews>
    <workbookView xWindow="-108" yWindow="-108" windowWidth="23256" windowHeight="12576" firstSheet="3" activeTab="4" xr2:uid="{00000000-000D-0000-FFFF-FFFF00000000}"/>
  </bookViews>
  <sheets>
    <sheet name="CF Calcs" sheetId="35" state="hidden" r:id="rId1"/>
    <sheet name="Values" sheetId="32" state="hidden" r:id="rId2"/>
    <sheet name="Sheet1" sheetId="42" state="hidden" r:id="rId3"/>
    <sheet name="Instructions" sheetId="34" r:id="rId4"/>
    <sheet name="Quote Worksheet" sheetId="27" r:id="rId5"/>
    <sheet name="Sheet2" sheetId="28" state="hidden" r:id="rId6"/>
    <sheet name="Style # Reference Page" sheetId="41" r:id="rId7"/>
    <sheet name="Pricing Recap" sheetId="29" r:id="rId8"/>
    <sheet name="Order Cover Page" sheetId="38" r:id="rId9"/>
    <sheet name="Name List" sheetId="33" state="hidden" r:id="rId10"/>
    <sheet name="Sheet5" sheetId="37" state="hidden" r:id="rId11"/>
    <sheet name="Specialty Finish Agreement" sheetId="40" r:id="rId12"/>
  </sheets>
  <externalReferences>
    <externalReference r:id="rId13"/>
    <externalReference r:id="rId14"/>
  </externalReferences>
  <definedNames>
    <definedName name="_xlnm._FilterDatabase" localSheetId="9" hidden="1">'Name List'!$B$1:$B$563</definedName>
    <definedName name="_xlnm._FilterDatabase" localSheetId="4" hidden="1">'Quote Worksheet'!$B$29:$M$29</definedName>
    <definedName name="_xlnm._FilterDatabase" localSheetId="1" hidden="1">Values!$A$14:$C$575</definedName>
    <definedName name="CFLU">'CF Calcs'!$A:$F</definedName>
    <definedName name="DESCLU">Values!$D:$F</definedName>
    <definedName name="DISTRESSLU">'Name List'!$F$2:$F$4</definedName>
    <definedName name="FINISHLU">'Name List'!$G$2:$G$46</definedName>
    <definedName name="GLAZELU">'Name List'!$H$2:$H$3</definedName>
    <definedName name="JUNOLU">Sheet1!$D:$U</definedName>
    <definedName name="NAMELU">'Name List'!$B$2:$B$563</definedName>
    <definedName name="NEWPRICELU">[1]NEWPRICELU!$A:$B</definedName>
    <definedName name="NOMENLU">Values!$D$14:$D$575</definedName>
    <definedName name="numberLU">Sheet1!$D:$AW</definedName>
    <definedName name="NUMLU">'Pricing Recap'!$A$9:$X$12</definedName>
    <definedName name="OPTIONSLU">'Name List'!$C$2:$C$65</definedName>
    <definedName name="PLYOPTLU">'Name List'!$E$2:$E$4</definedName>
    <definedName name="PRICELU">Values!$D:$L</definedName>
    <definedName name="_xlnm.Print_Area" localSheetId="7">'Pricing Recap'!$A$1:$AF$13</definedName>
    <definedName name="_xlnm.Print_Area" localSheetId="4">'Quote Worksheet'!$A$2:$I$178</definedName>
    <definedName name="_xlnm.Print_Area" localSheetId="1">Values!$B$1:$K$575</definedName>
    <definedName name="RESDELLU">'Name List'!$I$2:$I$3</definedName>
    <definedName name="SIDELU">'Name List'!$D$2:$D$3</definedName>
    <definedName name="SPECLU">[2]suglist!#REF!</definedName>
    <definedName name="STRATALU">Sheet5!$A:$B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4" i="27" l="1"/>
  <c r="F25" i="27"/>
  <c r="M128" i="27"/>
  <c r="M127" i="27"/>
  <c r="M126" i="27"/>
  <c r="M125" i="27"/>
  <c r="M124" i="27"/>
  <c r="M123" i="27"/>
  <c r="M122" i="27"/>
  <c r="M121" i="27"/>
  <c r="M120" i="27"/>
  <c r="M119" i="27"/>
  <c r="M118" i="27"/>
  <c r="M117" i="27"/>
  <c r="M116" i="27"/>
  <c r="M115" i="27"/>
  <c r="M114" i="27"/>
  <c r="M113" i="27"/>
  <c r="M112" i="27"/>
  <c r="M111" i="27"/>
  <c r="M110" i="27"/>
  <c r="M109" i="27"/>
  <c r="M108" i="27"/>
  <c r="M107" i="27"/>
  <c r="M106" i="27"/>
  <c r="M105" i="27"/>
  <c r="M104" i="27"/>
  <c r="M103" i="27"/>
  <c r="M102" i="27"/>
  <c r="M101" i="27"/>
  <c r="M100" i="27"/>
  <c r="M99" i="27"/>
  <c r="M98" i="27"/>
  <c r="M97" i="27"/>
  <c r="M96" i="27"/>
  <c r="M95" i="27"/>
  <c r="M94" i="27"/>
  <c r="M93" i="27"/>
  <c r="M92" i="27"/>
  <c r="M91" i="27"/>
  <c r="M90" i="27"/>
  <c r="M89" i="27"/>
  <c r="M88" i="27"/>
  <c r="M87" i="27"/>
  <c r="M86" i="27"/>
  <c r="M85" i="27"/>
  <c r="M84" i="27"/>
  <c r="M83" i="27"/>
  <c r="M82" i="27"/>
  <c r="M81" i="27"/>
  <c r="M80" i="27"/>
  <c r="M79" i="27"/>
  <c r="M78" i="27"/>
  <c r="M77" i="27"/>
  <c r="M76" i="27"/>
  <c r="M75" i="27"/>
  <c r="M74" i="27"/>
  <c r="M73" i="27"/>
  <c r="M72" i="27"/>
  <c r="M71" i="27"/>
  <c r="M70" i="27"/>
  <c r="M69" i="27"/>
  <c r="M68" i="27"/>
  <c r="M67" i="27"/>
  <c r="M66" i="27"/>
  <c r="M65" i="27"/>
  <c r="M64" i="27"/>
  <c r="M63" i="27"/>
  <c r="M62" i="27"/>
  <c r="M61" i="27"/>
  <c r="M60" i="27"/>
  <c r="M59" i="27"/>
  <c r="M58" i="27"/>
  <c r="M57" i="27"/>
  <c r="M56" i="27"/>
  <c r="M55" i="27"/>
  <c r="M54" i="27"/>
  <c r="M53" i="27"/>
  <c r="M52" i="27"/>
  <c r="M51" i="27"/>
  <c r="M50" i="27"/>
  <c r="M49" i="27"/>
  <c r="M48" i="27"/>
  <c r="M47" i="27"/>
  <c r="M46" i="27"/>
  <c r="M45" i="27"/>
  <c r="M44" i="27"/>
  <c r="M43" i="27"/>
  <c r="M42" i="27"/>
  <c r="M41" i="27"/>
  <c r="M40" i="27"/>
  <c r="M39" i="27"/>
  <c r="M38" i="27"/>
  <c r="M37" i="27"/>
  <c r="M36" i="27"/>
  <c r="M35" i="27"/>
  <c r="M34" i="27"/>
  <c r="M33" i="27"/>
  <c r="M32" i="27"/>
  <c r="M31" i="27"/>
  <c r="M30" i="27"/>
  <c r="M29" i="27"/>
  <c r="L128" i="27"/>
  <c r="L127" i="27"/>
  <c r="L126" i="27"/>
  <c r="L125" i="27"/>
  <c r="L124" i="27"/>
  <c r="L123" i="27"/>
  <c r="L122" i="27"/>
  <c r="L121" i="27"/>
  <c r="L120" i="27"/>
  <c r="L119" i="27"/>
  <c r="L118" i="27"/>
  <c r="L117" i="27"/>
  <c r="L116" i="27"/>
  <c r="L115" i="27"/>
  <c r="L114" i="27"/>
  <c r="L113" i="27"/>
  <c r="L112" i="27"/>
  <c r="L111" i="27"/>
  <c r="L110" i="27"/>
  <c r="L109" i="27"/>
  <c r="L108" i="27"/>
  <c r="L107" i="27"/>
  <c r="L106" i="27"/>
  <c r="L105" i="27"/>
  <c r="L104" i="27"/>
  <c r="L103" i="27"/>
  <c r="L102" i="27"/>
  <c r="L101" i="27"/>
  <c r="L100" i="27"/>
  <c r="L99" i="27"/>
  <c r="L98" i="27"/>
  <c r="L97" i="27"/>
  <c r="L96" i="27"/>
  <c r="L95" i="27"/>
  <c r="L94" i="27"/>
  <c r="L93" i="27"/>
  <c r="L92" i="27"/>
  <c r="L91" i="27"/>
  <c r="L90" i="27"/>
  <c r="L89" i="27"/>
  <c r="L88" i="27"/>
  <c r="L87" i="27"/>
  <c r="L86" i="27"/>
  <c r="L85" i="27"/>
  <c r="L84" i="27"/>
  <c r="L83" i="27"/>
  <c r="L82" i="27"/>
  <c r="L81" i="27"/>
  <c r="L80" i="27"/>
  <c r="L79" i="27"/>
  <c r="L78" i="27"/>
  <c r="L77" i="27"/>
  <c r="L76" i="27"/>
  <c r="L75" i="27"/>
  <c r="L74" i="27"/>
  <c r="L73" i="27"/>
  <c r="L72" i="27"/>
  <c r="L71" i="27"/>
  <c r="L70" i="27"/>
  <c r="L69" i="27"/>
  <c r="L68" i="27"/>
  <c r="L67" i="27"/>
  <c r="L66" i="27"/>
  <c r="L65" i="27"/>
  <c r="L64" i="27"/>
  <c r="L63" i="27"/>
  <c r="L62" i="27"/>
  <c r="L61" i="27"/>
  <c r="L60" i="27"/>
  <c r="L59" i="27"/>
  <c r="L58" i="27"/>
  <c r="L57" i="27"/>
  <c r="L56" i="27"/>
  <c r="L55" i="27"/>
  <c r="L54" i="27"/>
  <c r="L53" i="27"/>
  <c r="L52" i="27"/>
  <c r="L51" i="27"/>
  <c r="L50" i="27"/>
  <c r="L49" i="27"/>
  <c r="L48" i="27"/>
  <c r="L47" i="27"/>
  <c r="L46" i="27"/>
  <c r="L45" i="27"/>
  <c r="L44" i="27"/>
  <c r="L43" i="27"/>
  <c r="L42" i="27"/>
  <c r="L41" i="27"/>
  <c r="L40" i="27"/>
  <c r="L39" i="27"/>
  <c r="L38" i="27"/>
  <c r="L37" i="27"/>
  <c r="L36" i="27"/>
  <c r="L35" i="27"/>
  <c r="L34" i="27"/>
  <c r="L33" i="27"/>
  <c r="L32" i="27"/>
  <c r="L31" i="27"/>
  <c r="L30" i="27"/>
  <c r="L29" i="27"/>
  <c r="F2" i="35"/>
  <c r="E2" i="35"/>
  <c r="G165" i="27"/>
  <c r="M37" i="38"/>
  <c r="H37" i="38"/>
  <c r="B162" i="27"/>
  <c r="B163" i="27"/>
  <c r="G163" i="27"/>
  <c r="G164" i="27"/>
  <c r="E165" i="27"/>
  <c r="F12" i="27"/>
  <c r="F162" i="27" s="1"/>
  <c r="C12" i="27"/>
  <c r="C162" i="27" s="1"/>
  <c r="P11" i="29"/>
  <c r="O11" i="29"/>
  <c r="P10" i="29"/>
  <c r="O10" i="29"/>
  <c r="A37" i="38" l="1"/>
  <c r="G37" i="38"/>
  <c r="F22" i="27" l="1"/>
  <c r="AP3" i="42"/>
  <c r="AP4" i="42"/>
  <c r="AP5" i="42"/>
  <c r="AP6" i="42"/>
  <c r="AP7" i="42"/>
  <c r="AP8" i="42"/>
  <c r="AP9" i="42"/>
  <c r="AP10" i="42"/>
  <c r="AP11" i="42"/>
  <c r="AP12" i="42"/>
  <c r="AP13" i="42"/>
  <c r="AP14" i="42"/>
  <c r="AP15" i="42"/>
  <c r="AP16" i="42"/>
  <c r="AP17" i="42"/>
  <c r="AP18" i="42"/>
  <c r="AP19" i="42"/>
  <c r="AP20" i="42"/>
  <c r="AP21" i="42"/>
  <c r="AP22" i="42"/>
  <c r="AP23" i="42"/>
  <c r="AP24" i="42"/>
  <c r="AP25" i="42"/>
  <c r="AP26" i="42"/>
  <c r="AP27" i="42"/>
  <c r="AP28" i="42"/>
  <c r="AP29" i="42"/>
  <c r="AP30" i="42"/>
  <c r="AP31" i="42"/>
  <c r="AP32" i="42"/>
  <c r="AP33" i="42"/>
  <c r="AP34" i="42"/>
  <c r="AP35" i="42"/>
  <c r="AP36" i="42"/>
  <c r="AP37" i="42"/>
  <c r="AP38" i="42"/>
  <c r="AP39" i="42"/>
  <c r="AP40" i="42"/>
  <c r="AP41" i="42"/>
  <c r="AP42" i="42"/>
  <c r="AP43" i="42"/>
  <c r="AP44" i="42"/>
  <c r="AP45" i="42"/>
  <c r="AP46" i="42"/>
  <c r="AP47" i="42"/>
  <c r="AP48" i="42"/>
  <c r="AP49" i="42"/>
  <c r="AP50" i="42"/>
  <c r="AP51" i="42"/>
  <c r="AP52" i="42"/>
  <c r="AP53" i="42"/>
  <c r="AP54" i="42"/>
  <c r="AP55" i="42"/>
  <c r="AP56" i="42"/>
  <c r="AP57" i="42"/>
  <c r="AP58" i="42"/>
  <c r="AP59" i="42"/>
  <c r="AP60" i="42"/>
  <c r="AP61" i="42"/>
  <c r="AP62" i="42"/>
  <c r="AP63" i="42"/>
  <c r="AP64" i="42"/>
  <c r="AP65" i="42"/>
  <c r="AP66" i="42"/>
  <c r="AP67" i="42"/>
  <c r="AP68" i="42"/>
  <c r="AP69" i="42"/>
  <c r="AP70" i="42"/>
  <c r="AP71" i="42"/>
  <c r="AP72" i="42"/>
  <c r="AP73" i="42"/>
  <c r="AP74" i="42"/>
  <c r="AP75" i="42"/>
  <c r="AP76" i="42"/>
  <c r="AP77" i="42"/>
  <c r="AP78" i="42"/>
  <c r="AP79" i="42"/>
  <c r="AP80" i="42"/>
  <c r="AP81" i="42"/>
  <c r="AP82" i="42"/>
  <c r="AP83" i="42"/>
  <c r="AP84" i="42"/>
  <c r="AP85" i="42"/>
  <c r="AP86" i="42"/>
  <c r="AP87" i="42"/>
  <c r="AP88" i="42"/>
  <c r="AP89" i="42"/>
  <c r="AP90" i="42"/>
  <c r="AP91" i="42"/>
  <c r="AP92" i="42"/>
  <c r="AP93" i="42"/>
  <c r="AP94" i="42"/>
  <c r="AP95" i="42"/>
  <c r="AP96" i="42"/>
  <c r="AP97" i="42"/>
  <c r="AP98" i="42"/>
  <c r="AP99" i="42"/>
  <c r="AP100" i="42"/>
  <c r="AP101" i="42"/>
  <c r="AP102" i="42"/>
  <c r="AP103" i="42"/>
  <c r="AP104" i="42"/>
  <c r="AP105" i="42"/>
  <c r="AP106" i="42"/>
  <c r="AP107" i="42"/>
  <c r="AP108" i="42"/>
  <c r="AP109" i="42"/>
  <c r="AP110" i="42"/>
  <c r="AP111" i="42"/>
  <c r="AP112" i="42"/>
  <c r="AP113" i="42"/>
  <c r="AP114" i="42"/>
  <c r="AP115" i="42"/>
  <c r="AP116" i="42"/>
  <c r="AP117" i="42"/>
  <c r="AP118" i="42"/>
  <c r="AP119" i="42"/>
  <c r="AP120" i="42"/>
  <c r="AP121" i="42"/>
  <c r="AP122" i="42"/>
  <c r="AP123" i="42"/>
  <c r="AP124" i="42"/>
  <c r="AP125" i="42"/>
  <c r="AP126" i="42"/>
  <c r="AP127" i="42"/>
  <c r="AP128" i="42"/>
  <c r="AP129" i="42"/>
  <c r="AP130" i="42"/>
  <c r="AP131" i="42"/>
  <c r="AP132" i="42"/>
  <c r="AP133" i="42"/>
  <c r="AP134" i="42"/>
  <c r="AP135" i="42"/>
  <c r="AP136" i="42"/>
  <c r="AP137" i="42"/>
  <c r="AP138" i="42"/>
  <c r="AP139" i="42"/>
  <c r="AP140" i="42"/>
  <c r="AP141" i="42"/>
  <c r="AP142" i="42"/>
  <c r="AP143" i="42"/>
  <c r="AP144" i="42"/>
  <c r="AP145" i="42"/>
  <c r="AP146" i="42"/>
  <c r="AP147" i="42"/>
  <c r="AP148" i="42"/>
  <c r="AP149" i="42"/>
  <c r="AP150" i="42"/>
  <c r="AP151" i="42"/>
  <c r="AP152" i="42"/>
  <c r="AP153" i="42"/>
  <c r="AP154" i="42"/>
  <c r="AP155" i="42"/>
  <c r="AP156" i="42"/>
  <c r="AP157" i="42"/>
  <c r="AP158" i="42"/>
  <c r="AP159" i="42"/>
  <c r="AP160" i="42"/>
  <c r="AP161" i="42"/>
  <c r="AP162" i="42"/>
  <c r="AP163" i="42"/>
  <c r="AP164" i="42"/>
  <c r="AP165" i="42"/>
  <c r="AP166" i="42"/>
  <c r="AP167" i="42"/>
  <c r="AP168" i="42"/>
  <c r="AP169" i="42"/>
  <c r="AP170" i="42"/>
  <c r="AP171" i="42"/>
  <c r="AP172" i="42"/>
  <c r="AP173" i="42"/>
  <c r="AP174" i="42"/>
  <c r="AP175" i="42"/>
  <c r="AP176" i="42"/>
  <c r="AP177" i="42"/>
  <c r="AP178" i="42"/>
  <c r="AP179" i="42"/>
  <c r="AP180" i="42"/>
  <c r="AP181" i="42"/>
  <c r="AP182" i="42"/>
  <c r="AP183" i="42"/>
  <c r="AP184" i="42"/>
  <c r="AP185" i="42"/>
  <c r="AP186" i="42"/>
  <c r="AP187" i="42"/>
  <c r="AP188" i="42"/>
  <c r="AP189" i="42"/>
  <c r="AP190" i="42"/>
  <c r="AP191" i="42"/>
  <c r="AP192" i="42"/>
  <c r="AP193" i="42"/>
  <c r="AP194" i="42"/>
  <c r="AP195" i="42"/>
  <c r="AP196" i="42"/>
  <c r="AP197" i="42"/>
  <c r="AP198" i="42"/>
  <c r="AP199" i="42"/>
  <c r="AP200" i="42"/>
  <c r="AP201" i="42"/>
  <c r="AP202" i="42"/>
  <c r="AP203" i="42"/>
  <c r="AP204" i="42"/>
  <c r="AP205" i="42"/>
  <c r="AP206" i="42"/>
  <c r="AP207" i="42"/>
  <c r="AP208" i="42"/>
  <c r="AP209" i="42"/>
  <c r="AP210" i="42"/>
  <c r="AP211" i="42"/>
  <c r="AP212" i="42"/>
  <c r="AP213" i="42"/>
  <c r="AP215" i="42"/>
  <c r="AP216" i="42"/>
  <c r="AP217" i="42"/>
  <c r="AP218" i="42"/>
  <c r="AP219" i="42"/>
  <c r="AP220" i="42"/>
  <c r="AP221" i="42"/>
  <c r="AP222" i="42"/>
  <c r="AP223" i="42"/>
  <c r="AP224" i="42"/>
  <c r="AP225" i="42"/>
  <c r="AP226" i="42"/>
  <c r="AP227" i="42"/>
  <c r="AP228" i="42"/>
  <c r="AP229" i="42"/>
  <c r="AP230" i="42"/>
  <c r="AP231" i="42"/>
  <c r="AP232" i="42"/>
  <c r="AP233" i="42"/>
  <c r="AP234" i="42"/>
  <c r="AP235" i="42"/>
  <c r="AP236" i="42"/>
  <c r="AP237" i="42"/>
  <c r="AP240" i="42"/>
  <c r="AP241" i="42"/>
  <c r="AP242" i="42"/>
  <c r="AP243" i="42"/>
  <c r="AP244" i="42"/>
  <c r="AP245" i="42"/>
  <c r="AP246" i="42"/>
  <c r="AP247" i="42"/>
  <c r="AP248" i="42"/>
  <c r="AP249" i="42"/>
  <c r="AP250" i="42"/>
  <c r="AP251" i="42"/>
  <c r="AP252" i="42"/>
  <c r="AP253" i="42"/>
  <c r="AP254" i="42"/>
  <c r="AP255" i="42"/>
  <c r="AP256" i="42"/>
  <c r="AP257" i="42"/>
  <c r="AP258" i="42"/>
  <c r="AP259" i="42"/>
  <c r="AP260" i="42"/>
  <c r="AP261" i="42"/>
  <c r="AP262" i="42"/>
  <c r="AP263" i="42"/>
  <c r="AP264" i="42"/>
  <c r="AP265" i="42"/>
  <c r="AP266" i="42"/>
  <c r="AP267" i="42"/>
  <c r="AP268" i="42"/>
  <c r="AP269" i="42"/>
  <c r="AP270" i="42"/>
  <c r="AP271" i="42"/>
  <c r="AP272" i="42"/>
  <c r="AP273" i="42"/>
  <c r="AP274" i="42"/>
  <c r="AP275" i="42"/>
  <c r="AP276" i="42"/>
  <c r="AP277" i="42"/>
  <c r="AP278" i="42"/>
  <c r="AP279" i="42"/>
  <c r="AP280" i="42"/>
  <c r="AP281" i="42"/>
  <c r="AP282" i="42"/>
  <c r="AP283" i="42"/>
  <c r="AP284" i="42"/>
  <c r="AP285" i="42"/>
  <c r="AP286" i="42"/>
  <c r="AP287" i="42"/>
  <c r="AP288" i="42"/>
  <c r="AP289" i="42"/>
  <c r="AP290" i="42"/>
  <c r="AP291" i="42"/>
  <c r="AP292" i="42"/>
  <c r="AP293" i="42"/>
  <c r="AP294" i="42"/>
  <c r="AP295" i="42"/>
  <c r="AP296" i="42"/>
  <c r="AP297" i="42"/>
  <c r="AP298" i="42"/>
  <c r="AP299" i="42"/>
  <c r="AP300" i="42"/>
  <c r="AP301" i="42"/>
  <c r="AP302" i="42"/>
  <c r="AP303" i="42"/>
  <c r="AP304" i="42"/>
  <c r="AP305" i="42"/>
  <c r="AP306" i="42"/>
  <c r="AP307" i="42"/>
  <c r="AP308" i="42"/>
  <c r="AP309" i="42"/>
  <c r="AP310" i="42"/>
  <c r="AP311" i="42"/>
  <c r="AP312" i="42"/>
  <c r="AP313" i="42"/>
  <c r="AP314" i="42"/>
  <c r="AP315" i="42"/>
  <c r="AP316" i="42"/>
  <c r="AP317" i="42"/>
  <c r="AP318" i="42"/>
  <c r="AP319" i="42"/>
  <c r="AP320" i="42"/>
  <c r="AP321" i="42"/>
  <c r="AP322" i="42"/>
  <c r="AP323" i="42"/>
  <c r="AP324" i="42"/>
  <c r="AP325" i="42"/>
  <c r="AP326" i="42"/>
  <c r="AP327" i="42"/>
  <c r="AP328" i="42"/>
  <c r="AP329" i="42"/>
  <c r="AP330" i="42"/>
  <c r="AP331" i="42"/>
  <c r="AP332" i="42"/>
  <c r="AP333" i="42"/>
  <c r="AP334" i="42"/>
  <c r="AP335" i="42"/>
  <c r="AP336" i="42"/>
  <c r="AP337" i="42"/>
  <c r="AP338" i="42"/>
  <c r="AP339" i="42"/>
  <c r="AP340" i="42"/>
  <c r="AP341" i="42"/>
  <c r="AP342" i="42"/>
  <c r="AP343" i="42"/>
  <c r="AP344" i="42"/>
  <c r="AP345" i="42"/>
  <c r="AP346" i="42"/>
  <c r="AP347" i="42"/>
  <c r="AP348" i="42"/>
  <c r="AP349" i="42"/>
  <c r="AP350" i="42"/>
  <c r="AP351" i="42"/>
  <c r="AP352" i="42"/>
  <c r="AP353" i="42"/>
  <c r="AP354" i="42"/>
  <c r="AP355" i="42"/>
  <c r="AP356" i="42"/>
  <c r="AP357" i="42"/>
  <c r="AP358" i="42"/>
  <c r="AP359" i="42"/>
  <c r="AP360" i="42"/>
  <c r="AP361" i="42"/>
  <c r="AP362" i="42"/>
  <c r="AP363" i="42"/>
  <c r="AP364" i="42"/>
  <c r="AP365" i="42"/>
  <c r="AP366" i="42"/>
  <c r="AP367" i="42"/>
  <c r="AP368" i="42"/>
  <c r="AP369" i="42"/>
  <c r="AP370" i="42"/>
  <c r="AP371" i="42"/>
  <c r="AP372" i="42"/>
  <c r="AP373" i="42"/>
  <c r="AP374" i="42"/>
  <c r="AP375" i="42"/>
  <c r="AP376" i="42"/>
  <c r="AP377" i="42"/>
  <c r="AP378" i="42"/>
  <c r="AP379" i="42"/>
  <c r="AP380" i="42"/>
  <c r="AP381" i="42"/>
  <c r="AP382" i="42"/>
  <c r="AP383" i="42"/>
  <c r="AP384" i="42"/>
  <c r="AP385" i="42"/>
  <c r="AP386" i="42"/>
  <c r="AP387" i="42"/>
  <c r="AP388" i="42"/>
  <c r="AP389" i="42"/>
  <c r="AP390" i="42"/>
  <c r="AP391" i="42"/>
  <c r="AP392" i="42"/>
  <c r="AP393" i="42"/>
  <c r="AP394" i="42"/>
  <c r="AP395" i="42"/>
  <c r="AP396" i="42"/>
  <c r="AP397" i="42"/>
  <c r="AP398" i="42"/>
  <c r="AP399" i="42"/>
  <c r="AP400" i="42"/>
  <c r="AP401" i="42"/>
  <c r="AP402" i="42"/>
  <c r="AP403" i="42"/>
  <c r="AP404" i="42"/>
  <c r="AP405" i="42"/>
  <c r="AP406" i="42"/>
  <c r="AP407" i="42"/>
  <c r="AP408" i="42"/>
  <c r="AP409" i="42"/>
  <c r="AP410" i="42"/>
  <c r="AP411" i="42"/>
  <c r="AP412" i="42"/>
  <c r="AP413" i="42"/>
  <c r="AP414" i="42"/>
  <c r="AP415" i="42"/>
  <c r="AP416" i="42"/>
  <c r="AP417" i="42"/>
  <c r="AP418" i="42"/>
  <c r="AP419" i="42"/>
  <c r="AP420" i="42"/>
  <c r="AP421" i="42"/>
  <c r="AP423" i="42"/>
  <c r="AP424" i="42"/>
  <c r="AP425" i="42"/>
  <c r="AP426" i="42"/>
  <c r="AP427" i="42"/>
  <c r="AP428" i="42"/>
  <c r="AP429" i="42"/>
  <c r="AP430" i="42"/>
  <c r="AP431" i="42"/>
  <c r="AP432" i="42"/>
  <c r="AP433" i="42"/>
  <c r="AP434" i="42"/>
  <c r="AP2" i="42"/>
  <c r="H170" i="27" l="1"/>
  <c r="B146" i="27" l="1"/>
  <c r="D146" i="27"/>
  <c r="B147" i="27"/>
  <c r="D147" i="27"/>
  <c r="B148" i="27"/>
  <c r="B149" i="27"/>
  <c r="B150" i="27"/>
  <c r="B151" i="27"/>
  <c r="E151" i="27"/>
  <c r="B152" i="27"/>
  <c r="B153" i="27"/>
  <c r="B154" i="27"/>
  <c r="H147" i="27" l="1"/>
  <c r="H146" i="27"/>
  <c r="G146" i="27"/>
  <c r="G147" i="27"/>
  <c r="G148" i="27"/>
  <c r="G149" i="27"/>
  <c r="G150" i="27"/>
  <c r="G151" i="27"/>
  <c r="G152" i="27"/>
  <c r="G153" i="27"/>
  <c r="G154" i="27"/>
  <c r="G166" i="27" l="1"/>
  <c r="F23" i="27" l="1"/>
  <c r="F152" i="27" s="1"/>
  <c r="F21" i="27"/>
  <c r="F150" i="27" s="1"/>
  <c r="F20" i="27"/>
  <c r="F149" i="27" s="1"/>
  <c r="F19" i="27"/>
  <c r="F148" i="27" s="1"/>
  <c r="G143" i="27"/>
  <c r="B143" i="27"/>
  <c r="G178" i="27"/>
  <c r="B178" i="27"/>
  <c r="F151" i="27"/>
  <c r="F153" i="27"/>
  <c r="F154" i="27"/>
  <c r="G34" i="27"/>
  <c r="H34" i="27"/>
  <c r="J34" i="27"/>
  <c r="K34" i="27"/>
  <c r="K40" i="27"/>
  <c r="J40" i="27"/>
  <c r="H40" i="27"/>
  <c r="G40" i="27"/>
  <c r="J128" i="27"/>
  <c r="J127" i="27"/>
  <c r="J126" i="27"/>
  <c r="J125" i="27"/>
  <c r="J124" i="27"/>
  <c r="J123" i="27"/>
  <c r="J122" i="27"/>
  <c r="J121" i="27"/>
  <c r="J120" i="27"/>
  <c r="J119" i="27"/>
  <c r="J118" i="27"/>
  <c r="J117" i="27"/>
  <c r="J116" i="27"/>
  <c r="J115" i="27"/>
  <c r="J114" i="27"/>
  <c r="J113" i="27"/>
  <c r="J112" i="27"/>
  <c r="J111" i="27"/>
  <c r="J110" i="27"/>
  <c r="J109" i="27"/>
  <c r="J108" i="27"/>
  <c r="J107" i="27"/>
  <c r="J106" i="27"/>
  <c r="J105" i="27"/>
  <c r="J104" i="27"/>
  <c r="J103" i="27"/>
  <c r="J102" i="27"/>
  <c r="J101" i="27"/>
  <c r="J100" i="27"/>
  <c r="J99" i="27"/>
  <c r="J98" i="27"/>
  <c r="J97" i="27"/>
  <c r="J96" i="27"/>
  <c r="J95"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54" i="27"/>
  <c r="J53" i="27"/>
  <c r="J52" i="27"/>
  <c r="J51" i="27"/>
  <c r="J50" i="27"/>
  <c r="J49" i="27"/>
  <c r="J48" i="27"/>
  <c r="J47" i="27"/>
  <c r="J46" i="27"/>
  <c r="J45" i="27"/>
  <c r="J44" i="27"/>
  <c r="J43" i="27"/>
  <c r="J42" i="27"/>
  <c r="J41" i="27"/>
  <c r="J39" i="27"/>
  <c r="J38" i="27"/>
  <c r="J37" i="27"/>
  <c r="J36" i="27"/>
  <c r="J35" i="27"/>
  <c r="J33" i="27"/>
  <c r="J32" i="27"/>
  <c r="J31" i="27"/>
  <c r="J30" i="27"/>
  <c r="F5" i="27"/>
  <c r="H172" i="27" s="1"/>
  <c r="K134" i="27"/>
  <c r="L134" i="27"/>
  <c r="M134" i="27"/>
  <c r="K135" i="27"/>
  <c r="L135" i="27"/>
  <c r="M135" i="27"/>
  <c r="K136" i="27"/>
  <c r="L136" i="27"/>
  <c r="M136" i="27"/>
  <c r="K137" i="27"/>
  <c r="L137" i="27"/>
  <c r="M137" i="27"/>
  <c r="K138" i="27"/>
  <c r="L138" i="27"/>
  <c r="M138" i="27"/>
  <c r="K139" i="27"/>
  <c r="L139" i="27"/>
  <c r="M139" i="27"/>
  <c r="K140" i="27"/>
  <c r="L140" i="27"/>
  <c r="M140" i="27"/>
  <c r="K141" i="27"/>
  <c r="L141" i="27"/>
  <c r="M141" i="27"/>
  <c r="M133" i="27"/>
  <c r="L133" i="27"/>
  <c r="K133" i="27"/>
  <c r="K30" i="27"/>
  <c r="K31" i="27"/>
  <c r="K32" i="27"/>
  <c r="K33" i="27"/>
  <c r="K35" i="27"/>
  <c r="K36" i="27"/>
  <c r="K37" i="27"/>
  <c r="K38" i="27"/>
  <c r="K39"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D4" i="29"/>
  <c r="B4" i="29"/>
  <c r="E17" i="38"/>
  <c r="K29" i="27"/>
  <c r="M17" i="38"/>
  <c r="H128" i="27"/>
  <c r="G128" i="27"/>
  <c r="H127" i="27"/>
  <c r="G127" i="27"/>
  <c r="H126" i="27"/>
  <c r="G126" i="27"/>
  <c r="H125" i="27"/>
  <c r="G125" i="27"/>
  <c r="H124" i="27"/>
  <c r="G124" i="27"/>
  <c r="H123" i="27"/>
  <c r="G123" i="27"/>
  <c r="H122" i="27"/>
  <c r="G122" i="27"/>
  <c r="H121" i="27"/>
  <c r="G121" i="27"/>
  <c r="H120" i="27"/>
  <c r="G120" i="27"/>
  <c r="H119" i="27"/>
  <c r="G119" i="27"/>
  <c r="H118" i="27"/>
  <c r="G118" i="27"/>
  <c r="H117" i="27"/>
  <c r="G117" i="27"/>
  <c r="H116" i="27"/>
  <c r="G116" i="27"/>
  <c r="H115" i="27"/>
  <c r="G115" i="27"/>
  <c r="H114" i="27"/>
  <c r="G114" i="27"/>
  <c r="H113" i="27"/>
  <c r="G113" i="27"/>
  <c r="H112" i="27"/>
  <c r="G112" i="27"/>
  <c r="H111" i="27"/>
  <c r="G111" i="27"/>
  <c r="H110" i="27"/>
  <c r="G110" i="27"/>
  <c r="H109" i="27"/>
  <c r="G109" i="27"/>
  <c r="H108" i="27"/>
  <c r="G108" i="27"/>
  <c r="H107" i="27"/>
  <c r="G107" i="27"/>
  <c r="H106" i="27"/>
  <c r="G106" i="27"/>
  <c r="H105" i="27"/>
  <c r="G105" i="27"/>
  <c r="H104" i="27"/>
  <c r="G104" i="27"/>
  <c r="H103" i="27"/>
  <c r="G103" i="27"/>
  <c r="H102" i="27"/>
  <c r="G102" i="27"/>
  <c r="H101" i="27"/>
  <c r="G101" i="27"/>
  <c r="H100" i="27"/>
  <c r="G100" i="27"/>
  <c r="H99" i="27"/>
  <c r="G99" i="27"/>
  <c r="H98" i="27"/>
  <c r="G98" i="27"/>
  <c r="H97" i="27"/>
  <c r="G97" i="27"/>
  <c r="H96" i="27"/>
  <c r="G96" i="27"/>
  <c r="H95" i="27"/>
  <c r="G95" i="27"/>
  <c r="H94" i="27"/>
  <c r="G94" i="27"/>
  <c r="H93" i="27"/>
  <c r="G93" i="27"/>
  <c r="H92" i="27"/>
  <c r="G92" i="27"/>
  <c r="H91" i="27"/>
  <c r="G91" i="27"/>
  <c r="H90" i="27"/>
  <c r="G90" i="27"/>
  <c r="H89" i="27"/>
  <c r="G89" i="27"/>
  <c r="H88" i="27"/>
  <c r="G88" i="27"/>
  <c r="H87" i="27"/>
  <c r="G87" i="27"/>
  <c r="H86" i="27"/>
  <c r="G86" i="27"/>
  <c r="H85" i="27"/>
  <c r="G85" i="27"/>
  <c r="H84" i="27"/>
  <c r="G84" i="27"/>
  <c r="H83" i="27"/>
  <c r="G83" i="27"/>
  <c r="H82" i="27"/>
  <c r="G82" i="27"/>
  <c r="H81" i="27"/>
  <c r="G81" i="27"/>
  <c r="H80" i="27"/>
  <c r="G80" i="27"/>
  <c r="H79" i="27"/>
  <c r="G79" i="27"/>
  <c r="H78" i="27"/>
  <c r="G78" i="27"/>
  <c r="H77" i="27"/>
  <c r="G77" i="27"/>
  <c r="H76" i="27"/>
  <c r="G76" i="27"/>
  <c r="H75" i="27"/>
  <c r="G75" i="27"/>
  <c r="H74" i="27"/>
  <c r="G74" i="27"/>
  <c r="H73" i="27"/>
  <c r="G73" i="27"/>
  <c r="H72" i="27"/>
  <c r="G72" i="27"/>
  <c r="H71" i="27"/>
  <c r="G71" i="27"/>
  <c r="H70" i="27"/>
  <c r="G70" i="27"/>
  <c r="H69" i="27"/>
  <c r="G69" i="27"/>
  <c r="H68" i="27"/>
  <c r="G68" i="27"/>
  <c r="H67" i="27"/>
  <c r="G67" i="27"/>
  <c r="H66" i="27"/>
  <c r="G66" i="27"/>
  <c r="H65" i="27"/>
  <c r="G65" i="27"/>
  <c r="H64" i="27"/>
  <c r="G64" i="27"/>
  <c r="H63" i="27"/>
  <c r="G63" i="27"/>
  <c r="H62" i="27"/>
  <c r="G62" i="27"/>
  <c r="H61" i="27"/>
  <c r="G61" i="27"/>
  <c r="H60" i="27"/>
  <c r="G60" i="27"/>
  <c r="H59" i="27"/>
  <c r="G59" i="27"/>
  <c r="H58" i="27"/>
  <c r="G58" i="27"/>
  <c r="H57" i="27"/>
  <c r="G57" i="27"/>
  <c r="H56" i="27"/>
  <c r="G56" i="27"/>
  <c r="H55" i="27"/>
  <c r="G55" i="27"/>
  <c r="H54" i="27"/>
  <c r="G54" i="27"/>
  <c r="H53" i="27"/>
  <c r="G53" i="27"/>
  <c r="H52" i="27"/>
  <c r="G52" i="27"/>
  <c r="H51" i="27"/>
  <c r="G51" i="27"/>
  <c r="H50" i="27"/>
  <c r="G50" i="27"/>
  <c r="H49" i="27"/>
  <c r="G49" i="27"/>
  <c r="H48" i="27"/>
  <c r="G48" i="27"/>
  <c r="H47" i="27"/>
  <c r="G47" i="27"/>
  <c r="H46" i="27"/>
  <c r="G46" i="27"/>
  <c r="H45" i="27"/>
  <c r="G45" i="27"/>
  <c r="H44" i="27"/>
  <c r="G44" i="27"/>
  <c r="H43" i="27"/>
  <c r="G43" i="27"/>
  <c r="H42" i="27"/>
  <c r="G42" i="27"/>
  <c r="H41" i="27"/>
  <c r="G41" i="27"/>
  <c r="H39" i="27"/>
  <c r="G39" i="27"/>
  <c r="H38" i="27"/>
  <c r="G38" i="27"/>
  <c r="H37" i="27"/>
  <c r="G37" i="27"/>
  <c r="H36" i="27"/>
  <c r="G36" i="27"/>
  <c r="H35" i="27"/>
  <c r="G35" i="27"/>
  <c r="H33" i="27"/>
  <c r="G33" i="27"/>
  <c r="H32" i="27"/>
  <c r="G32" i="27"/>
  <c r="H31" i="27"/>
  <c r="G31" i="27"/>
  <c r="H30" i="27"/>
  <c r="G30" i="27"/>
  <c r="H29" i="27"/>
  <c r="G29" i="27"/>
  <c r="J29" i="27"/>
  <c r="H9" i="29"/>
  <c r="N41" i="38"/>
  <c r="E16" i="38"/>
  <c r="H159" i="27"/>
  <c r="T8" i="29" s="1"/>
  <c r="F1" i="29"/>
  <c r="F2" i="27"/>
  <c r="B1" i="29" s="1"/>
  <c r="N9" i="29"/>
  <c r="O9" i="29"/>
  <c r="P9" i="29"/>
  <c r="L9" i="29"/>
  <c r="M9" i="29"/>
  <c r="J9" i="29"/>
  <c r="K9" i="29"/>
  <c r="R9" i="29"/>
  <c r="T9" i="29"/>
  <c r="W9" i="29" l="1"/>
  <c r="W12" i="29"/>
  <c r="J142" i="27"/>
  <c r="E169" i="27" s="1"/>
  <c r="H171" i="27" s="1"/>
  <c r="L142" i="27"/>
  <c r="F11" i="29" s="1"/>
  <c r="K142" i="27"/>
  <c r="K149" i="27" s="1"/>
  <c r="L12" i="29"/>
  <c r="M142" i="27"/>
  <c r="W10" i="29"/>
  <c r="W11" i="29"/>
  <c r="M152" i="27" l="1"/>
  <c r="F12" i="29"/>
  <c r="X12" i="29" s="1"/>
  <c r="X11" i="29"/>
  <c r="M153" i="27"/>
  <c r="O12" i="29" s="1"/>
  <c r="M154" i="27"/>
  <c r="P12" i="29" s="1"/>
  <c r="F9" i="29"/>
  <c r="L148" i="27"/>
  <c r="L152" i="27"/>
  <c r="M11" i="29"/>
  <c r="L151" i="27"/>
  <c r="L149" i="27"/>
  <c r="L150" i="27"/>
  <c r="J11" i="29"/>
  <c r="K11" i="29"/>
  <c r="K148" i="27"/>
  <c r="J10" i="29" s="1"/>
  <c r="M148" i="27"/>
  <c r="M151" i="27"/>
  <c r="K150" i="27"/>
  <c r="L10" i="29" s="1"/>
  <c r="K152" i="27"/>
  <c r="K151" i="27"/>
  <c r="M150" i="27"/>
  <c r="M149" i="27"/>
  <c r="V10" i="29"/>
  <c r="V11" i="29"/>
  <c r="V9" i="29"/>
  <c r="Z9" i="29" s="1"/>
  <c r="V12" i="29"/>
  <c r="F10" i="29"/>
  <c r="N12" i="29"/>
  <c r="K10" i="29"/>
  <c r="N11" i="29" l="1"/>
  <c r="X10" i="29"/>
  <c r="L11" i="29"/>
  <c r="N10" i="29"/>
  <c r="M10" i="29"/>
  <c r="AF12" i="29"/>
  <c r="K12" i="29"/>
  <c r="M12" i="29"/>
  <c r="J12" i="29"/>
  <c r="AF11" i="29"/>
  <c r="H173" i="27" l="1"/>
  <c r="X9" i="29" s="1"/>
  <c r="F17" i="27"/>
  <c r="F146" i="27" s="1"/>
  <c r="F18" i="27"/>
  <c r="F147" i="27"/>
  <c r="K147" i="27" s="1"/>
  <c r="I10" i="29" l="1"/>
  <c r="L146" i="27"/>
  <c r="K146" i="27"/>
  <c r="M146" i="27"/>
  <c r="M147" i="27"/>
  <c r="L147" i="27"/>
  <c r="L156" i="27" l="1"/>
  <c r="M156" i="27"/>
  <c r="H12" i="29"/>
  <c r="I11" i="29"/>
  <c r="H10" i="29"/>
  <c r="K156" i="27"/>
  <c r="H11" i="29"/>
  <c r="I12" i="29"/>
  <c r="M158" i="27" l="1"/>
  <c r="T12" i="29" s="1"/>
  <c r="R12" i="29"/>
  <c r="L158" i="27"/>
  <c r="T11" i="29" s="1"/>
  <c r="R11" i="29"/>
  <c r="K158" i="27"/>
  <c r="R10" i="29"/>
  <c r="Z12" i="29" l="1"/>
  <c r="Z11" i="29"/>
  <c r="T10" i="29"/>
  <c r="H167" i="27" s="1"/>
  <c r="Z10" i="29" l="1"/>
  <c r="H175"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 Rodichok</author>
  </authors>
  <commentList>
    <comment ref="C29" authorId="0" shapeId="0" xr:uid="{00000000-0006-0000-0300-000001000000}">
      <text>
        <r>
          <rPr>
            <sz val="9"/>
            <color indexed="81"/>
            <rFont val="Tahoma"/>
            <family val="2"/>
          </rPr>
          <t>X or Blank
For Reference Only-Must add Panel End Option in Column E</t>
        </r>
      </text>
    </comment>
    <comment ref="D29" authorId="0" shapeId="0" xr:uid="{3D325910-2537-4F56-BA00-8F63C89376A5}">
      <text>
        <r>
          <rPr>
            <sz val="9"/>
            <color indexed="81"/>
            <rFont val="Tahoma"/>
            <family val="2"/>
          </rPr>
          <t>X or Blank
For Reference Only-Must add Panel End Option in Column E</t>
        </r>
      </text>
    </comment>
  </commentList>
</comments>
</file>

<file path=xl/sharedStrings.xml><?xml version="1.0" encoding="utf-8"?>
<sst xmlns="http://schemas.openxmlformats.org/spreadsheetml/2006/main" count="19115" uniqueCount="5055">
  <si>
    <t>B12L</t>
  </si>
  <si>
    <t>B15L</t>
  </si>
  <si>
    <t>B18FHL</t>
  </si>
  <si>
    <t>B18L</t>
  </si>
  <si>
    <t>B1D24B</t>
  </si>
  <si>
    <t>B1D27B</t>
  </si>
  <si>
    <t>B1D30B</t>
  </si>
  <si>
    <t>B1D33B</t>
  </si>
  <si>
    <t>B1D36B</t>
  </si>
  <si>
    <t>B21L</t>
  </si>
  <si>
    <t>B24L</t>
  </si>
  <si>
    <t>B42</t>
  </si>
  <si>
    <t>B48</t>
  </si>
  <si>
    <t>B929-15L</t>
  </si>
  <si>
    <t xml:space="preserve">9Wx29h Ent. Base-15" Deep </t>
  </si>
  <si>
    <t>B9FHL</t>
  </si>
  <si>
    <t>B9L</t>
  </si>
  <si>
    <t>BCW2730CDL</t>
  </si>
  <si>
    <t>BCW2730GDL</t>
  </si>
  <si>
    <t>BCW2730L</t>
  </si>
  <si>
    <t>BCW2730MDL</t>
  </si>
  <si>
    <t>BCW2742CDL</t>
  </si>
  <si>
    <t>BCW2742GDL</t>
  </si>
  <si>
    <t>BCW2742L</t>
  </si>
  <si>
    <t>BCW2742MDL</t>
  </si>
  <si>
    <t>BCW3030CDL</t>
  </si>
  <si>
    <t>BCW3030GDL</t>
  </si>
  <si>
    <t>BCW3030L</t>
  </si>
  <si>
    <t>BCW3030MDL</t>
  </si>
  <si>
    <t>BCW3042CDL</t>
  </si>
  <si>
    <t>BCW3042GDL</t>
  </si>
  <si>
    <t>BCW3042L</t>
  </si>
  <si>
    <t>BCW3042MDL</t>
  </si>
  <si>
    <t>BCW3630L</t>
  </si>
  <si>
    <t>BCW3642L</t>
  </si>
  <si>
    <t>BG18L</t>
  </si>
  <si>
    <t>BG21L</t>
  </si>
  <si>
    <t>BMX18L</t>
  </si>
  <si>
    <t>CCIBL</t>
  </si>
  <si>
    <t>27" Combo Corner Island Base</t>
  </si>
  <si>
    <t>CCISBL</t>
  </si>
  <si>
    <t>27" Combo Corner Is. Snk. Base</t>
  </si>
  <si>
    <t>CD2484-21</t>
  </si>
  <si>
    <t>CDVDB6021</t>
  </si>
  <si>
    <t>CVDB30L</t>
  </si>
  <si>
    <t>CVDB36L</t>
  </si>
  <si>
    <t>CVDB42L</t>
  </si>
  <si>
    <t>CVDB48L</t>
  </si>
  <si>
    <t>CVDB54DL</t>
  </si>
  <si>
    <t>CVDB6021</t>
  </si>
  <si>
    <t>CVSB42</t>
  </si>
  <si>
    <t>CVSB48</t>
  </si>
  <si>
    <t>CW2430CDL</t>
  </si>
  <si>
    <t>CW2430GDL</t>
  </si>
  <si>
    <t>CW2430L</t>
  </si>
  <si>
    <t>CW2430MDL</t>
  </si>
  <si>
    <t>CW2436-15L</t>
  </si>
  <si>
    <t>CW2436L</t>
  </si>
  <si>
    <t>CW2442-15L</t>
  </si>
  <si>
    <t>CW2442CDL</t>
  </si>
  <si>
    <t>CW2442GDL</t>
  </si>
  <si>
    <t>CW2442L</t>
  </si>
  <si>
    <t>CW2442MDL</t>
  </si>
  <si>
    <t>CW2730L</t>
  </si>
  <si>
    <t>CW2736CDL</t>
  </si>
  <si>
    <t>CW2736GDL</t>
  </si>
  <si>
    <t>CW2736L</t>
  </si>
  <si>
    <t>CW2736MDL</t>
  </si>
  <si>
    <t>CW2742CDL</t>
  </si>
  <si>
    <t>CW2742GDL</t>
  </si>
  <si>
    <t>CW2742L</t>
  </si>
  <si>
    <t>CW2742MDL</t>
  </si>
  <si>
    <t>CWA2754L</t>
  </si>
  <si>
    <t>CWO2442CDL</t>
  </si>
  <si>
    <t>CWO2442GDL</t>
  </si>
  <si>
    <t>CWO2442L</t>
  </si>
  <si>
    <t>CWO2442MDL</t>
  </si>
  <si>
    <t>D3B15</t>
  </si>
  <si>
    <t>D3B18</t>
  </si>
  <si>
    <t>D3B21</t>
  </si>
  <si>
    <t>D3B24</t>
  </si>
  <si>
    <t>D3B27</t>
  </si>
  <si>
    <t>D3B30</t>
  </si>
  <si>
    <t>D3B36</t>
  </si>
  <si>
    <t>D3BC30</t>
  </si>
  <si>
    <t>D3BC36</t>
  </si>
  <si>
    <t>DA2436</t>
  </si>
  <si>
    <t>DA4248</t>
  </si>
  <si>
    <t>DB12</t>
  </si>
  <si>
    <t>DB15</t>
  </si>
  <si>
    <t>DB18</t>
  </si>
  <si>
    <t>DB21</t>
  </si>
  <si>
    <t>DB24</t>
  </si>
  <si>
    <t>DB30</t>
  </si>
  <si>
    <t>DBKB24</t>
  </si>
  <si>
    <t>24" KnifeTray/Ct Bd/Bread Box</t>
  </si>
  <si>
    <t>DCBLS36WL</t>
  </si>
  <si>
    <t>F2C15</t>
  </si>
  <si>
    <t>F2C18</t>
  </si>
  <si>
    <t>18"-Dbl. File Cabinet-21"Deep</t>
  </si>
  <si>
    <t>FC15</t>
  </si>
  <si>
    <t>FC18</t>
  </si>
  <si>
    <t>18" File Cabinet-21"Deep</t>
  </si>
  <si>
    <t>HCB12L</t>
  </si>
  <si>
    <t>HCB15L</t>
  </si>
  <si>
    <t>HCB18L</t>
  </si>
  <si>
    <t>HCB24L</t>
  </si>
  <si>
    <t>HCB30</t>
  </si>
  <si>
    <t>HCB36</t>
  </si>
  <si>
    <t>HCBCB3942L</t>
  </si>
  <si>
    <t>HCBCB42L</t>
  </si>
  <si>
    <t>HCBCB4548L</t>
  </si>
  <si>
    <t>HCDB12</t>
  </si>
  <si>
    <t>HCDB15</t>
  </si>
  <si>
    <t>HCDB18</t>
  </si>
  <si>
    <t>HCDB21</t>
  </si>
  <si>
    <t>HCDB24</t>
  </si>
  <si>
    <t>HCSB24L</t>
  </si>
  <si>
    <t>HCSB36</t>
  </si>
  <si>
    <t>IB12L</t>
  </si>
  <si>
    <t>IB15L</t>
  </si>
  <si>
    <t>IB18L</t>
  </si>
  <si>
    <t>IB21L</t>
  </si>
  <si>
    <t>IB24L</t>
  </si>
  <si>
    <t>IB42</t>
  </si>
  <si>
    <t>IB48</t>
  </si>
  <si>
    <t>IBG18L</t>
  </si>
  <si>
    <t>IBG21L</t>
  </si>
  <si>
    <t>IBMX18L</t>
  </si>
  <si>
    <t>IDB15</t>
  </si>
  <si>
    <t>IDB21</t>
  </si>
  <si>
    <t>ISB24L</t>
  </si>
  <si>
    <t>ISB48</t>
  </si>
  <si>
    <t>L1581L</t>
  </si>
  <si>
    <t>15x81 LINEN Cabinet</t>
  </si>
  <si>
    <t>LD1581L</t>
  </si>
  <si>
    <t>LD1881L</t>
  </si>
  <si>
    <t>LDH1881L</t>
  </si>
  <si>
    <t>18x81 LINEN Drawer/Hamper Cab</t>
  </si>
  <si>
    <t>LH3696</t>
  </si>
  <si>
    <t>96" H LINEN Hamper Cabinet</t>
  </si>
  <si>
    <t>OCB12</t>
  </si>
  <si>
    <t>OCB24L</t>
  </si>
  <si>
    <t>OVBD15-18</t>
  </si>
  <si>
    <t>P1884L</t>
  </si>
  <si>
    <t>18" Pantry Cabinet</t>
  </si>
  <si>
    <t>P1890L</t>
  </si>
  <si>
    <t>P1896L</t>
  </si>
  <si>
    <t>P2484B</t>
  </si>
  <si>
    <t>P2484L</t>
  </si>
  <si>
    <t>24" Pantry Cabinet</t>
  </si>
  <si>
    <t>P2490B</t>
  </si>
  <si>
    <t>P2490L</t>
  </si>
  <si>
    <t>P2496B</t>
  </si>
  <si>
    <t>P2496L</t>
  </si>
  <si>
    <t>P2784B</t>
  </si>
  <si>
    <t>P2790B</t>
  </si>
  <si>
    <t>P2796B</t>
  </si>
  <si>
    <t>P3084B</t>
  </si>
  <si>
    <t>P3090B</t>
  </si>
  <si>
    <t>P3096B</t>
  </si>
  <si>
    <t>P3684B</t>
  </si>
  <si>
    <t>P3690B</t>
  </si>
  <si>
    <t>P3696B</t>
  </si>
  <si>
    <t>SB18L</t>
  </si>
  <si>
    <t>SB1D27B</t>
  </si>
  <si>
    <t>SB1D30B</t>
  </si>
  <si>
    <t>SB1D33B</t>
  </si>
  <si>
    <t>SB1D36B</t>
  </si>
  <si>
    <t>SB21L</t>
  </si>
  <si>
    <t>SB24L</t>
  </si>
  <si>
    <t>SB42</t>
  </si>
  <si>
    <t>SB48</t>
  </si>
  <si>
    <t>SF15L</t>
  </si>
  <si>
    <t>SF24L</t>
  </si>
  <si>
    <t>SF9L</t>
  </si>
  <si>
    <t>TCDVDB60</t>
  </si>
  <si>
    <t>TCVDB42L</t>
  </si>
  <si>
    <t>TCVDB48L</t>
  </si>
  <si>
    <t>TCVDB60</t>
  </si>
  <si>
    <t>TCVSB48</t>
  </si>
  <si>
    <t>TRNB12FHL</t>
  </si>
  <si>
    <t>TVBDU24TBL</t>
  </si>
  <si>
    <t>TVBDU30TB</t>
  </si>
  <si>
    <t>TVBDU36TB</t>
  </si>
  <si>
    <t>TVBDU42TB</t>
  </si>
  <si>
    <t>TVSBD24L</t>
  </si>
  <si>
    <t>TVSBD30L</t>
  </si>
  <si>
    <t>TVSBD36L</t>
  </si>
  <si>
    <t>U1894-24L</t>
  </si>
  <si>
    <t>18" Utility Cabinet-24" Deep</t>
  </si>
  <si>
    <t>UB21-24L</t>
  </si>
  <si>
    <t>UB36-24L</t>
  </si>
  <si>
    <t>USB21-24L</t>
  </si>
  <si>
    <t>21" Utility Sink Base-24" Deep</t>
  </si>
  <si>
    <t>USB24-24L</t>
  </si>
  <si>
    <t>24" Utility Sink Base-24" Deep</t>
  </si>
  <si>
    <t>VB12L</t>
  </si>
  <si>
    <t>VB15L</t>
  </si>
  <si>
    <t>VB18L</t>
  </si>
  <si>
    <t>VB21L</t>
  </si>
  <si>
    <t>VDB12</t>
  </si>
  <si>
    <t>VDB15</t>
  </si>
  <si>
    <t>VDB18</t>
  </si>
  <si>
    <t>VSB24L</t>
  </si>
  <si>
    <t>VSB27L</t>
  </si>
  <si>
    <t>VSB30</t>
  </si>
  <si>
    <t>VSB33</t>
  </si>
  <si>
    <t>VSB36</t>
  </si>
  <si>
    <t>VSB42</t>
  </si>
  <si>
    <t>VSB48</t>
  </si>
  <si>
    <t>VSB60L</t>
  </si>
  <si>
    <t>VSBD24L</t>
  </si>
  <si>
    <t>VSBDU24L</t>
  </si>
  <si>
    <t>VSBDU30</t>
  </si>
  <si>
    <t>VSBDU36</t>
  </si>
  <si>
    <t>W1230CDL</t>
  </si>
  <si>
    <t>W1230GDL</t>
  </si>
  <si>
    <t>W1230L</t>
  </si>
  <si>
    <t>W1230MDL</t>
  </si>
  <si>
    <t>W1236CDL</t>
  </si>
  <si>
    <t>W1236GDL</t>
  </si>
  <si>
    <t>W1236L</t>
  </si>
  <si>
    <t>W1236MDL</t>
  </si>
  <si>
    <t>W1242CDL</t>
  </si>
  <si>
    <t>W1242GDL</t>
  </si>
  <si>
    <t>W1242L</t>
  </si>
  <si>
    <t>W1242MDL</t>
  </si>
  <si>
    <t>W1530CDL</t>
  </si>
  <si>
    <t>W1530GDL</t>
  </si>
  <si>
    <t>W1530L</t>
  </si>
  <si>
    <t>W1530MDL</t>
  </si>
  <si>
    <t>W1536CDL</t>
  </si>
  <si>
    <t>W1536GDL</t>
  </si>
  <si>
    <t>W1536L</t>
  </si>
  <si>
    <t>W1536MDL</t>
  </si>
  <si>
    <t>W1542CDL</t>
  </si>
  <si>
    <t>W1542GDL</t>
  </si>
  <si>
    <t>W1542L</t>
  </si>
  <si>
    <t>W1542MDL</t>
  </si>
  <si>
    <t>W1548CDL</t>
  </si>
  <si>
    <t>W1548GDL</t>
  </si>
  <si>
    <t>W1548MDL</t>
  </si>
  <si>
    <t>W1552CDL</t>
  </si>
  <si>
    <t>W1552GDL</t>
  </si>
  <si>
    <t>W1552MDL</t>
  </si>
  <si>
    <t>W1830CDL</t>
  </si>
  <si>
    <t>W1830GDL</t>
  </si>
  <si>
    <t>W1830L</t>
  </si>
  <si>
    <t>W1830MDL</t>
  </si>
  <si>
    <t>W1836CDL</t>
  </si>
  <si>
    <t>W1836GDL</t>
  </si>
  <si>
    <t>W1836L</t>
  </si>
  <si>
    <t>W1836MDL</t>
  </si>
  <si>
    <t>W1842CDL</t>
  </si>
  <si>
    <t>W1842GDL</t>
  </si>
  <si>
    <t>W1842L</t>
  </si>
  <si>
    <t>W1842MDL</t>
  </si>
  <si>
    <t>W1852CDL</t>
  </si>
  <si>
    <t>W1852GDL</t>
  </si>
  <si>
    <t>W1852MDL</t>
  </si>
  <si>
    <t>W2130CDL</t>
  </si>
  <si>
    <t>W2130GDL</t>
  </si>
  <si>
    <t>W2130L</t>
  </si>
  <si>
    <t>W2130MDL</t>
  </si>
  <si>
    <t>W2136CDL</t>
  </si>
  <si>
    <t>W2136GDL</t>
  </si>
  <si>
    <t>W2136L</t>
  </si>
  <si>
    <t>W2136MDL</t>
  </si>
  <si>
    <t>W2142CDL</t>
  </si>
  <si>
    <t>W2142GDL</t>
  </si>
  <si>
    <t>W2142L</t>
  </si>
  <si>
    <t>W2142MDL</t>
  </si>
  <si>
    <t>W2430B</t>
  </si>
  <si>
    <t>W2430BCD</t>
  </si>
  <si>
    <t>W2430BGD</t>
  </si>
  <si>
    <t>W2430BMD</t>
  </si>
  <si>
    <t>W2430L</t>
  </si>
  <si>
    <t>W2436B</t>
  </si>
  <si>
    <t>W2436BCD</t>
  </si>
  <si>
    <t>W2436BGD</t>
  </si>
  <si>
    <t>W2436BMD</t>
  </si>
  <si>
    <t>W2436CDL</t>
  </si>
  <si>
    <t>W2436GDL</t>
  </si>
  <si>
    <t>W2436L</t>
  </si>
  <si>
    <t>W2436MDL</t>
  </si>
  <si>
    <t>W2442B</t>
  </si>
  <si>
    <t>W2442BCD</t>
  </si>
  <si>
    <t>W2442BGD</t>
  </si>
  <si>
    <t>W2442BMD</t>
  </si>
  <si>
    <t>W2442L</t>
  </si>
  <si>
    <t>W2730B</t>
  </si>
  <si>
    <t>W2730BCD</t>
  </si>
  <si>
    <t>W2730BGD</t>
  </si>
  <si>
    <t>W2730BMD</t>
  </si>
  <si>
    <t>W2736B</t>
  </si>
  <si>
    <t>W2736BCD</t>
  </si>
  <si>
    <t>W2736BGD</t>
  </si>
  <si>
    <t>W2736BMD</t>
  </si>
  <si>
    <t>W2742B</t>
  </si>
  <si>
    <t>W2742BCD</t>
  </si>
  <si>
    <t>W2742BGD</t>
  </si>
  <si>
    <t>W2742BMD</t>
  </si>
  <si>
    <t>W3006</t>
  </si>
  <si>
    <t>W3030B</t>
  </si>
  <si>
    <t>W3030BCD</t>
  </si>
  <si>
    <t>W3030BGD</t>
  </si>
  <si>
    <t>W3030BMD</t>
  </si>
  <si>
    <t>W3036B</t>
  </si>
  <si>
    <t>W3036BCD</t>
  </si>
  <si>
    <t>W3036BGD</t>
  </si>
  <si>
    <t>W3036BMD</t>
  </si>
  <si>
    <t>W3042B</t>
  </si>
  <si>
    <t>W3042BCD</t>
  </si>
  <si>
    <t>W3042BGD</t>
  </si>
  <si>
    <t>W3042BMD</t>
  </si>
  <si>
    <t>W3330B</t>
  </si>
  <si>
    <t>W3330BCD</t>
  </si>
  <si>
    <t>W3330BGD</t>
  </si>
  <si>
    <t>W3330BMD</t>
  </si>
  <si>
    <t>W3336B</t>
  </si>
  <si>
    <t>W3336BCD</t>
  </si>
  <si>
    <t>W3336BGD</t>
  </si>
  <si>
    <t>W3336BMD</t>
  </si>
  <si>
    <t>W3342B</t>
  </si>
  <si>
    <t>W3342BCD</t>
  </si>
  <si>
    <t>W3342BGD</t>
  </si>
  <si>
    <t>W3342BMD</t>
  </si>
  <si>
    <t>RW3612B</t>
  </si>
  <si>
    <t>RW361224B</t>
  </si>
  <si>
    <t>RW3618B</t>
  </si>
  <si>
    <t>RW361824B</t>
  </si>
  <si>
    <t>RW3624B</t>
  </si>
  <si>
    <t>RW362424B</t>
  </si>
  <si>
    <t>W3012B</t>
  </si>
  <si>
    <t>12"H Wall Cabinet/Butt doors</t>
  </si>
  <si>
    <t>W3018B</t>
  </si>
  <si>
    <t>18"H Wall Cabinet/Butt doors</t>
  </si>
  <si>
    <t>W3024B</t>
  </si>
  <si>
    <t>W3312B</t>
  </si>
  <si>
    <t>W3318B</t>
  </si>
  <si>
    <t>W3324B</t>
  </si>
  <si>
    <t>W3630-4SD</t>
  </si>
  <si>
    <t>W3630B</t>
  </si>
  <si>
    <t>W3630BCD</t>
  </si>
  <si>
    <t>W3630BGD</t>
  </si>
  <si>
    <t>W3630BMD</t>
  </si>
  <si>
    <t>W3636B</t>
  </si>
  <si>
    <t>W3636BCD</t>
  </si>
  <si>
    <t>W3636BGD</t>
  </si>
  <si>
    <t>W3636BMD</t>
  </si>
  <si>
    <t>W3642B</t>
  </si>
  <si>
    <t>W3642BCD</t>
  </si>
  <si>
    <t>W3642BGD</t>
  </si>
  <si>
    <t>W3642BMD</t>
  </si>
  <si>
    <t>W4230</t>
  </si>
  <si>
    <t>W4236</t>
  </si>
  <si>
    <t>W4242</t>
  </si>
  <si>
    <t>W4830</t>
  </si>
  <si>
    <t>W4836</t>
  </si>
  <si>
    <t>W4842</t>
  </si>
  <si>
    <t>W930L</t>
  </si>
  <si>
    <t>W936L</t>
  </si>
  <si>
    <t>W942L</t>
  </si>
  <si>
    <t>W962-18L</t>
  </si>
  <si>
    <t>WD2442-18L</t>
  </si>
  <si>
    <t>42"H Ut. Wall Drawer Cab-18"Dp</t>
  </si>
  <si>
    <t>WEC1230CDL</t>
  </si>
  <si>
    <t>WEC1230GDL</t>
  </si>
  <si>
    <t>WEC1230L</t>
  </si>
  <si>
    <t>WEC1230MDL</t>
  </si>
  <si>
    <t>WEC1236CDL</t>
  </si>
  <si>
    <t>WEC1236GDL</t>
  </si>
  <si>
    <t>WEC1236L</t>
  </si>
  <si>
    <t>WEC1236MDL</t>
  </si>
  <si>
    <t>WEC1242CDL</t>
  </si>
  <si>
    <t>WEC1242GDL</t>
  </si>
  <si>
    <t>WEC1242L</t>
  </si>
  <si>
    <t>WEC1242MDL</t>
  </si>
  <si>
    <t>WEC1248CDL</t>
  </si>
  <si>
    <t>WEC1248GDL</t>
  </si>
  <si>
    <t>WEC1248MDL</t>
  </si>
  <si>
    <t>WEC1252CDL</t>
  </si>
  <si>
    <t>WEC1252GDL</t>
  </si>
  <si>
    <t>WEC1252MDL</t>
  </si>
  <si>
    <t>WLC2433</t>
  </si>
  <si>
    <t>BPC36L</t>
  </si>
  <si>
    <t>W3015B</t>
  </si>
  <si>
    <t>B36FHB</t>
  </si>
  <si>
    <t>SB1D24B</t>
  </si>
  <si>
    <t>W4830B</t>
  </si>
  <si>
    <t>W4836B</t>
  </si>
  <si>
    <t>W4842B</t>
  </si>
  <si>
    <t>ACB1D24B</t>
  </si>
  <si>
    <t>B2D48B</t>
  </si>
  <si>
    <t>IB1D24B</t>
  </si>
  <si>
    <t>IB1D27B</t>
  </si>
  <si>
    <t>IB1D30B</t>
  </si>
  <si>
    <t>IB1D33B</t>
  </si>
  <si>
    <t>IB1D36B</t>
  </si>
  <si>
    <t>IB2D48B</t>
  </si>
  <si>
    <t>ISB1D24B</t>
  </si>
  <si>
    <t>ISB1D30B</t>
  </si>
  <si>
    <t>ISB1D36B</t>
  </si>
  <si>
    <t>ISB2D48B</t>
  </si>
  <si>
    <t>SB2D48B</t>
  </si>
  <si>
    <t>BCW3930BL</t>
  </si>
  <si>
    <t>BCW3942BL</t>
  </si>
  <si>
    <t>BCW4230BCDL</t>
  </si>
  <si>
    <t>BCW4230BGDL</t>
  </si>
  <si>
    <t>BCW4230BMDL</t>
  </si>
  <si>
    <t>BCW4242BCDL</t>
  </si>
  <si>
    <t>BCW4242BGDL</t>
  </si>
  <si>
    <t>BCW4242BMDL</t>
  </si>
  <si>
    <t>BCW4230BL</t>
  </si>
  <si>
    <t>BCW4242BL</t>
  </si>
  <si>
    <t>BCW4530BL</t>
  </si>
  <si>
    <t>BCW4542BL</t>
  </si>
  <si>
    <t>ISB1D27B</t>
  </si>
  <si>
    <t>1/4PLYFLSHT</t>
  </si>
  <si>
    <t>ARB</t>
  </si>
  <si>
    <t>BDBRDFLSHT</t>
  </si>
  <si>
    <t>BEP1.5L</t>
  </si>
  <si>
    <t>BEP1.5NTL</t>
  </si>
  <si>
    <t>BEP3L</t>
  </si>
  <si>
    <t>BEP3NTL</t>
  </si>
  <si>
    <t>BEP6L</t>
  </si>
  <si>
    <t>BEP6NTL</t>
  </si>
  <si>
    <t>BF1.5</t>
  </si>
  <si>
    <t>BF3</t>
  </si>
  <si>
    <t>BF6</t>
  </si>
  <si>
    <t>BFDE3L</t>
  </si>
  <si>
    <t>BFDF3</t>
  </si>
  <si>
    <t>BFO6AS</t>
  </si>
  <si>
    <t>BFO6SP</t>
  </si>
  <si>
    <t>BPEP3</t>
  </si>
  <si>
    <t>BPEP3NT</t>
  </si>
  <si>
    <t>BRC2436B</t>
  </si>
  <si>
    <t>BRC2436N</t>
  </si>
  <si>
    <t>BRD2436B</t>
  </si>
  <si>
    <t>BRD2436N</t>
  </si>
  <si>
    <t>BRR2436B</t>
  </si>
  <si>
    <t>BRR2436N</t>
  </si>
  <si>
    <t>BS24-12</t>
  </si>
  <si>
    <t>BS24-12NT</t>
  </si>
  <si>
    <t>BS2729-18</t>
  </si>
  <si>
    <t>BS30-12</t>
  </si>
  <si>
    <t>BS3090-15</t>
  </si>
  <si>
    <t>BS36-8NT</t>
  </si>
  <si>
    <t>BS36-8NTB</t>
  </si>
  <si>
    <t>BS5429-15</t>
  </si>
  <si>
    <t>BSC3074-15</t>
  </si>
  <si>
    <t>BSC3374-15</t>
  </si>
  <si>
    <t>BSC3674-15</t>
  </si>
  <si>
    <t>BSC4270-18</t>
  </si>
  <si>
    <t>BSC4274-15</t>
  </si>
  <si>
    <t>BSCF6042</t>
  </si>
  <si>
    <t>BSCF6648</t>
  </si>
  <si>
    <t>BSW1842-18</t>
  </si>
  <si>
    <t>BSW2430</t>
  </si>
  <si>
    <t>BWW21</t>
  </si>
  <si>
    <t>COB31111B</t>
  </si>
  <si>
    <t>COB31818B</t>
  </si>
  <si>
    <t>COB3614C</t>
  </si>
  <si>
    <t>COB377S</t>
  </si>
  <si>
    <t>COB388A</t>
  </si>
  <si>
    <t>COR844</t>
  </si>
  <si>
    <t>CP3684-15</t>
  </si>
  <si>
    <t>CS1884-15</t>
  </si>
  <si>
    <t>CS2484-15</t>
  </si>
  <si>
    <t>CS3084-15</t>
  </si>
  <si>
    <t>CS4284-15</t>
  </si>
  <si>
    <t>CSF2780-12</t>
  </si>
  <si>
    <t>CT3684-15</t>
  </si>
  <si>
    <t>DRH30</t>
  </si>
  <si>
    <t>DRH36_A</t>
  </si>
  <si>
    <t>DRH42_A</t>
  </si>
  <si>
    <t>DRH48_A</t>
  </si>
  <si>
    <t>DWEPL</t>
  </si>
  <si>
    <t>DWEPNTL</t>
  </si>
  <si>
    <t>HCBEP3L</t>
  </si>
  <si>
    <t>HCBF1.5</t>
  </si>
  <si>
    <t>HCBF3</t>
  </si>
  <si>
    <t>HCBF6</t>
  </si>
  <si>
    <t>HR1P330</t>
  </si>
  <si>
    <t>HR2P324</t>
  </si>
  <si>
    <t>HR3P358</t>
  </si>
  <si>
    <t>HR3P362</t>
  </si>
  <si>
    <t>HR4P330</t>
  </si>
  <si>
    <t>HR4P345</t>
  </si>
  <si>
    <t>IBEP3</t>
  </si>
  <si>
    <t>IPEP3</t>
  </si>
  <si>
    <t>IPEP3NT</t>
  </si>
  <si>
    <t>KR5H32127</t>
  </si>
  <si>
    <t>KR5H32430</t>
  </si>
  <si>
    <t>KR7H34551</t>
  </si>
  <si>
    <t>LCP1.539-24</t>
  </si>
  <si>
    <t>LEP1.53930L</t>
  </si>
  <si>
    <t>LEP33930L</t>
  </si>
  <si>
    <t>LEP394-30L</t>
  </si>
  <si>
    <t>LWOS212518U</t>
  </si>
  <si>
    <t>LWOS302130U</t>
  </si>
  <si>
    <t>LWOS332130U</t>
  </si>
  <si>
    <t>MD3095-18B</t>
  </si>
  <si>
    <t>PLYNTH_A</t>
  </si>
  <si>
    <t>REP.7584</t>
  </si>
  <si>
    <t>REP.758427</t>
  </si>
  <si>
    <t>REP.7590</t>
  </si>
  <si>
    <t>REP.759027</t>
  </si>
  <si>
    <t>REP.7596</t>
  </si>
  <si>
    <t>REP.759627</t>
  </si>
  <si>
    <t>REP1.58427L</t>
  </si>
  <si>
    <t>REP1.584L</t>
  </si>
  <si>
    <t>REP1.59027L</t>
  </si>
  <si>
    <t>REP1.590L</t>
  </si>
  <si>
    <t>REP1.59627L</t>
  </si>
  <si>
    <t>REP1.596L</t>
  </si>
  <si>
    <t>REP38427L</t>
  </si>
  <si>
    <t>REP384L</t>
  </si>
  <si>
    <t>REP39027L</t>
  </si>
  <si>
    <t>REP390L</t>
  </si>
  <si>
    <t>REP39627L</t>
  </si>
  <si>
    <t>REP396L</t>
  </si>
  <si>
    <t>TF1.581</t>
  </si>
  <si>
    <t>TF1.584</t>
  </si>
  <si>
    <t>TF1.590</t>
  </si>
  <si>
    <t>TF1.596</t>
  </si>
  <si>
    <t>TF381</t>
  </si>
  <si>
    <t>TF384</t>
  </si>
  <si>
    <t>TF390</t>
  </si>
  <si>
    <t>TF396</t>
  </si>
  <si>
    <t>TF696</t>
  </si>
  <si>
    <t>TFDE384L</t>
  </si>
  <si>
    <t>TFDE390L</t>
  </si>
  <si>
    <t>TFDE396L</t>
  </si>
  <si>
    <t>TFDF384</t>
  </si>
  <si>
    <t>TFDF390</t>
  </si>
  <si>
    <t>TFDF396</t>
  </si>
  <si>
    <t>VAA18</t>
  </si>
  <si>
    <t>VAA30</t>
  </si>
  <si>
    <t>VAA36</t>
  </si>
  <si>
    <t>VAA42</t>
  </si>
  <si>
    <t>VAA48</t>
  </si>
  <si>
    <t>VAA60</t>
  </si>
  <si>
    <t>VAA72</t>
  </si>
  <si>
    <t>VBS42</t>
  </si>
  <si>
    <t>VEP1.5L</t>
  </si>
  <si>
    <t>VEP3L</t>
  </si>
  <si>
    <t>VEP6L</t>
  </si>
  <si>
    <t>VF1.5</t>
  </si>
  <si>
    <t>VF3</t>
  </si>
  <si>
    <t>VF6</t>
  </si>
  <si>
    <t>VFDE3L</t>
  </si>
  <si>
    <t>VFDF3</t>
  </si>
  <si>
    <t>VPEP3</t>
  </si>
  <si>
    <t>VPEP3NT</t>
  </si>
  <si>
    <t>WEP1.512L</t>
  </si>
  <si>
    <t>WEP1.530L</t>
  </si>
  <si>
    <t>WEP1.536L</t>
  </si>
  <si>
    <t>WEP1.542L</t>
  </si>
  <si>
    <t>WEP312L</t>
  </si>
  <si>
    <t>WEP330L</t>
  </si>
  <si>
    <t>WEP336L</t>
  </si>
  <si>
    <t>WEP342L</t>
  </si>
  <si>
    <t>WEP612L</t>
  </si>
  <si>
    <t>WEP630L</t>
  </si>
  <si>
    <t>WEP636L</t>
  </si>
  <si>
    <t>WEP642L</t>
  </si>
  <si>
    <t>WF1.512</t>
  </si>
  <si>
    <t>WF1.530</t>
  </si>
  <si>
    <t>WF1.536</t>
  </si>
  <si>
    <t>WF1.542</t>
  </si>
  <si>
    <t>WF1.562</t>
  </si>
  <si>
    <t>WF312</t>
  </si>
  <si>
    <t>WF321</t>
  </si>
  <si>
    <t>WF330</t>
  </si>
  <si>
    <t>WF336</t>
  </si>
  <si>
    <t>WF342</t>
  </si>
  <si>
    <t>WF362</t>
  </si>
  <si>
    <t>WF612</t>
  </si>
  <si>
    <t>WF630</t>
  </si>
  <si>
    <t>WF636</t>
  </si>
  <si>
    <t>WF642</t>
  </si>
  <si>
    <t>WFDE336</t>
  </si>
  <si>
    <t>WFDE342</t>
  </si>
  <si>
    <t>WFDE348</t>
  </si>
  <si>
    <t>WFDE360</t>
  </si>
  <si>
    <t>WFDF312</t>
  </si>
  <si>
    <t>WFDF330</t>
  </si>
  <si>
    <t>WFDF336</t>
  </si>
  <si>
    <t>WFDF342</t>
  </si>
  <si>
    <t>WFDF348</t>
  </si>
  <si>
    <t>WFDF360</t>
  </si>
  <si>
    <t>WLS2433B</t>
  </si>
  <si>
    <t>Angled Receptacle Box</t>
  </si>
  <si>
    <t>3" Base Filler</t>
  </si>
  <si>
    <t>6" Base Filler</t>
  </si>
  <si>
    <t>24"W Base Bookshelf</t>
  </si>
  <si>
    <t>24"W Base Bookshelf No Toe</t>
  </si>
  <si>
    <t>27"W Base Bkshlf 29"H-18"D</t>
  </si>
  <si>
    <t>30"W Base Bookshelf</t>
  </si>
  <si>
    <t>90"H Bookshelf-15" Deep</t>
  </si>
  <si>
    <t>36"W Base Bookshelf No Toe</t>
  </si>
  <si>
    <t>36"W Bkshlf No Toe -BdBrd</t>
  </si>
  <si>
    <t>29"H Bookshelf-15" Deep</t>
  </si>
  <si>
    <t>42"H Bk Shlf w/Fluted Stile</t>
  </si>
  <si>
    <t>48"H Bk Shlf w/Fluted Stile</t>
  </si>
  <si>
    <t>Crftsmn CtrtpBracket 3"x6"x14"</t>
  </si>
  <si>
    <t>Corbel for All Hearths 8x4x4</t>
  </si>
  <si>
    <t>Artisan Wood Range Hood 36"</t>
  </si>
  <si>
    <t>Artisan Wood Range Hood 42"</t>
  </si>
  <si>
    <t>Artisan Wood Range Hood 48"</t>
  </si>
  <si>
    <t>Dishwasher End Panel</t>
  </si>
  <si>
    <t>Hat Rack 1 Pegs 3" W x 30" L</t>
  </si>
  <si>
    <t>Hat Rack 2 Pegs 3" W x 24" L</t>
  </si>
  <si>
    <t>Hat Rack 3 Pegs 3" W x 58" L</t>
  </si>
  <si>
    <t>Hat Rack 3 Pegs 3" W x 62" L</t>
  </si>
  <si>
    <t>Hat Rack 4 Pegs 3" W x 30" L</t>
  </si>
  <si>
    <t>Hat Rack 4 Pegs 3" W x 45" L</t>
  </si>
  <si>
    <t>27" 5-Key Hook-Satin Nickel</t>
  </si>
  <si>
    <t>30" 5-Key Hook-Satin Nickel</t>
  </si>
  <si>
    <t>51" 7-Key Hook-Satin Nickel</t>
  </si>
  <si>
    <t>1.5"-39"H Lndry Ctr Pnl-24" dp</t>
  </si>
  <si>
    <t>1.5"-39"H Lndry End Pnl-30" dp</t>
  </si>
  <si>
    <t>3"-39"H Lndry End Pnl-30" dp</t>
  </si>
  <si>
    <t>94"H Lndry End Panel-30" deep</t>
  </si>
  <si>
    <t>25"H Laundry Open Shelf-Undrct</t>
  </si>
  <si>
    <t>21"H Laundry Open Shelf-Undrct</t>
  </si>
  <si>
    <t>95"H Mudroom Cab-Beadboard</t>
  </si>
  <si>
    <t>.75" Refer End Panel 84"H-24"D</t>
  </si>
  <si>
    <t>.75" Refer End Panel 84"H-27"D</t>
  </si>
  <si>
    <t>.75" Refer End Panel 90"H-24"D</t>
  </si>
  <si>
    <t>.75" Refer End Panel 90"H-27"D</t>
  </si>
  <si>
    <t>.75" Refer End Panel 96"H-24"D</t>
  </si>
  <si>
    <t>.75" Refer End Panel 96"H-27"D</t>
  </si>
  <si>
    <t>1.5" Refer End Panel 84"H-27"D</t>
  </si>
  <si>
    <t>1.5" Refer End Panel 84"H-24"D</t>
  </si>
  <si>
    <t>1.5" Refer End Panel 90"H-27"D</t>
  </si>
  <si>
    <t>1.5" Refer End Panel 90"H-24"D</t>
  </si>
  <si>
    <t>1.5" Refer End Panel 96"H-27"D</t>
  </si>
  <si>
    <t>1.5" Refer End Panel 96"H-24"D</t>
  </si>
  <si>
    <t>3" Refer End Panel 84"H-27"D</t>
  </si>
  <si>
    <t>3" Refer End Panel 84"H-24"D</t>
  </si>
  <si>
    <t>3" Refer End Panel 90"H-27"D</t>
  </si>
  <si>
    <t>3" Refer End Panel 90"H-24"D</t>
  </si>
  <si>
    <t>3" Refer End Panel 96"H-27"D</t>
  </si>
  <si>
    <t>3" Refer End Panel 96"H-24"D</t>
  </si>
  <si>
    <t>1.5" Tall Filler</t>
  </si>
  <si>
    <t>3" Tall Filler</t>
  </si>
  <si>
    <t>6" Tall Filler</t>
  </si>
  <si>
    <t>Tall Fluted Deco End w/ Panel</t>
  </si>
  <si>
    <t>Tall Fluted Deco Filler</t>
  </si>
  <si>
    <t>Arch Valance 18(21)"x5"</t>
  </si>
  <si>
    <t>Arch Valance 30(33)"x5"</t>
  </si>
  <si>
    <t>Arch Valance 36(39)"x5"</t>
  </si>
  <si>
    <t>Arch Valance 42(45)"x5"</t>
  </si>
  <si>
    <t>Arch Valance 48(51)" x 5"</t>
  </si>
  <si>
    <t>Arch Valance 60(63)"x5"</t>
  </si>
  <si>
    <t>Arch Valance 72(75)"x5"</t>
  </si>
  <si>
    <t>1.5" Vanity End Panel</t>
  </si>
  <si>
    <t>3" Vanity End Panel</t>
  </si>
  <si>
    <t>6" Vanity End Panel</t>
  </si>
  <si>
    <t>1.5" Vanity Filler</t>
  </si>
  <si>
    <t>3" Vanity Filler</t>
  </si>
  <si>
    <t>6" Vanity Filler</t>
  </si>
  <si>
    <t>Vanity Fluted Deco End w/Panel</t>
  </si>
  <si>
    <t>Vanity Fluted Deco Filler</t>
  </si>
  <si>
    <t>3" Vanity Pilaster 2-Panel</t>
  </si>
  <si>
    <t>3" Vanity Pilaster 2-Pnl NoToe</t>
  </si>
  <si>
    <t>ISB1D33B</t>
  </si>
  <si>
    <t>B9SR</t>
  </si>
  <si>
    <t>TVB12L</t>
  </si>
  <si>
    <t>TVB15L</t>
  </si>
  <si>
    <t>TVB18L</t>
  </si>
  <si>
    <t>TVB1D24B</t>
  </si>
  <si>
    <t>TVB1D27B</t>
  </si>
  <si>
    <t>TVB1D30B</t>
  </si>
  <si>
    <t>TVB1D33B</t>
  </si>
  <si>
    <t>TVB1D36B</t>
  </si>
  <si>
    <t>TVB21L</t>
  </si>
  <si>
    <t>TVB24L</t>
  </si>
  <si>
    <t>TVB2D48B</t>
  </si>
  <si>
    <t>TVB42</t>
  </si>
  <si>
    <t>TVB48</t>
  </si>
  <si>
    <t>TVD3B15</t>
  </si>
  <si>
    <t>TVD3B18</t>
  </si>
  <si>
    <t>TVD3B21</t>
  </si>
  <si>
    <t>TVSB1D24B</t>
  </si>
  <si>
    <t>TVSB1D27B</t>
  </si>
  <si>
    <t>TVSB1D30B</t>
  </si>
  <si>
    <t>TVSB1D33B</t>
  </si>
  <si>
    <t>TVSB1D36B</t>
  </si>
  <si>
    <t>TVSB2D48B</t>
  </si>
  <si>
    <t>TVSB42</t>
  </si>
  <si>
    <t>TVSB48</t>
  </si>
  <si>
    <t>MWH3024</t>
  </si>
  <si>
    <t>MWH3030</t>
  </si>
  <si>
    <t>MWH3036</t>
  </si>
  <si>
    <t>MWH3624</t>
  </si>
  <si>
    <t>MWH3630</t>
  </si>
  <si>
    <t>MWH3636</t>
  </si>
  <si>
    <t>MWH4824</t>
  </si>
  <si>
    <t>MWH4830</t>
  </si>
  <si>
    <t>MWH4836</t>
  </si>
  <si>
    <t>PE4834.5</t>
  </si>
  <si>
    <t>PE4848</t>
  </si>
  <si>
    <t>PE496TK</t>
  </si>
  <si>
    <t>PE996TK</t>
  </si>
  <si>
    <t>424_CHAIR</t>
  </si>
  <si>
    <t>BATTEN_1</t>
  </si>
  <si>
    <t>BUNFOOT_A</t>
  </si>
  <si>
    <t>CARP_BAR_A</t>
  </si>
  <si>
    <t>CROWN_A</t>
  </si>
  <si>
    <t>CROWN_A10</t>
  </si>
  <si>
    <t>CROWN_B</t>
  </si>
  <si>
    <t>DENTIL_5/8</t>
  </si>
  <si>
    <t>INSIDE_1/2</t>
  </si>
  <si>
    <t>INSIDE_3/8</t>
  </si>
  <si>
    <t>INSIDE_7/8</t>
  </si>
  <si>
    <t>LEG_H_A</t>
  </si>
  <si>
    <t>LEG_I_A</t>
  </si>
  <si>
    <t>LEG_O_A</t>
  </si>
  <si>
    <t>LEG_W_A</t>
  </si>
  <si>
    <t>LEG_W_B</t>
  </si>
  <si>
    <t>OUTSIDE_135</t>
  </si>
  <si>
    <t>OUTSIDE_7/8</t>
  </si>
  <si>
    <t>ROPE_5/8</t>
  </si>
  <si>
    <t>SCRIBE_5/8</t>
  </si>
  <si>
    <t>SHOE_3/4</t>
  </si>
  <si>
    <t>THRESH_2A</t>
  </si>
  <si>
    <t>THRESH_4A</t>
  </si>
  <si>
    <t>UNDER_CAB_A</t>
  </si>
  <si>
    <t>Arts/Crafts Brkt 3"x11-1/4"</t>
  </si>
  <si>
    <t>Arts/Crafts Brkt 3"x18"x18"</t>
  </si>
  <si>
    <t>H-424 Chair Rail</t>
  </si>
  <si>
    <t>Batten 1"</t>
  </si>
  <si>
    <t>1-1/2" Inside Crnr Closet</t>
  </si>
  <si>
    <t>Standard Crown 2-5/8"</t>
  </si>
  <si>
    <t>Wide Crown for rope or dentil</t>
  </si>
  <si>
    <t>Dentil Molding</t>
  </si>
  <si>
    <t>Inside Corner 1/2" x 1/2"</t>
  </si>
  <si>
    <t>Inside Corner 3/8" x 3/8"</t>
  </si>
  <si>
    <t>Inside Corner 7/8" x 7/8"</t>
  </si>
  <si>
    <t>Island Leg-34.5" H - Half</t>
  </si>
  <si>
    <t>Island Leg-34.5" H - Inside</t>
  </si>
  <si>
    <t>Island Leg-34.5" H - Outside</t>
  </si>
  <si>
    <t>Island Leg-34.5" H - Whole</t>
  </si>
  <si>
    <t>Island Leg Profile 1445 34.5"H</t>
  </si>
  <si>
    <t>135 Deg Outside Corner Molding</t>
  </si>
  <si>
    <t>90 deg Outside Corner Molding</t>
  </si>
  <si>
    <t>Rope Molding</t>
  </si>
  <si>
    <t>Scribe 5/8"</t>
  </si>
  <si>
    <t>Shoe Molding</t>
  </si>
  <si>
    <t>Threshold 3/4" X 2" X 96"</t>
  </si>
  <si>
    <t>Threshold 3/4" X 4" X 96"</t>
  </si>
  <si>
    <t>B18WGPO</t>
  </si>
  <si>
    <t>B21WGPO</t>
  </si>
  <si>
    <t>CTDB36</t>
  </si>
  <si>
    <t>CROWN_E</t>
  </si>
  <si>
    <t>CROWN_F</t>
  </si>
  <si>
    <t>UNDER_CAB_B</t>
  </si>
  <si>
    <t>Shaker Crown w/heel 2-9/16"</t>
  </si>
  <si>
    <t>Standard Crown w/heel 2-35/64"</t>
  </si>
  <si>
    <t>B15WGPO</t>
  </si>
  <si>
    <t>Maple</t>
  </si>
  <si>
    <t>24" Angld Crnr Base /Butt drs</t>
  </si>
  <si>
    <t>18" Base -Full Ht. Dr.</t>
  </si>
  <si>
    <t>24" Base 1 drawer/butt doors</t>
  </si>
  <si>
    <t>27" Base 1 drawer/butt doors</t>
  </si>
  <si>
    <t>30" Base 1 drawer/butt doors</t>
  </si>
  <si>
    <t>33" Base 1 drawer/butt doors</t>
  </si>
  <si>
    <t>36" Base 1 drawer/butt doors</t>
  </si>
  <si>
    <t>48" Base 2 drwrs/Butt doors</t>
  </si>
  <si>
    <t>36" Base -Full Ht./Butt Doors</t>
  </si>
  <si>
    <t>30"H Blind Corner Wall</t>
  </si>
  <si>
    <t>42"H Blind Corner Wall</t>
  </si>
  <si>
    <t>30"H Bl Crnr Wall/Butt doors</t>
  </si>
  <si>
    <t>42"H Bl Crnr Wall/Butt doors</t>
  </si>
  <si>
    <t>18" Base w/ Garbage Pullout</t>
  </si>
  <si>
    <t>21" Base w/ Garbage Pullout</t>
  </si>
  <si>
    <t>18" Base w/ Mixer Lift</t>
  </si>
  <si>
    <t>36" Base Pie Cut w/ shelf</t>
  </si>
  <si>
    <t>30"H Corner Wall Cabinet</t>
  </si>
  <si>
    <t>36"H Corner Wall Cab-15" Deep</t>
  </si>
  <si>
    <t>36"H Corner Wall Cabinet</t>
  </si>
  <si>
    <t>42"H Corner Wall Cab-15" Deep</t>
  </si>
  <si>
    <t>42"H Corner Wall Cabinet</t>
  </si>
  <si>
    <t>48"H Appliance Garage</t>
  </si>
  <si>
    <t>60"H Appliance Garage</t>
  </si>
  <si>
    <t>54"H Appliance Garage</t>
  </si>
  <si>
    <t>42"H Open Crnr Wall Cab</t>
  </si>
  <si>
    <t>60"H Open Appliance Garage</t>
  </si>
  <si>
    <t>15" 3-Drawer Base</t>
  </si>
  <si>
    <t>18" 3-Drawer Base</t>
  </si>
  <si>
    <t>21" 3-Drawer Base</t>
  </si>
  <si>
    <t>24" 3-Drawer Base</t>
  </si>
  <si>
    <t>27" 3-Drawer Base</t>
  </si>
  <si>
    <t>30" 3-Drawer Base</t>
  </si>
  <si>
    <t>12" Drawer Base</t>
  </si>
  <si>
    <t>15" Drawer Base</t>
  </si>
  <si>
    <t>18" Drawer Base</t>
  </si>
  <si>
    <t>21" Drawer Base</t>
  </si>
  <si>
    <t>24" Drawer Base</t>
  </si>
  <si>
    <t>30" Drawer Base</t>
  </si>
  <si>
    <t>36" Crnr Bs Cab w/wood susans</t>
  </si>
  <si>
    <t>39/42 HC Blind Corner Base</t>
  </si>
  <si>
    <t>42" HC Blind Corner Base</t>
  </si>
  <si>
    <t>45/48 HC Blind Corner Base</t>
  </si>
  <si>
    <t>36" HC Sink Base</t>
  </si>
  <si>
    <t>12" Island Base</t>
  </si>
  <si>
    <t>15" Island Base</t>
  </si>
  <si>
    <t>18" Island Base</t>
  </si>
  <si>
    <t>24" Isl. Base 1 drw/Butt doors</t>
  </si>
  <si>
    <t>27" Isl. Base 1 drw/Butt doors</t>
  </si>
  <si>
    <t>30" Isl. Base 1 drw/Butt doors</t>
  </si>
  <si>
    <t>33" Isl. Base 1 drw/Butt doors</t>
  </si>
  <si>
    <t>36" Isl. Base 1 drw/Butt doors</t>
  </si>
  <si>
    <t>21" Island Base</t>
  </si>
  <si>
    <t>24" Island Base</t>
  </si>
  <si>
    <t>48" Isl. Base 2 drw/Butt doors</t>
  </si>
  <si>
    <t>42" Island Base</t>
  </si>
  <si>
    <t>48" Island Base</t>
  </si>
  <si>
    <t>18" Island Base w/Garb.Pullout</t>
  </si>
  <si>
    <t>21" Island Base w/Garb.Pullout</t>
  </si>
  <si>
    <t>18" Island Base w/ Mixer Lift</t>
  </si>
  <si>
    <t>15" Island Drawer Base</t>
  </si>
  <si>
    <t>21" Island Drawer Base</t>
  </si>
  <si>
    <t>24" Isl. Snk Bs 1 drw/Butt Drs</t>
  </si>
  <si>
    <t>27" Isl. Snk Bs 1 drw/Butt Drs</t>
  </si>
  <si>
    <t>30" Isl. Snk Bs 1 drw/Butt Drs</t>
  </si>
  <si>
    <t>33" Isl. Snk Bs 1 drw/Butt Drs</t>
  </si>
  <si>
    <t>36" Isl. Snk Bs 1 drw/Butt Drs</t>
  </si>
  <si>
    <t>24" Island Sink Base</t>
  </si>
  <si>
    <t>48" Isl. Snk Bs 2 drw/Butt Drs</t>
  </si>
  <si>
    <t>48" Island Sink Base</t>
  </si>
  <si>
    <t>12" Outside Corner Base</t>
  </si>
  <si>
    <t>24" Outside Corner Base</t>
  </si>
  <si>
    <t>36" Refer Cab/Butt drs-24" dp</t>
  </si>
  <si>
    <t>18" Sink Base</t>
  </si>
  <si>
    <t>24" Sink Base 1 drw/Butt doors</t>
  </si>
  <si>
    <t>21" Sink Base</t>
  </si>
  <si>
    <t>24" Sink Base</t>
  </si>
  <si>
    <t>48" Sink Base/Butt doors</t>
  </si>
  <si>
    <t>42" Sink Base</t>
  </si>
  <si>
    <t>48" Sink Base</t>
  </si>
  <si>
    <t>12"W Transition Base FH door</t>
  </si>
  <si>
    <t>18" Tall Van Bs w/ wood hamper</t>
  </si>
  <si>
    <t>30"H Wall Cabinet</t>
  </si>
  <si>
    <t>36"H Wall Cabinet</t>
  </si>
  <si>
    <t>42"H Wall Cabinet</t>
  </si>
  <si>
    <t>30"H Wall Cabinet/butt doors</t>
  </si>
  <si>
    <t>36"H Wall Cabinet/butt doors</t>
  </si>
  <si>
    <t>42"H Wall Cabinet/butt doors</t>
  </si>
  <si>
    <t>30" x 6" Box w/drwr front</t>
  </si>
  <si>
    <t>15"H Wall Cabinet/Butt doors</t>
  </si>
  <si>
    <t>24"H Wall Cabinet/Butt Doors</t>
  </si>
  <si>
    <t>62"H Wall Ironing Bd Cabinet</t>
  </si>
  <si>
    <t>30"H Wall End Cabinet</t>
  </si>
  <si>
    <t>36"H Wall End Cabinet</t>
  </si>
  <si>
    <t>42"H Wall End Cabinet</t>
  </si>
  <si>
    <t>Angled Base Fluted Deco Filler</t>
  </si>
  <si>
    <t>1.5" Base End Panel</t>
  </si>
  <si>
    <t>1.5" Base End Panel No Toe</t>
  </si>
  <si>
    <t>6"  Base End Panel</t>
  </si>
  <si>
    <t>6"  Base End Panel No Toe</t>
  </si>
  <si>
    <t>1.5" Base Filler</t>
  </si>
  <si>
    <t>Base Fluted Deco End w/ Panel</t>
  </si>
  <si>
    <t>Base Fluted Deco Filler</t>
  </si>
  <si>
    <t>6" Base Org, w/ Adj. Shelf</t>
  </si>
  <si>
    <t>3" Base Pilaster 2-Panel</t>
  </si>
  <si>
    <t>3" Base Pilaster 2-Pnl No Toe</t>
  </si>
  <si>
    <t>15"W Base Bookshelf No Toe</t>
  </si>
  <si>
    <t>Dishwasher End Panel No Toe</t>
  </si>
  <si>
    <t>3" Island Base End Panel</t>
  </si>
  <si>
    <t>3" Island Pilaster 2-Panel</t>
  </si>
  <si>
    <t>3" Island Pilaster 2-Pnl NoToe</t>
  </si>
  <si>
    <t>30" Base Oven Cab</t>
  </si>
  <si>
    <t>33" Base Oven Cab</t>
  </si>
  <si>
    <t>1.5" Wall End Panel</t>
  </si>
  <si>
    <t>3" Wall End Panel</t>
  </si>
  <si>
    <t>6" Wall End Panel</t>
  </si>
  <si>
    <t>1.5" Wall Filler</t>
  </si>
  <si>
    <t>3" Wall Filler</t>
  </si>
  <si>
    <t>6" Wall Filler</t>
  </si>
  <si>
    <t>33"H Wall Lav Shelf Bead Bd</t>
  </si>
  <si>
    <t>3/4" Colonial Scribe Molding</t>
  </si>
  <si>
    <t>3"  Base End Panel</t>
  </si>
  <si>
    <t>3"  Base End Panel No Toe</t>
  </si>
  <si>
    <t>36" 2-Drw Base Slide-in Ck Tp</t>
  </si>
  <si>
    <t>2SZP</t>
  </si>
  <si>
    <t>1SZP</t>
  </si>
  <si>
    <t>3SZP</t>
  </si>
  <si>
    <t>2SZO</t>
  </si>
  <si>
    <t>1SZO</t>
  </si>
  <si>
    <t>3SZO</t>
  </si>
  <si>
    <t>2SZ_</t>
  </si>
  <si>
    <t>1SZ_</t>
  </si>
  <si>
    <t>3SZ_</t>
  </si>
  <si>
    <t>2SZ/</t>
  </si>
  <si>
    <t>1SZ/</t>
  </si>
  <si>
    <t>3SZ/</t>
  </si>
  <si>
    <t>2ST/</t>
  </si>
  <si>
    <t>3SR/</t>
  </si>
  <si>
    <t>4SS/</t>
  </si>
  <si>
    <t>3SS/</t>
  </si>
  <si>
    <t>1ST/</t>
  </si>
  <si>
    <t>2SR/</t>
  </si>
  <si>
    <t>2SS/</t>
  </si>
  <si>
    <t>1SR/</t>
  </si>
  <si>
    <t>1SU/</t>
  </si>
  <si>
    <t>1SQ/</t>
  </si>
  <si>
    <t>1SP/</t>
  </si>
  <si>
    <t>2SU/</t>
  </si>
  <si>
    <t>2SQ/</t>
  </si>
  <si>
    <t>2SP/</t>
  </si>
  <si>
    <t>2SX/</t>
  </si>
  <si>
    <t>3SU/</t>
  </si>
  <si>
    <t>3SQ/</t>
  </si>
  <si>
    <t>3SP/</t>
  </si>
  <si>
    <t>4SU/</t>
  </si>
  <si>
    <t>4SQ/</t>
  </si>
  <si>
    <t xml:space="preserve">12" Base </t>
  </si>
  <si>
    <t xml:space="preserve">15" Base </t>
  </si>
  <si>
    <t xml:space="preserve">18" Base </t>
  </si>
  <si>
    <t xml:space="preserve">21" Base </t>
  </si>
  <si>
    <t xml:space="preserve">24" Base </t>
  </si>
  <si>
    <t xml:space="preserve">42" Base </t>
  </si>
  <si>
    <t xml:space="preserve">48" Base </t>
  </si>
  <si>
    <t>27" Sink Base 1 drw/Butt doors</t>
  </si>
  <si>
    <t>30" Sink Base 1 drw/Butt doors</t>
  </si>
  <si>
    <t>33" Sink Base 1 drw/Butt doors</t>
  </si>
  <si>
    <t>36" Sink Base 1 drw/Butt doors</t>
  </si>
  <si>
    <t xml:space="preserve">12" HC Base </t>
  </si>
  <si>
    <t xml:space="preserve">15" HC Base </t>
  </si>
  <si>
    <t xml:space="preserve">18" HC Base </t>
  </si>
  <si>
    <t xml:space="preserve">24" HC Base </t>
  </si>
  <si>
    <t xml:space="preserve">30" HC Base </t>
  </si>
  <si>
    <t xml:space="preserve">36" HC Base </t>
  </si>
  <si>
    <t xml:space="preserve">24" HC Sink Base </t>
  </si>
  <si>
    <t>CSF2746-12</t>
  </si>
  <si>
    <t>BSC3660</t>
  </si>
  <si>
    <t>MED1530SDL</t>
  </si>
  <si>
    <t>MED1830SDL</t>
  </si>
  <si>
    <t>MEDD4830SDR</t>
  </si>
  <si>
    <t>MEDS4830SDR</t>
  </si>
  <si>
    <t>VAA24</t>
  </si>
  <si>
    <t>Arch Valance 24(27)"x5"</t>
  </si>
  <si>
    <t>12" Accessible Drawer Base</t>
  </si>
  <si>
    <t>15" Accessible Drawer Base</t>
  </si>
  <si>
    <t>18" Accessible Drawer Base</t>
  </si>
  <si>
    <t>21" Accessible Drawer Base</t>
  </si>
  <si>
    <t>24" Accessible Drawer Base</t>
  </si>
  <si>
    <t>3"Accessible Base End Panel</t>
  </si>
  <si>
    <t>TVB18WHPO</t>
  </si>
  <si>
    <t>BS15-6NT</t>
  </si>
  <si>
    <t>BSC1248</t>
  </si>
  <si>
    <t>BSC1252</t>
  </si>
  <si>
    <t>BS2448</t>
  </si>
  <si>
    <t>MWS3030-15B</t>
  </si>
  <si>
    <t>MWS3030B</t>
  </si>
  <si>
    <t>MWS3036-15B</t>
  </si>
  <si>
    <t>MWS3036B</t>
  </si>
  <si>
    <t>MWS3042-15B</t>
  </si>
  <si>
    <t>MWS3042B</t>
  </si>
  <si>
    <t>Bun Foot</t>
  </si>
  <si>
    <t>SCRIBE_C</t>
  </si>
  <si>
    <t>VENSHF12108</t>
  </si>
  <si>
    <t>VENSHF12120</t>
  </si>
  <si>
    <t>VENSHF1248</t>
  </si>
  <si>
    <t>VENSHF1272</t>
  </si>
  <si>
    <t>VENSHF1296</t>
  </si>
  <si>
    <t>VENSHF16108</t>
  </si>
  <si>
    <t>VENSHF1672</t>
  </si>
  <si>
    <t>VENSHF1696</t>
  </si>
  <si>
    <t>VENSHF20108</t>
  </si>
  <si>
    <t>VENSHF2048</t>
  </si>
  <si>
    <t>VENSHF2096</t>
  </si>
  <si>
    <t>VENSHF2072</t>
  </si>
  <si>
    <t>VENSHF24108</t>
  </si>
  <si>
    <t>VENSHF2448</t>
  </si>
  <si>
    <t>VENSHF2472</t>
  </si>
  <si>
    <t>VENSHF2496</t>
  </si>
  <si>
    <t>Ventilated Closet Shelf -12" x 108"</t>
  </si>
  <si>
    <t>Ventilated Closet Shelf -12" x 120"</t>
  </si>
  <si>
    <t>Ventilated Closet Shelf -12" x 48"</t>
  </si>
  <si>
    <t>Ventilated Closet Shelf -12" x 72"</t>
  </si>
  <si>
    <t>Ventilated Closet Shelf -12" x 96"</t>
  </si>
  <si>
    <t>Ventilated Closet Shelf -16" x 108"</t>
  </si>
  <si>
    <t>Ventilated Closet Shelf -16" x 48"</t>
  </si>
  <si>
    <t>Ventilated Closet Shelf -16" x 72"</t>
  </si>
  <si>
    <t>Ventilated Closet Shelf -16" x 96"</t>
  </si>
  <si>
    <t>Ventilated Closet Shelf -20" x 108"</t>
  </si>
  <si>
    <t>Ventilated Closet Shelf -20" x 48"</t>
  </si>
  <si>
    <t>Ventilated Closet Shelf -20" x 72"</t>
  </si>
  <si>
    <t>Ventilated Closet Shelf -20" x 96"</t>
  </si>
  <si>
    <t>Ventilated Closet Shelf -24" x 108"</t>
  </si>
  <si>
    <t>Ventilated Closet Shelf -24" x 48"</t>
  </si>
  <si>
    <t>Ventilated Closet Shelf -24" x 72"</t>
  </si>
  <si>
    <t>Ventilated Closet Shelf -24" x 96"</t>
  </si>
  <si>
    <t>VENSHF1648</t>
  </si>
  <si>
    <t>CLOSHF1296</t>
  </si>
  <si>
    <t>CLOSHF1296L</t>
  </si>
  <si>
    <t>CLOSHF16120</t>
  </si>
  <si>
    <t>CLOSHF1648</t>
  </si>
  <si>
    <t>CLOSHF1672</t>
  </si>
  <si>
    <t>CLOSHF1672L</t>
  </si>
  <si>
    <t>CLOSHF1696</t>
  </si>
  <si>
    <t>CLOSHF1648L</t>
  </si>
  <si>
    <t>Solid Panel Shelf 12" x 96"</t>
  </si>
  <si>
    <t>Solid Panel Shelf 16" x 120"</t>
  </si>
  <si>
    <t>Solid Panel Shelf 16" x 48"</t>
  </si>
  <si>
    <t>Solid Panel Shelf 16" x 72"</t>
  </si>
  <si>
    <t>Solid Panel Shelf 16" x 96"</t>
  </si>
  <si>
    <t>CLOSHF1696L</t>
  </si>
  <si>
    <t>SHFSUP12</t>
  </si>
  <si>
    <t>SHFSUP16</t>
  </si>
  <si>
    <t>SHFSUP20</t>
  </si>
  <si>
    <t>SHFSUP24</t>
  </si>
  <si>
    <t>ROSETTE_A</t>
  </si>
  <si>
    <t>Rosette 3" x 3" x 7/8"</t>
  </si>
  <si>
    <t>W1262-18L</t>
  </si>
  <si>
    <t>EBL2418L</t>
  </si>
  <si>
    <t>24" W Ent. Base 22.5"H-18"D</t>
  </si>
  <si>
    <t>EBL4218</t>
  </si>
  <si>
    <t>42" W Ent. Base 22.5"H-18"D</t>
  </si>
  <si>
    <t>LBW2625</t>
  </si>
  <si>
    <t>LBW4235-18</t>
  </si>
  <si>
    <t>LBW4817</t>
  </si>
  <si>
    <t>LBW5135-18</t>
  </si>
  <si>
    <t>17"H Wall Bookshelf-12"d</t>
  </si>
  <si>
    <t>25"H Wall Bookshelf-12"d</t>
  </si>
  <si>
    <t>35"H Wall Bookshelf-18"d</t>
  </si>
  <si>
    <t>BE4848</t>
  </si>
  <si>
    <t>3/4PLYFLSHT</t>
  </si>
  <si>
    <t>W3D1548L</t>
  </si>
  <si>
    <t>W3D1848L</t>
  </si>
  <si>
    <t>W3D1560L</t>
  </si>
  <si>
    <t>W3D1860L</t>
  </si>
  <si>
    <t>W3D1554L</t>
  </si>
  <si>
    <t>W3D1854L</t>
  </si>
  <si>
    <t>W3D1548GDL</t>
  </si>
  <si>
    <t>W3D1848GDL</t>
  </si>
  <si>
    <t>W3D1554GDL</t>
  </si>
  <si>
    <t>W3D1854GDL</t>
  </si>
  <si>
    <t>W3D1560GDL</t>
  </si>
  <si>
    <t>W3D1860GDL</t>
  </si>
  <si>
    <t>48"H Wall 3 Drawer Cab</t>
  </si>
  <si>
    <t>54"H Wall 3 Drawer Cab</t>
  </si>
  <si>
    <t>60"H Wall 3 Drawer Cab</t>
  </si>
  <si>
    <t>W3D1548CDL</t>
  </si>
  <si>
    <t>W3D1848CDL</t>
  </si>
  <si>
    <t>W3D1554CDL</t>
  </si>
  <si>
    <t>W3D1854CDL</t>
  </si>
  <si>
    <t>W3D1560CDL</t>
  </si>
  <si>
    <t>W3D1860CDL</t>
  </si>
  <si>
    <t>W3D1548MDL</t>
  </si>
  <si>
    <t>W3D1848MDL</t>
  </si>
  <si>
    <t>W3D1554MDL</t>
  </si>
  <si>
    <t>W3D1854MDL</t>
  </si>
  <si>
    <t>W3D1560MDL</t>
  </si>
  <si>
    <t>W3D1860MDL</t>
  </si>
  <si>
    <t>45" H Wall Drawer Cab-12" Dp</t>
  </si>
  <si>
    <t>Wall Fluted Deco End w/ Pnl</t>
  </si>
  <si>
    <t>36" 3-Drawer Base</t>
  </si>
  <si>
    <t>30" 2-Drw Base Cook. w/ff</t>
  </si>
  <si>
    <t>36" 2-Drw Base Cook. w/ff</t>
  </si>
  <si>
    <t>15" Base Wood Grbg Pullout</t>
  </si>
  <si>
    <t>18" Base Wood Grbg Pullout</t>
  </si>
  <si>
    <t>21" Base Wood Grbg Pullout</t>
  </si>
  <si>
    <t>VBH18</t>
  </si>
  <si>
    <t>LCP1.541-24</t>
  </si>
  <si>
    <t>LEP1.54130L</t>
  </si>
  <si>
    <t>LEP34130L</t>
  </si>
  <si>
    <t>1.5"-41"H Lndry Ctr Pnl-24" dp</t>
  </si>
  <si>
    <t>1.5"-41"H Lndry End Pnl-30" dp</t>
  </si>
  <si>
    <t>3"-41"H Lndry End Pnl-30" dp</t>
  </si>
  <si>
    <t>BSC2448</t>
  </si>
  <si>
    <t>BSC2448B</t>
  </si>
  <si>
    <t>BSC3648B</t>
  </si>
  <si>
    <t>BSC3652-15</t>
  </si>
  <si>
    <t>BSC3052-15</t>
  </si>
  <si>
    <t>W1D1545L</t>
  </si>
  <si>
    <t>WF1.524</t>
  </si>
  <si>
    <t>WF1.518</t>
  </si>
  <si>
    <t>WF318</t>
  </si>
  <si>
    <t>WF324</t>
  </si>
  <si>
    <t>WF618</t>
  </si>
  <si>
    <t>WF624</t>
  </si>
  <si>
    <t>WFDF318</t>
  </si>
  <si>
    <t>WFDF324</t>
  </si>
  <si>
    <t>WEP1.518L</t>
  </si>
  <si>
    <t>WEP1.524L</t>
  </si>
  <si>
    <t>WEP318L</t>
  </si>
  <si>
    <t>WEP324L</t>
  </si>
  <si>
    <t>WEP618L</t>
  </si>
  <si>
    <t>WEP624L</t>
  </si>
  <si>
    <t>WEP1.56218L</t>
  </si>
  <si>
    <t>1.5" Wall End Panel 18" deep</t>
  </si>
  <si>
    <t>LWWR1824</t>
  </si>
  <si>
    <t>LWWR1836</t>
  </si>
  <si>
    <t>LWWR2124</t>
  </si>
  <si>
    <t>LWWR2424</t>
  </si>
  <si>
    <t>LWWR3624</t>
  </si>
  <si>
    <t>LWWR4224</t>
  </si>
  <si>
    <t>LWWR391824</t>
  </si>
  <si>
    <t>ABFDF3L</t>
  </si>
  <si>
    <t>DDE1230</t>
  </si>
  <si>
    <t>DDE1234.5</t>
  </si>
  <si>
    <t>DDE1236</t>
  </si>
  <si>
    <t>DDE1242</t>
  </si>
  <si>
    <t>DDE12AG</t>
  </si>
  <si>
    <t>DDE1530</t>
  </si>
  <si>
    <t>DDE1536</t>
  </si>
  <si>
    <t>DDE1542</t>
  </si>
  <si>
    <t>DDE2130.5</t>
  </si>
  <si>
    <t>DDE2134.5</t>
  </si>
  <si>
    <t>DDE2434.5</t>
  </si>
  <si>
    <t>DLX Door End - 30"H 12"D Wall</t>
  </si>
  <si>
    <t>DLX Door End - 12"D Base</t>
  </si>
  <si>
    <t>DLX Door End - 36"H 12"D Wall</t>
  </si>
  <si>
    <t>DLX Door End - 42"H 12"D Wall</t>
  </si>
  <si>
    <t>DLX Door End - 12"D App Gar</t>
  </si>
  <si>
    <t>DLX Door End - 30"H 15"D Wall</t>
  </si>
  <si>
    <t>DLX Door End - 36"H 15"D Wall</t>
  </si>
  <si>
    <t>DLX Door End - 42"H 15"D Wall</t>
  </si>
  <si>
    <t>DDE2484</t>
  </si>
  <si>
    <t>DDE2490</t>
  </si>
  <si>
    <t>DDE2496</t>
  </si>
  <si>
    <t>BASE_4_A</t>
  </si>
  <si>
    <t>BASE_7_A</t>
  </si>
  <si>
    <t>Base Molding 4"-A</t>
  </si>
  <si>
    <t>Base Molding 7"-A</t>
  </si>
  <si>
    <t>3ST/</t>
  </si>
  <si>
    <t>1SS/</t>
  </si>
  <si>
    <t>4SR/</t>
  </si>
  <si>
    <t>CWA2448L</t>
  </si>
  <si>
    <t>CWA2454L</t>
  </si>
  <si>
    <t>CWA2460L</t>
  </si>
  <si>
    <t>CWA2448GDL</t>
  </si>
  <si>
    <t>CWA2454GDL</t>
  </si>
  <si>
    <t>CWA2460GDL</t>
  </si>
  <si>
    <t>CWA2448CDL</t>
  </si>
  <si>
    <t>CWA2454CDL</t>
  </si>
  <si>
    <t>CWA2460CDL</t>
  </si>
  <si>
    <t>CWA2448MDL</t>
  </si>
  <si>
    <t>CWA2454MDL</t>
  </si>
  <si>
    <t>CWA2460MDL</t>
  </si>
  <si>
    <t>CWA2748L</t>
  </si>
  <si>
    <t>CWA2760L</t>
  </si>
  <si>
    <t>CW2748GDL</t>
  </si>
  <si>
    <t>CW2748CDL</t>
  </si>
  <si>
    <t>CW2748MDL</t>
  </si>
  <si>
    <t>CWA2748MDL</t>
  </si>
  <si>
    <t>CWA2754MDL</t>
  </si>
  <si>
    <t>CWA2760MDL</t>
  </si>
  <si>
    <t>CWA2748CDL</t>
  </si>
  <si>
    <t>CWA2754CDL</t>
  </si>
  <si>
    <t>CWA2760CDL</t>
  </si>
  <si>
    <t>CWA2748GDL</t>
  </si>
  <si>
    <t>CWA2754GDL</t>
  </si>
  <si>
    <t>CWA2760GDL</t>
  </si>
  <si>
    <t>CWAO2460L</t>
  </si>
  <si>
    <t>CWAO2460GDL</t>
  </si>
  <si>
    <t>CWAO2460CDL</t>
  </si>
  <si>
    <t>CWAO2460MDL</t>
  </si>
  <si>
    <t>DCB36L</t>
  </si>
  <si>
    <t>DCSB36L</t>
  </si>
  <si>
    <t>DCSB42L</t>
  </si>
  <si>
    <t>DCVSB36L</t>
  </si>
  <si>
    <t>WPR3018</t>
  </si>
  <si>
    <t xml:space="preserve">Legacy Item No. </t>
  </si>
  <si>
    <t>20/20</t>
  </si>
  <si>
    <t>W2724B</t>
  </si>
  <si>
    <t>1/2PLYFLSHT</t>
  </si>
  <si>
    <t>ZZS_</t>
  </si>
  <si>
    <t>ZZS/</t>
  </si>
  <si>
    <t>DDE2784</t>
  </si>
  <si>
    <t>DDE2790</t>
  </si>
  <si>
    <t>DDE2796</t>
  </si>
  <si>
    <t>CW2436CDL</t>
  </si>
  <si>
    <t>CW2436MDL</t>
  </si>
  <si>
    <t>CW2730GDL</t>
  </si>
  <si>
    <t>CW2730CDL</t>
  </si>
  <si>
    <t>CW2730MDL</t>
  </si>
  <si>
    <t>CW2436GDL</t>
  </si>
  <si>
    <t>BS24-6NT</t>
  </si>
  <si>
    <t>BIEPR</t>
  </si>
  <si>
    <t>BIEPL</t>
  </si>
  <si>
    <t>WIEPR</t>
  </si>
  <si>
    <t>WIEPL</t>
  </si>
  <si>
    <t>TIEPR</t>
  </si>
  <si>
    <t>TIEPL</t>
  </si>
  <si>
    <t>VIEPR</t>
  </si>
  <si>
    <t>VIEPL</t>
  </si>
  <si>
    <t>BFEPR</t>
  </si>
  <si>
    <t>BFEPL</t>
  </si>
  <si>
    <t>WFEPR</t>
  </si>
  <si>
    <t>WFEPL</t>
  </si>
  <si>
    <t>TFEPR</t>
  </si>
  <si>
    <t>TFEPL</t>
  </si>
  <si>
    <t>VFEPR</t>
  </si>
  <si>
    <t>VFEPL</t>
  </si>
  <si>
    <t>BBEPR</t>
  </si>
  <si>
    <t>BBEPL</t>
  </si>
  <si>
    <t>WBEPR</t>
  </si>
  <si>
    <t>WBEPL</t>
  </si>
  <si>
    <t>TBEPR</t>
  </si>
  <si>
    <t>TBEPL</t>
  </si>
  <si>
    <t>VBEPR</t>
  </si>
  <si>
    <t>VBEPL</t>
  </si>
  <si>
    <t>1/2" x 4' x 8' (Full Sheet)</t>
  </si>
  <si>
    <t>1/4" x 4' x 8' (Full Sheet)</t>
  </si>
  <si>
    <t>1/4" x 48" x 34.5" (Island Back)</t>
  </si>
  <si>
    <t>1/4" x 48" x 48" (half-sheet)</t>
  </si>
  <si>
    <t>EXSTILE_3BB</t>
  </si>
  <si>
    <t>EXSTILE_3BL</t>
  </si>
  <si>
    <t>EXSTILE_3BR</t>
  </si>
  <si>
    <t>Base Cabs up to 48" H-Left</t>
  </si>
  <si>
    <t>Base Cabs up to 48" H-Right</t>
  </si>
  <si>
    <t>Base Cabs up to 48" H-Both</t>
  </si>
  <si>
    <t>EXSTILE_3WL</t>
  </si>
  <si>
    <t>EXSTILE_3WR</t>
  </si>
  <si>
    <t>EXSTILE_3WB</t>
  </si>
  <si>
    <t>Wall Cabs up to 48" H-Left</t>
  </si>
  <si>
    <t>Wall Cabs up to 48" H-Right</t>
  </si>
  <si>
    <t>Wall Cabs up to 48" H-Both</t>
  </si>
  <si>
    <t>EXSTILE_3TL</t>
  </si>
  <si>
    <t>EXSTILE_3TR</t>
  </si>
  <si>
    <t>EXSTILE_3TB</t>
  </si>
  <si>
    <t>Tall Cabs up to 96" H-Left</t>
  </si>
  <si>
    <t>Tall Cabs up to 96" H-Right</t>
  </si>
  <si>
    <t>Tall Cabs up to 96" H-Both</t>
  </si>
  <si>
    <t>MDB_12</t>
  </si>
  <si>
    <t>MDB_15</t>
  </si>
  <si>
    <t>MDB_18</t>
  </si>
  <si>
    <t>MDB_21</t>
  </si>
  <si>
    <t>MDB_24</t>
  </si>
  <si>
    <t>MDB_ND</t>
  </si>
  <si>
    <t>MDT_49-96H</t>
  </si>
  <si>
    <t>MDW_12-48H</t>
  </si>
  <si>
    <t>Tall Cab 49-96"H-1" increments</t>
  </si>
  <si>
    <t>Wall Cab 12-48"H-1" increments</t>
  </si>
  <si>
    <t>ADDORG15_B</t>
  </si>
  <si>
    <t>ADDORG18_B</t>
  </si>
  <si>
    <t>ADDORG21_B</t>
  </si>
  <si>
    <t>ADDTRAY12</t>
  </si>
  <si>
    <t>ADDTRAY15</t>
  </si>
  <si>
    <t>ADDTRAY18</t>
  </si>
  <si>
    <t>ADDTRAY21</t>
  </si>
  <si>
    <t>ADDTRAY24</t>
  </si>
  <si>
    <t>for cabs up to 36"W and 12" D</t>
  </si>
  <si>
    <t>for cabs up to 36"W and 15" D</t>
  </si>
  <si>
    <t>for cabs up to 36"W and 18" D</t>
  </si>
  <si>
    <t>for cabs up to 36"W and 21" D</t>
  </si>
  <si>
    <t>for cabs up to 36"W and 24" D</t>
  </si>
  <si>
    <t>BCBSWING_A</t>
  </si>
  <si>
    <t>BPC_SUSAN_A</t>
  </si>
  <si>
    <t>BPC_SUSAN_B</t>
  </si>
  <si>
    <t>Install Susan Option Std. Polymer</t>
  </si>
  <si>
    <t>Install Susan Option Wood</t>
  </si>
  <si>
    <t>Chrome Divider</t>
  </si>
  <si>
    <t>DIVIDER_A</t>
  </si>
  <si>
    <t>CW_RV30_A</t>
  </si>
  <si>
    <t>CW_RV3642_A</t>
  </si>
  <si>
    <t>FULLDEPSHLF</t>
  </si>
  <si>
    <t>3/4"Full Dep.Shelf for Base Cabs</t>
  </si>
  <si>
    <t>SUPERSINK36</t>
  </si>
  <si>
    <t>Opt-Installed SuperSink</t>
  </si>
  <si>
    <t>TILTTRAY_A</t>
  </si>
  <si>
    <t>PEGSYSLRG</t>
  </si>
  <si>
    <t>PEGSYSMED</t>
  </si>
  <si>
    <t>Opt-Large Drawer Peg System</t>
  </si>
  <si>
    <t>Opt-Medium Drawer Peg System</t>
  </si>
  <si>
    <t xml:space="preserve">PLYWD_OPT </t>
  </si>
  <si>
    <t>FINISH_A</t>
  </si>
  <si>
    <t>Oak</t>
  </si>
  <si>
    <t>FINISH_B</t>
  </si>
  <si>
    <t>FINISH_C</t>
  </si>
  <si>
    <t>NATURES</t>
  </si>
  <si>
    <t>FEATHER</t>
  </si>
  <si>
    <t>VINTAGE</t>
  </si>
  <si>
    <t>RUSTIC</t>
  </si>
  <si>
    <t>9XZ_</t>
  </si>
  <si>
    <t>DDE1212</t>
  </si>
  <si>
    <t>DDE1218</t>
  </si>
  <si>
    <t>DDE1224</t>
  </si>
  <si>
    <t>1/4" x 4" x 96" Toekick</t>
  </si>
  <si>
    <t>1/4" x 9" x 96" Toekick</t>
  </si>
  <si>
    <t>Base Integrated End Panel</t>
  </si>
  <si>
    <t>Wall Integrated End Panel</t>
  </si>
  <si>
    <t>Tall Integrated End Panel</t>
  </si>
  <si>
    <t>Vanity Integrated End Panel</t>
  </si>
  <si>
    <t>WES630L</t>
  </si>
  <si>
    <t>WES636L</t>
  </si>
  <si>
    <t>WES642L</t>
  </si>
  <si>
    <t>30" Wall End Shelf-Left</t>
  </si>
  <si>
    <t>36" Wall End Shelf-Left</t>
  </si>
  <si>
    <t>42" Wall End Shelf-Left</t>
  </si>
  <si>
    <t>SC_HNGE_OPT</t>
  </si>
  <si>
    <t>SC_HNGE_OPF</t>
  </si>
  <si>
    <t>LWOS301530U</t>
  </si>
  <si>
    <t>LWOS331530U</t>
  </si>
  <si>
    <t>DLX Door End - 12"H 12"D Wall</t>
  </si>
  <si>
    <t>DLX Door End - 18"H 12"D Wall</t>
  </si>
  <si>
    <t>DLX Door End - 24"H 12"D Wall</t>
  </si>
  <si>
    <t>15"H Laundry Open Shelf-Undrct</t>
  </si>
  <si>
    <t>DDE2412</t>
  </si>
  <si>
    <t>DLX Door End - 12"H 24"D Wall</t>
  </si>
  <si>
    <t>DDE2418</t>
  </si>
  <si>
    <t>DDE2424</t>
  </si>
  <si>
    <t>DDE2430</t>
  </si>
  <si>
    <t>DDE2436</t>
  </si>
  <si>
    <t>DDE2442</t>
  </si>
  <si>
    <t>DLX Door End - 18"H 24"D Wall</t>
  </si>
  <si>
    <t>DLX Door End - 24"H 24"D Wall</t>
  </si>
  <si>
    <t>DLX Door End - 30"H 24"D Wall</t>
  </si>
  <si>
    <t>DLX Door End - 36"H 24"D Wall</t>
  </si>
  <si>
    <t>DLX Door End - 42"H 24"D Wall</t>
  </si>
  <si>
    <t>30" Pantry Cab 3 drwrs/butt dr</t>
  </si>
  <si>
    <t>36" Pantry Cab 3 drwrs/butt dr</t>
  </si>
  <si>
    <t>30"H Wall Pie Cut Cabinet</t>
  </si>
  <si>
    <t>36"H Wall Pie Cut Cabinet</t>
  </si>
  <si>
    <t>42"H Wall Pie Cut Cabinet</t>
  </si>
  <si>
    <t>30"H Wall Plate Rack/butt doors</t>
  </si>
  <si>
    <t>36"H Wall Plate Rack/butt doors</t>
  </si>
  <si>
    <t>42"H Wall Plate Rack/butt doors</t>
  </si>
  <si>
    <t>54"H Wall Plate Rack/butt doors</t>
  </si>
  <si>
    <t>WPR2430B</t>
  </si>
  <si>
    <t>WPR2436B</t>
  </si>
  <si>
    <t>WPR2442B</t>
  </si>
  <si>
    <t>WPR3030B</t>
  </si>
  <si>
    <t>WPR3036B</t>
  </si>
  <si>
    <t>WPR2430BGD</t>
  </si>
  <si>
    <t>WPR2436BGD</t>
  </si>
  <si>
    <t>WPR2442BGD</t>
  </si>
  <si>
    <t>WPR3030BGD</t>
  </si>
  <si>
    <t>WPR3036BGD</t>
  </si>
  <si>
    <t>WPR2430BCD</t>
  </si>
  <si>
    <t>WPR2436BCD</t>
  </si>
  <si>
    <t>WPR2442BCD</t>
  </si>
  <si>
    <t>WPR3030BCD</t>
  </si>
  <si>
    <t>WPR3036BCD</t>
  </si>
  <si>
    <t>WPR2430BMD</t>
  </si>
  <si>
    <t>WPR2436BMD</t>
  </si>
  <si>
    <t>WPR2442BMD</t>
  </si>
  <si>
    <t>WPR3030BMD</t>
  </si>
  <si>
    <t>WPR3036BMD</t>
  </si>
  <si>
    <t>WPR3054B</t>
  </si>
  <si>
    <t>WPR3054BGD</t>
  </si>
  <si>
    <t>WPR3054BCD</t>
  </si>
  <si>
    <t>WPR3054BMD</t>
  </si>
  <si>
    <t>WPR3042BGD</t>
  </si>
  <si>
    <t>WPR3042B</t>
  </si>
  <si>
    <t>WPR3042BCD</t>
  </si>
  <si>
    <t>WPR3042BMD</t>
  </si>
  <si>
    <t>WCW361824</t>
  </si>
  <si>
    <t>WCW362424</t>
  </si>
  <si>
    <t>WCW391824</t>
  </si>
  <si>
    <t>WCW392424</t>
  </si>
  <si>
    <t>WCW361824GD</t>
  </si>
  <si>
    <t>WCW362424GD</t>
  </si>
  <si>
    <t>WCW391824GD</t>
  </si>
  <si>
    <t>WCW392424GD</t>
  </si>
  <si>
    <t>WCW361824MD</t>
  </si>
  <si>
    <t>WCW362424MD</t>
  </si>
  <si>
    <t>WCW391824MD</t>
  </si>
  <si>
    <t>WCW392424MD</t>
  </si>
  <si>
    <t>WCW361824CD</t>
  </si>
  <si>
    <t>WCW362424CD</t>
  </si>
  <si>
    <t>WCW391824CD</t>
  </si>
  <si>
    <t>WCW392424CD</t>
  </si>
  <si>
    <t>P3D3084B</t>
  </si>
  <si>
    <t>P3D3090B</t>
  </si>
  <si>
    <t>P3D3096B</t>
  </si>
  <si>
    <t>P3D3684B</t>
  </si>
  <si>
    <t>P3D3690B</t>
  </si>
  <si>
    <t>P3D3696B</t>
  </si>
  <si>
    <t>P3D3084BGD</t>
  </si>
  <si>
    <t>P3D3090BGD</t>
  </si>
  <si>
    <t>P3D3096BGD</t>
  </si>
  <si>
    <t>P3D3684BGD</t>
  </si>
  <si>
    <t>P3D3690BGD</t>
  </si>
  <si>
    <t>P3D3696BGD</t>
  </si>
  <si>
    <t>P3D3084BCD</t>
  </si>
  <si>
    <t>P3D3090BCD</t>
  </si>
  <si>
    <t>P3D3096BCD</t>
  </si>
  <si>
    <t>P3D3684BCD</t>
  </si>
  <si>
    <t>P3D3690BCD</t>
  </si>
  <si>
    <t>P3D3696BCD</t>
  </si>
  <si>
    <t>P3D3084BMD</t>
  </si>
  <si>
    <t>P3D3090BMD</t>
  </si>
  <si>
    <t>P3D3096BMD</t>
  </si>
  <si>
    <t>P3D3684BMD</t>
  </si>
  <si>
    <t>P3D3690BMD</t>
  </si>
  <si>
    <t>P3D3696BMD</t>
  </si>
  <si>
    <t>WPC2430L</t>
  </si>
  <si>
    <t>WPC2436L</t>
  </si>
  <si>
    <t>WPC2442L</t>
  </si>
  <si>
    <t>18"H Wall Plate Rack Cabinet</t>
  </si>
  <si>
    <t>CW2748L</t>
  </si>
  <si>
    <t>.75" Base End Panel</t>
  </si>
  <si>
    <t>BEP.75</t>
  </si>
  <si>
    <t>VEP.75</t>
  </si>
  <si>
    <t>.75" Vanity End Panel</t>
  </si>
  <si>
    <t>48"H Corner Wall Cabinet</t>
  </si>
  <si>
    <t>1/4" x 48" x 48" (half sheet)</t>
  </si>
  <si>
    <t>24"H Latt. Wall Wine Rack 13 Btls</t>
  </si>
  <si>
    <t>18"H Wall Combo Wine 5 Btls.</t>
  </si>
  <si>
    <t>24"H Wall Combo Wine 7 Btls.</t>
  </si>
  <si>
    <t>21"W Base Wood Wine 20 Btls.</t>
  </si>
  <si>
    <t>1.5" Accessible Base Filler</t>
  </si>
  <si>
    <t>3" Accessible Base Filler</t>
  </si>
  <si>
    <t>6" Accessible Base Filler</t>
  </si>
  <si>
    <t>Tall Closet Organizer 15" dp</t>
  </si>
  <si>
    <t>Clst Shirt/Skirts Organizer 15" dp</t>
  </si>
  <si>
    <t>84"H Clst Shelf Organizer 15" dp</t>
  </si>
  <si>
    <t>46"H Cl Shlf w/Fluted Stile 12"dp</t>
  </si>
  <si>
    <t>80"H Cl Shlf w/Fluted Stile 12' dp</t>
  </si>
  <si>
    <t>UNDER_CAB_C</t>
  </si>
  <si>
    <t>UnderCab Molding 1-3/8 x 1-5/8</t>
  </si>
  <si>
    <t>UnderCab w/heel 2-5/8 x 2-5/16</t>
  </si>
  <si>
    <t>UnderCab Molding 1-1/2 x 3/4</t>
  </si>
  <si>
    <t>D3B33</t>
  </si>
  <si>
    <t>33" 3-Drawer Base</t>
  </si>
  <si>
    <t>TOC2784B</t>
  </si>
  <si>
    <t>TOC2790B</t>
  </si>
  <si>
    <t>TOM3084B</t>
  </si>
  <si>
    <t>TOM3090B</t>
  </si>
  <si>
    <t>TOM3096B</t>
  </si>
  <si>
    <t>TOC2796B</t>
  </si>
  <si>
    <t>TOC3084B</t>
  </si>
  <si>
    <t>TOC3090B</t>
  </si>
  <si>
    <t>TOC3096B</t>
  </si>
  <si>
    <t>TOC3384B</t>
  </si>
  <si>
    <t>TOC3390B</t>
  </si>
  <si>
    <t>TOC3396B</t>
  </si>
  <si>
    <t>TODS2784B</t>
  </si>
  <si>
    <t>TODS2790B</t>
  </si>
  <si>
    <t>TODS2796B</t>
  </si>
  <si>
    <t>TODS3084B</t>
  </si>
  <si>
    <t>TODS3090B</t>
  </si>
  <si>
    <t>TODS3096B</t>
  </si>
  <si>
    <t>TODS3384B</t>
  </si>
  <si>
    <t>TODS3390B</t>
  </si>
  <si>
    <t>TODS3396B</t>
  </si>
  <si>
    <t>TOS2784B</t>
  </si>
  <si>
    <t>TOS2790B</t>
  </si>
  <si>
    <t>TOS2796B</t>
  </si>
  <si>
    <t>TOS3084B</t>
  </si>
  <si>
    <t>TOS3090B</t>
  </si>
  <si>
    <t>TOS3096B</t>
  </si>
  <si>
    <t>TOS3384B</t>
  </si>
  <si>
    <t>TOS3390B</t>
  </si>
  <si>
    <t>TOS3396B</t>
  </si>
  <si>
    <t>TODL2784B</t>
  </si>
  <si>
    <t>TODL2790B</t>
  </si>
  <si>
    <t>TODL2796B</t>
  </si>
  <si>
    <t>TODL3084B</t>
  </si>
  <si>
    <t>TODL3090B</t>
  </si>
  <si>
    <t>TODL3096B</t>
  </si>
  <si>
    <t>TODL3384B</t>
  </si>
  <si>
    <t>TODL3390B</t>
  </si>
  <si>
    <t>TODL3396B</t>
  </si>
  <si>
    <t>BE4834.5</t>
  </si>
  <si>
    <t>3/4PLYSHELF</t>
  </si>
  <si>
    <t>3/4" Thick Shelf / Per Sq. Ft.</t>
  </si>
  <si>
    <t>RW3912B</t>
  </si>
  <si>
    <t>RW3918B</t>
  </si>
  <si>
    <t>RW3924B</t>
  </si>
  <si>
    <t>RW391224B</t>
  </si>
  <si>
    <t>39" Refer Cab/Butt drs-24" dp</t>
  </si>
  <si>
    <t>RW391824B</t>
  </si>
  <si>
    <t>RW392424B</t>
  </si>
  <si>
    <t>30"W Tall Oven Microwav/Butt dr</t>
  </si>
  <si>
    <t>27"W Tall Oven Combo/Butt dr</t>
  </si>
  <si>
    <t>30"W Tall Oven Combo/Butt dr</t>
  </si>
  <si>
    <t>33"W Tall Oven Combo/Butt dr</t>
  </si>
  <si>
    <t>27"W Tall Oven Single/Butt dr</t>
  </si>
  <si>
    <t>30"W Tall Oven Single/Butt dr</t>
  </si>
  <si>
    <t>33"W Tall Oven Single/Butt dr</t>
  </si>
  <si>
    <t>27"W Tall Oven Dbl Sml/Butt dr</t>
  </si>
  <si>
    <t>30"W Tall Oven Dbl Sml/Butt dr</t>
  </si>
  <si>
    <t>33"W Tall Oven Dbl Sml/Butt dr</t>
  </si>
  <si>
    <t>27"W Tall Oven Dbl Lrg/Butt dr</t>
  </si>
  <si>
    <t>30"W Tall Oven Dbl Lrg/Butt dr</t>
  </si>
  <si>
    <t>33"W Tall Oven Dbl Lrg/Butt dr</t>
  </si>
  <si>
    <t>Base Flush Finished End Panel</t>
  </si>
  <si>
    <t>Wall Flush Finished End Panel</t>
  </si>
  <si>
    <t>Tall Flush Finished End Panel</t>
  </si>
  <si>
    <t>Vanity Flush Finished End Panel</t>
  </si>
  <si>
    <t>Tall integrated End Panel</t>
  </si>
  <si>
    <t>BFFEPR</t>
  </si>
  <si>
    <t>BFFEPL</t>
  </si>
  <si>
    <t>WFFEPR</t>
  </si>
  <si>
    <t>WFFEPL</t>
  </si>
  <si>
    <t>TFFEPR</t>
  </si>
  <si>
    <t>TFFEPL</t>
  </si>
  <si>
    <t>VFFEPR</t>
  </si>
  <si>
    <t>VFFEPL</t>
  </si>
  <si>
    <t>MIR1836C</t>
  </si>
  <si>
    <t>MIR2136C</t>
  </si>
  <si>
    <t>MIR2436C</t>
  </si>
  <si>
    <t>MIR2736C</t>
  </si>
  <si>
    <t>MIR3036C</t>
  </si>
  <si>
    <t>MIR3336C</t>
  </si>
  <si>
    <t>MIR3636C</t>
  </si>
  <si>
    <t>MIR3936C</t>
  </si>
  <si>
    <t>MIR4236C</t>
  </si>
  <si>
    <t>MIR4536C</t>
  </si>
  <si>
    <t>MIR4836C</t>
  </si>
  <si>
    <t>MIR5136C</t>
  </si>
  <si>
    <t>MIR5436C</t>
  </si>
  <si>
    <t>MIR5736C</t>
  </si>
  <si>
    <t>MIR6036C</t>
  </si>
  <si>
    <t>MIR1836S</t>
  </si>
  <si>
    <t>MIR2136S</t>
  </si>
  <si>
    <t>MIR2436S</t>
  </si>
  <si>
    <t>MIR2736S</t>
  </si>
  <si>
    <t>MIR3036S</t>
  </si>
  <si>
    <t>MIR3336S</t>
  </si>
  <si>
    <t>MIR3636S</t>
  </si>
  <si>
    <t>MIR3936S</t>
  </si>
  <si>
    <t>MIR4236S</t>
  </si>
  <si>
    <t>MIR4536S</t>
  </si>
  <si>
    <t>MIR4836S</t>
  </si>
  <si>
    <t>MIR5136S</t>
  </si>
  <si>
    <t>MIR5436S</t>
  </si>
  <si>
    <t>MIR5736S</t>
  </si>
  <si>
    <t>MIR6036S</t>
  </si>
  <si>
    <t>Colonial Mirror 18" x 36"</t>
  </si>
  <si>
    <t>Colonial Mirror 21" x 36"</t>
  </si>
  <si>
    <t>Colonial Mirror 24" x 36"</t>
  </si>
  <si>
    <t>Colonial Mirror 27" x 36"</t>
  </si>
  <si>
    <t>Colonial Mirror 30" x 36"</t>
  </si>
  <si>
    <t>Colonial Mirror 33" x 36"</t>
  </si>
  <si>
    <t>Colonial Mirror 36" x 36"</t>
  </si>
  <si>
    <t>Colonial Mirror 39" x 36"</t>
  </si>
  <si>
    <t>Colonial Mirror 42" x 36"</t>
  </si>
  <si>
    <t>Colonial Mirror 45" x 36"</t>
  </si>
  <si>
    <t>Colonial Mirror 48" x 36"</t>
  </si>
  <si>
    <t>Colonial Mirror 51" x 36"</t>
  </si>
  <si>
    <t>Colonial Mirror 54" x 36"</t>
  </si>
  <si>
    <t>Colonial Mirror 57" x 36"</t>
  </si>
  <si>
    <t>Colonial Mirror 60" x 36"</t>
  </si>
  <si>
    <t>Shaker Mirror 18" x 36"</t>
  </si>
  <si>
    <t>Shaker Mirror 21" x 36"</t>
  </si>
  <si>
    <t>Shaker Mirror 24" x 36"</t>
  </si>
  <si>
    <t>Shaker Mirror 27" x 36"</t>
  </si>
  <si>
    <t>Shaker Mirror 30" x 36"</t>
  </si>
  <si>
    <t>Shaker Mirror 33" x 36"</t>
  </si>
  <si>
    <t>Shaker Mirror 36" x 36"</t>
  </si>
  <si>
    <t>Shaker Mirror 39" x 36"</t>
  </si>
  <si>
    <t>Shaker Mirror 42" x 36"</t>
  </si>
  <si>
    <t>Shaker Mirror 45" x 36"</t>
  </si>
  <si>
    <t>Shaker Mirror 48" x 36"</t>
  </si>
  <si>
    <t>Shaker Mirror 51" x 36"</t>
  </si>
  <si>
    <t>Shaker Mirror 54" x 36"</t>
  </si>
  <si>
    <t>Shaker Mirror 57" x 36"</t>
  </si>
  <si>
    <t>Shaker Mirror 60" x 36"</t>
  </si>
  <si>
    <t>FIN1.5CTOP</t>
  </si>
  <si>
    <t>BO27</t>
  </si>
  <si>
    <t>BO30</t>
  </si>
  <si>
    <t>BO33</t>
  </si>
  <si>
    <t>27" Base Oven Cab</t>
  </si>
  <si>
    <t>BOM30</t>
  </si>
  <si>
    <t>30" Base Oven Microwave</t>
  </si>
  <si>
    <t>MIR1836F</t>
  </si>
  <si>
    <t>MIR2136F</t>
  </si>
  <si>
    <t>MIR2436F</t>
  </si>
  <si>
    <t>MIR2736F</t>
  </si>
  <si>
    <t>MIR3036F</t>
  </si>
  <si>
    <t>MIR3336F</t>
  </si>
  <si>
    <t>MIR3636F</t>
  </si>
  <si>
    <t>MIR3936F</t>
  </si>
  <si>
    <t>MIR4236F</t>
  </si>
  <si>
    <t>MIR4536F</t>
  </si>
  <si>
    <t>MIR4836F</t>
  </si>
  <si>
    <t>MIR5136F</t>
  </si>
  <si>
    <t>MIR5436F</t>
  </si>
  <si>
    <t>MIR5736F</t>
  </si>
  <si>
    <t>MIR6036F</t>
  </si>
  <si>
    <t>Fluted Mirror w/Rosettes 18" x 36"</t>
  </si>
  <si>
    <t>Fluted Mirror w/Rosettes 21" x 36"</t>
  </si>
  <si>
    <t>Fluted Mirror w/Rosettes 24" x 36"</t>
  </si>
  <si>
    <t>Fluted Mirror w/Rosettes 27" x 36"</t>
  </si>
  <si>
    <t>Fluted Mirror w/Rosettes 30" x 36"</t>
  </si>
  <si>
    <t>Fluted Mirror w/Rosettes 33" x 36"</t>
  </si>
  <si>
    <t>Fluted Mirror w/Rosettes 36" x 36"</t>
  </si>
  <si>
    <t>Fluted Mirror w/Rosettes 39" x 36"</t>
  </si>
  <si>
    <t>Fluted Mirror w/Rosettes 42" x 36"</t>
  </si>
  <si>
    <t>Fluted Mirror w/Rosettes 45" x 36"</t>
  </si>
  <si>
    <t>Fluted Mirror w/Rosettes 48" x 36"</t>
  </si>
  <si>
    <t>Fluted Mirror w/Rosettes 51" x 36"</t>
  </si>
  <si>
    <t>Fluted Mirror w/Rosettes 54" x 36"</t>
  </si>
  <si>
    <t>Fluted Mirror w/Rosettes 57" x 36"</t>
  </si>
  <si>
    <t>Fluted Mirror w/Rosettes 60" x 36"</t>
  </si>
  <si>
    <t>LEG_W_C</t>
  </si>
  <si>
    <t>Island Leg Profile 2425 34.5"H</t>
  </si>
  <si>
    <t>PR_RV24_A</t>
  </si>
  <si>
    <t>Revolver / P24 - 84, 90, 96"H</t>
  </si>
  <si>
    <t>WWOS1230</t>
  </si>
  <si>
    <t>WWOS1236</t>
  </si>
  <si>
    <t>WWOS1242</t>
  </si>
  <si>
    <t>30" Wall Wine Open Shlf 12 Btl</t>
  </si>
  <si>
    <t>36" Wall Wine Open Shlf 14 Btl</t>
  </si>
  <si>
    <t>42" Wall Wine Open Shlf 16 Btl</t>
  </si>
  <si>
    <t>SR18</t>
  </si>
  <si>
    <t>SR24</t>
  </si>
  <si>
    <t>SR30</t>
  </si>
  <si>
    <t>SR36</t>
  </si>
  <si>
    <t>Stemware Rack 18"Wx12"D-3 slots</t>
  </si>
  <si>
    <t>Stemware Rack 24"Wx12"D-4 slots</t>
  </si>
  <si>
    <t>Stemware Rack 30"Wx12"D-5 slots</t>
  </si>
  <si>
    <t>Stemware Rack 36"Wx12"D-6 slots</t>
  </si>
  <si>
    <t>Cab Door Storage Tray / Each</t>
  </si>
  <si>
    <t>HACSTORTRAY6235</t>
  </si>
  <si>
    <t>HAC/544-10C-1</t>
  </si>
  <si>
    <t>HAC/4SPBD-18</t>
  </si>
  <si>
    <t>APPLYSKIN</t>
  </si>
  <si>
    <t>Install cabinet skins as Noted</t>
  </si>
  <si>
    <t>30"H Micro Cab/Butt doors-12"dp</t>
  </si>
  <si>
    <t>36"H Micro Cab/Butt doors-12"dp</t>
  </si>
  <si>
    <t>42"H Micro Cab/Butt doors-12"dp</t>
  </si>
  <si>
    <t>30"H Micro Cab/Butt doors-15"dp</t>
  </si>
  <si>
    <t>36"H Micro Cab/Butt doors-15"dp</t>
  </si>
  <si>
    <t>42"H Micro Cab/Butt doors-15"dp</t>
  </si>
  <si>
    <t>BWZ15L</t>
  </si>
  <si>
    <t>15" Base Wine w/Angled Shelf</t>
  </si>
  <si>
    <t>WWZ1548L</t>
  </si>
  <si>
    <t>WWZ1554L</t>
  </si>
  <si>
    <t>WWZ1560L</t>
  </si>
  <si>
    <t>WWZ1548GDL</t>
  </si>
  <si>
    <t>WWZ1554GDL</t>
  </si>
  <si>
    <t>WWZ1560GDL</t>
  </si>
  <si>
    <t>WWZ1548CDL</t>
  </si>
  <si>
    <t>WWZ1554CDL</t>
  </si>
  <si>
    <t>WWZ1560CDL</t>
  </si>
  <si>
    <t>WWZ1548MDL</t>
  </si>
  <si>
    <t>WWZ1554MDL</t>
  </si>
  <si>
    <t>WWZ1560MDL</t>
  </si>
  <si>
    <t>15" Wall Wine w/ Angled Shelf</t>
  </si>
  <si>
    <t>48"H Wall Bookshelf-2 Fxd Shlf</t>
  </si>
  <si>
    <t>ZRP_KIT</t>
  </si>
  <si>
    <t>ZSN_HF</t>
  </si>
  <si>
    <t>Touch-Up Kit</t>
  </si>
  <si>
    <t>Maple Bag Holder w/alm tray</t>
  </si>
  <si>
    <t>HAADSKKEYTRAY1</t>
  </si>
  <si>
    <t>Removable Under Sink Caddy</t>
  </si>
  <si>
    <t>WOS1212</t>
  </si>
  <si>
    <t>WOS1218</t>
  </si>
  <si>
    <t>WOS1224</t>
  </si>
  <si>
    <t>WOS1230</t>
  </si>
  <si>
    <t>WOS1236</t>
  </si>
  <si>
    <t>WOS1242</t>
  </si>
  <si>
    <t>WOS1512</t>
  </si>
  <si>
    <t>WOS1518</t>
  </si>
  <si>
    <t>WOS1524</t>
  </si>
  <si>
    <t>WOS1530</t>
  </si>
  <si>
    <t>WOS1536</t>
  </si>
  <si>
    <t>WOS1542</t>
  </si>
  <si>
    <t>WOS1812</t>
  </si>
  <si>
    <t>WOS1818</t>
  </si>
  <si>
    <t>WOS1824</t>
  </si>
  <si>
    <t>WOS1830</t>
  </si>
  <si>
    <t>WOS1836</t>
  </si>
  <si>
    <t>WOS1842</t>
  </si>
  <si>
    <t>WOS2112</t>
  </si>
  <si>
    <t>WOS2118</t>
  </si>
  <si>
    <t>WOS2124</t>
  </si>
  <si>
    <t>WOS2130</t>
  </si>
  <si>
    <t>WOS2136</t>
  </si>
  <si>
    <t>WOS2142</t>
  </si>
  <si>
    <t>WOS2412</t>
  </si>
  <si>
    <t>WOS2418</t>
  </si>
  <si>
    <t>WOS2424</t>
  </si>
  <si>
    <t>WOS2430</t>
  </si>
  <si>
    <t>WOS2436</t>
  </si>
  <si>
    <t>WOS2442</t>
  </si>
  <si>
    <t>WOS2712</t>
  </si>
  <si>
    <t>WOS2718</t>
  </si>
  <si>
    <t>WOS2724</t>
  </si>
  <si>
    <t>WOS2730</t>
  </si>
  <si>
    <t>WOS2736</t>
  </si>
  <si>
    <t>WOS2742</t>
  </si>
  <si>
    <t>WOS3012</t>
  </si>
  <si>
    <t>WOS3018</t>
  </si>
  <si>
    <t>WOS3024</t>
  </si>
  <si>
    <t>WOS3030</t>
  </si>
  <si>
    <t>WOS3036</t>
  </si>
  <si>
    <t>WOS3042</t>
  </si>
  <si>
    <t>WOS3312</t>
  </si>
  <si>
    <t>WOS3318</t>
  </si>
  <si>
    <t>WOS3324</t>
  </si>
  <si>
    <t>WOS3330</t>
  </si>
  <si>
    <t>WOS3336</t>
  </si>
  <si>
    <t>WOS3342</t>
  </si>
  <si>
    <t>WOS3612</t>
  </si>
  <si>
    <t>WOS3618</t>
  </si>
  <si>
    <t>WOS3624</t>
  </si>
  <si>
    <t>WOS3630</t>
  </si>
  <si>
    <t>WOS3636</t>
  </si>
  <si>
    <t>WOS3642</t>
  </si>
  <si>
    <t>WOS3912</t>
  </si>
  <si>
    <t>WOS3918</t>
  </si>
  <si>
    <t>WOS3924</t>
  </si>
  <si>
    <t>WOS3930</t>
  </si>
  <si>
    <t>WOS3936</t>
  </si>
  <si>
    <t>WOS3942</t>
  </si>
  <si>
    <t>WOS4212</t>
  </si>
  <si>
    <t>WOS4218</t>
  </si>
  <si>
    <t>WOS4224</t>
  </si>
  <si>
    <t>WOS4230</t>
  </si>
  <si>
    <t>WOS4236</t>
  </si>
  <si>
    <t>WOS4242</t>
  </si>
  <si>
    <t>WOS4512</t>
  </si>
  <si>
    <t>WOS4518</t>
  </si>
  <si>
    <t>WOS4524</t>
  </si>
  <si>
    <t>WOS4530</t>
  </si>
  <si>
    <t>WOS4536</t>
  </si>
  <si>
    <t>WOS4542</t>
  </si>
  <si>
    <t>WOS4812</t>
  </si>
  <si>
    <t>WOS4818</t>
  </si>
  <si>
    <t>WOS4824</t>
  </si>
  <si>
    <t>WOS4830</t>
  </si>
  <si>
    <t>WOS4836</t>
  </si>
  <si>
    <t>WOS4842</t>
  </si>
  <si>
    <t>12"W Wall Open Shelf</t>
  </si>
  <si>
    <t>12"W Wall Open Shelf-1 Adj Shlf</t>
  </si>
  <si>
    <t>12"W Wall Open Shelf-2 Adj Shlf</t>
  </si>
  <si>
    <t>12"W Wall Open Shelf-3 Adj Shlf</t>
  </si>
  <si>
    <t>15"W Wall Open Shelf</t>
  </si>
  <si>
    <t>15"W Wall Open Shelf-1 Adj Shlf</t>
  </si>
  <si>
    <t>15"W Wall Open Shelf-2 Adj Shlf</t>
  </si>
  <si>
    <t>15"W Wall Open Shelf-3 Adj Shlf</t>
  </si>
  <si>
    <t>18"W Wall Open Shelf</t>
  </si>
  <si>
    <t>18"W Wall Open Shelf-1 Adj Shlf</t>
  </si>
  <si>
    <t>18"W Wall Open Shelf-2 Adj Shlf</t>
  </si>
  <si>
    <t>18"W Wall Open Shelf-3 Adj Shlf</t>
  </si>
  <si>
    <t>21"W Wall Open Shelf</t>
  </si>
  <si>
    <t>21"W Wall Open Shelf-1 Adj Shlf</t>
  </si>
  <si>
    <t>21"W Wall Open Shelf-2 Adj Shlf</t>
  </si>
  <si>
    <t>21"W Wall Open Shelf-3 Adj Shlf</t>
  </si>
  <si>
    <t>24"W Wall Open Shelf</t>
  </si>
  <si>
    <t>24"W Wall Open Shelf-1 Adj Shlf</t>
  </si>
  <si>
    <t>24"W Wall Open Shelf-2 Adj Shlf</t>
  </si>
  <si>
    <t>24"W Wall Open Shelf-3 Adj Shlf</t>
  </si>
  <si>
    <t>27"W Wall Open Shelf</t>
  </si>
  <si>
    <t>27"W Wall Open Shelf-1 Adj Shlf</t>
  </si>
  <si>
    <t>27"W Wall Open Shelf-2 Adj Shlf</t>
  </si>
  <si>
    <t>27"W Wall Open Shelf-3 Adj Shlf</t>
  </si>
  <si>
    <t>30"W Wall Open Shelf</t>
  </si>
  <si>
    <t>30"W Wall Open Shelf-1 Adj Shlf</t>
  </si>
  <si>
    <t>30"W Wall Open Shelf-2 Adj Shlf</t>
  </si>
  <si>
    <t>30"W Wall Open Shelf-3 Adj Shlf</t>
  </si>
  <si>
    <t>33"W Wall Open Shelf</t>
  </si>
  <si>
    <t>33"W Wall Open Shelf-1 Adj Shlf</t>
  </si>
  <si>
    <t>33"W Wall Open Shelf-2 Adj Shlf</t>
  </si>
  <si>
    <t>33"W Wall Open Shelf-3 Adj Shlf</t>
  </si>
  <si>
    <t>36"W Wall Open Shelf</t>
  </si>
  <si>
    <t>36"W Wall Open Shelf-1 Adj Shlf</t>
  </si>
  <si>
    <t>36"W Wall Open Shelf-2 Adj Shlf</t>
  </si>
  <si>
    <t>36"W Wall Open Shelf-3 Adj Shlf</t>
  </si>
  <si>
    <t>39"W Wall Open Shelf</t>
  </si>
  <si>
    <t>39"W Wall Open Shelf-1 Adj Shlf</t>
  </si>
  <si>
    <t>39"W Wall Open Shelf-2 Adj Shlf</t>
  </si>
  <si>
    <t>39"W Wall Open Shelf-3 Adj Shlf</t>
  </si>
  <si>
    <t>42"W Wall Open Shelf</t>
  </si>
  <si>
    <t>42"W Wall Open Shelf-1 Adj Shlf</t>
  </si>
  <si>
    <t>42"W Wall Open Shelf-2 Adj Shlf</t>
  </si>
  <si>
    <t>42"W Wall Open Shelf-3 Adj Shlf</t>
  </si>
  <si>
    <t>45"W Wall Open Shelf</t>
  </si>
  <si>
    <t>45"W Wall Open Shelf-1 Adj Shlf</t>
  </si>
  <si>
    <t>45"W Wall Open Shelf-2 Adj Shlf</t>
  </si>
  <si>
    <t>45"W Wall Open Shelf-3 Adj Shlf</t>
  </si>
  <si>
    <t>48"W Wall Open Shelf</t>
  </si>
  <si>
    <t>48"W Wall Open Shelf-1 Adj Shlf</t>
  </si>
  <si>
    <t>48"W Wall Open Shelf-2 Adj Shlf</t>
  </si>
  <si>
    <t>48"W Wall Open Shelf-3 Adj Shlf</t>
  </si>
  <si>
    <t>DCSB1D42B</t>
  </si>
  <si>
    <t>TDCVSB36L</t>
  </si>
  <si>
    <t>36" Diag. Corner Base Cabinet</t>
  </si>
  <si>
    <t>36" Diagonal Corner Sink Base</t>
  </si>
  <si>
    <t>42" Diagonal Corner Sink Base</t>
  </si>
  <si>
    <t>42" Diag Crnr Sink Base/Butt drs</t>
  </si>
  <si>
    <t>30"H Wall Bookshelf-1 Fxd Shlf</t>
  </si>
  <si>
    <t>42"H Wall Bookshelf-2 Fxd Shlf</t>
  </si>
  <si>
    <t>84"H Closet Shelf Organizer-15"D</t>
  </si>
  <si>
    <t>HAABROVLCHR</t>
  </si>
  <si>
    <t>HAABROVLCHRSUPC</t>
  </si>
  <si>
    <t>HAABROVLCHRSUP</t>
  </si>
  <si>
    <t>ZSCM635MMPANHD</t>
  </si>
  <si>
    <t>HAAOVLENDPLG21</t>
  </si>
  <si>
    <t>Oval Closet Rod End Plug</t>
  </si>
  <si>
    <t>Wood Shelf End Support</t>
  </si>
  <si>
    <t>Chrome Oval Closet Bar-8' section</t>
  </si>
  <si>
    <t>HAASHLFENDSUP22</t>
  </si>
  <si>
    <t>21" Utility Base w/Trays</t>
  </si>
  <si>
    <t>36" Utility Base w/Trays, Hamper</t>
  </si>
  <si>
    <t>D2B36T</t>
  </si>
  <si>
    <t>36" 2-Drwr Base w/2 Roll-out trays</t>
  </si>
  <si>
    <t>B18PPFHL</t>
  </si>
  <si>
    <t>B36PPFHB</t>
  </si>
  <si>
    <t>18" Base-Pots/Pans Full Ht Dr</t>
  </si>
  <si>
    <t>36" Base-Pots/Pans Full Ht Dr</t>
  </si>
  <si>
    <t>BPC_SUSAN_C</t>
  </si>
  <si>
    <t>WFDE312L</t>
  </si>
  <si>
    <t>WFDE318L</t>
  </si>
  <si>
    <t>WFDE324L</t>
  </si>
  <si>
    <t>WFDE330L</t>
  </si>
  <si>
    <t>WFDE336L</t>
  </si>
  <si>
    <t>WFDE342L</t>
  </si>
  <si>
    <t>WFDE348L</t>
  </si>
  <si>
    <t>WFDE360L</t>
  </si>
  <si>
    <t>1/4" x 4' x 8' (Full Sheet)Bead bd</t>
  </si>
  <si>
    <t>VIBOTRAY15W</t>
  </si>
  <si>
    <t>VIBOTRAY18W</t>
  </si>
  <si>
    <t>VIBOTRAY21W</t>
  </si>
  <si>
    <t>VIBOTRAY24W</t>
  </si>
  <si>
    <t>D2B24T</t>
  </si>
  <si>
    <t>D2B27T</t>
  </si>
  <si>
    <t>D2B30T</t>
  </si>
  <si>
    <t>D2B33T</t>
  </si>
  <si>
    <t>24" 2-Drwr Base w/2 Roll-out trays</t>
  </si>
  <si>
    <t>27" 2-Drwr Base w/2 Roll-out trays</t>
  </si>
  <si>
    <t>30" 2-Drwr Base w/2 Roll-out trays</t>
  </si>
  <si>
    <t>33" 2-Drwr Base w/2 Roll-out trays</t>
  </si>
  <si>
    <t>B1D39B</t>
  </si>
  <si>
    <t>W3930B</t>
  </si>
  <si>
    <t>W3936B</t>
  </si>
  <si>
    <t>W3942B</t>
  </si>
  <si>
    <t>BPC33L</t>
  </si>
  <si>
    <t>33" Base Pie Cut w/ shelf</t>
  </si>
  <si>
    <t>BFO6ASL_A</t>
  </si>
  <si>
    <t>BFO6SPL_A</t>
  </si>
  <si>
    <t>BFO6ASL_B</t>
  </si>
  <si>
    <t>BFO6ASL_C</t>
  </si>
  <si>
    <t>BFO6SPL_B</t>
  </si>
  <si>
    <t>BFO6SPL_C</t>
  </si>
  <si>
    <t>6" Bs Org, Adj.Shelf,1/2 leg A</t>
  </si>
  <si>
    <t>6" Bs Org, Adj.Shelf,1/2 leg B</t>
  </si>
  <si>
    <t>6" Bs Org, Adj.Shelf,1/2 leg C</t>
  </si>
  <si>
    <t>SB1D39B</t>
  </si>
  <si>
    <t>39" Sink Base 1 drw/Butt doors</t>
  </si>
  <si>
    <t>39" Base 1 drawer/butt doors</t>
  </si>
  <si>
    <t>WWOS630</t>
  </si>
  <si>
    <t>WWOS636</t>
  </si>
  <si>
    <t>WWOS642</t>
  </si>
  <si>
    <t>30" Wall Wine Open Shlf 6 Btl</t>
  </si>
  <si>
    <t>36" Wall Wine Open Shlf 7 Btl</t>
  </si>
  <si>
    <t>42" Wall Wine Open Shlf 8 Btl</t>
  </si>
  <si>
    <t>BWOS6</t>
  </si>
  <si>
    <t>6"W Base Wine Open Shlf 6 Btls</t>
  </si>
  <si>
    <t>BWOS12</t>
  </si>
  <si>
    <t>12"W Base Wine Open Shlf 12 Btls</t>
  </si>
  <si>
    <t>3/4UBFFEPR</t>
  </si>
  <si>
    <t>3/4UBFFEPL</t>
  </si>
  <si>
    <t>3/4UWFFEPR</t>
  </si>
  <si>
    <t>3/4UWFFEPL</t>
  </si>
  <si>
    <t>3/4UTFFEPR</t>
  </si>
  <si>
    <t>3/4UTFFEPL</t>
  </si>
  <si>
    <t>3/4UVFFEPR</t>
  </si>
  <si>
    <t>3/4UVFFEPL</t>
  </si>
  <si>
    <t>1/2UBIEPR</t>
  </si>
  <si>
    <t>1/2UBIEPL</t>
  </si>
  <si>
    <t>1/2UWIEPR</t>
  </si>
  <si>
    <t>1/2UWIEPL</t>
  </si>
  <si>
    <t>1/2UTIEPR</t>
  </si>
  <si>
    <t>1/2UTIEPL</t>
  </si>
  <si>
    <t>1/2UVIEPR</t>
  </si>
  <si>
    <t>1/2UVIEPL</t>
  </si>
  <si>
    <t>BC36L</t>
  </si>
  <si>
    <t>BC39L</t>
  </si>
  <si>
    <t>BC42L</t>
  </si>
  <si>
    <t>BC45L</t>
  </si>
  <si>
    <t>BC48L</t>
  </si>
  <si>
    <t>PANTRYTRAY4</t>
  </si>
  <si>
    <t>HACSPCWALDR15</t>
  </si>
  <si>
    <t>HACSPCWALDR18</t>
  </si>
  <si>
    <t>HACSPCWALDR21</t>
  </si>
  <si>
    <t>Adj Door Mounted Spice Rack</t>
  </si>
  <si>
    <t xml:space="preserve"> </t>
  </si>
  <si>
    <t>SELLING FACTOR</t>
  </si>
  <si>
    <t>Chelsea</t>
  </si>
  <si>
    <t>DOOR STYLE</t>
  </si>
  <si>
    <t>PCS IN JOB</t>
  </si>
  <si>
    <t>DATE</t>
  </si>
  <si>
    <t>PRICING RECAP</t>
  </si>
  <si>
    <t>1SW/</t>
  </si>
  <si>
    <t>2SW/</t>
  </si>
  <si>
    <t>3SW/</t>
  </si>
  <si>
    <t>1SG/</t>
  </si>
  <si>
    <t>2SG/</t>
  </si>
  <si>
    <t>3SG/</t>
  </si>
  <si>
    <t>W4818</t>
  </si>
  <si>
    <t>18"H Wall Cabinet</t>
  </si>
  <si>
    <t>W4530</t>
  </si>
  <si>
    <t>W4536</t>
  </si>
  <si>
    <t>W4542</t>
  </si>
  <si>
    <t>W3315B</t>
  </si>
  <si>
    <t>W3615B</t>
  </si>
  <si>
    <t>W3915B</t>
  </si>
  <si>
    <t>W3021B</t>
  </si>
  <si>
    <t>21"H Wall Cabinet/Butt doors</t>
  </si>
  <si>
    <t>W3321B</t>
  </si>
  <si>
    <t>W3621B</t>
  </si>
  <si>
    <t>W3921B</t>
  </si>
  <si>
    <t>LWWR3018</t>
  </si>
  <si>
    <t>LWWR3618</t>
  </si>
  <si>
    <t>LWWR361824</t>
  </si>
  <si>
    <t>LWWR3918</t>
  </si>
  <si>
    <t>LWWR3621</t>
  </si>
  <si>
    <t>LWWR3921</t>
  </si>
  <si>
    <t>LWWR392124</t>
  </si>
  <si>
    <t>LWWR3024</t>
  </si>
  <si>
    <t>LWWR362124</t>
  </si>
  <si>
    <t>LWWR362424</t>
  </si>
  <si>
    <t>LWWR3924</t>
  </si>
  <si>
    <t>LWWR392424</t>
  </si>
  <si>
    <t>B45</t>
  </si>
  <si>
    <t xml:space="preserve">45" Base </t>
  </si>
  <si>
    <t>SB45</t>
  </si>
  <si>
    <t>45" Sink Base</t>
  </si>
  <si>
    <t>D3B12</t>
  </si>
  <si>
    <t>12" 3-Drawer Base</t>
  </si>
  <si>
    <t>DB27</t>
  </si>
  <si>
    <t>27" Drawer Base</t>
  </si>
  <si>
    <t>BPEP6</t>
  </si>
  <si>
    <t>6" Base Pilaster 2-Panel</t>
  </si>
  <si>
    <t>BPEP6NT</t>
  </si>
  <si>
    <t>6" Base Pilaster 2-Pnl No Toe</t>
  </si>
  <si>
    <t>WOSC1248</t>
  </si>
  <si>
    <t>48"H Wall Open Shlf Ctrtop Cab</t>
  </si>
  <si>
    <t>WOSC1548</t>
  </si>
  <si>
    <t>WOSC1848</t>
  </si>
  <si>
    <t>WOSC2148</t>
  </si>
  <si>
    <t>WOSC2448</t>
  </si>
  <si>
    <t>WOSC2748</t>
  </si>
  <si>
    <t>WOSC3048</t>
  </si>
  <si>
    <t>WOSC3348</t>
  </si>
  <si>
    <t>WOSC3648</t>
  </si>
  <si>
    <t>WOSC3948</t>
  </si>
  <si>
    <t>WOSC4248</t>
  </si>
  <si>
    <t>WOSC4548</t>
  </si>
  <si>
    <t>WOSC4848</t>
  </si>
  <si>
    <t>WOSC1254</t>
  </si>
  <si>
    <t>54"H Wall Open Shlf Ctrtop Cab</t>
  </si>
  <si>
    <t>WOSC1554</t>
  </si>
  <si>
    <t>WOSC1854</t>
  </si>
  <si>
    <t>WOSC2154</t>
  </si>
  <si>
    <t>WOSC2454</t>
  </si>
  <si>
    <t>WOSC2754</t>
  </si>
  <si>
    <t>WOSC3054</t>
  </si>
  <si>
    <t>WOSC3354</t>
  </si>
  <si>
    <t>WOSC3654</t>
  </si>
  <si>
    <t>WOSC3954</t>
  </si>
  <si>
    <t>WOSC4254</t>
  </si>
  <si>
    <t>WOSC4554</t>
  </si>
  <si>
    <t>WOSC4854</t>
  </si>
  <si>
    <t>WOSC1260</t>
  </si>
  <si>
    <t>60"H Wall Open Shlf Ctrtop Cab</t>
  </si>
  <si>
    <t>WOSC1560</t>
  </si>
  <si>
    <t>WOSC1860</t>
  </si>
  <si>
    <t>WOSC2160</t>
  </si>
  <si>
    <t>WOSC2460</t>
  </si>
  <si>
    <t>WOSC2760</t>
  </si>
  <si>
    <t>WOSC3060</t>
  </si>
  <si>
    <t>WOSC3360</t>
  </si>
  <si>
    <t>WOSC3660</t>
  </si>
  <si>
    <t>WOSC3960</t>
  </si>
  <si>
    <t>WOSC4260</t>
  </si>
  <si>
    <t>WOSC4560</t>
  </si>
  <si>
    <t>WOSC4860</t>
  </si>
  <si>
    <t>WOSC1248B</t>
  </si>
  <si>
    <t>48"H WOSC w/ Beadboard Back</t>
  </si>
  <si>
    <t>WOSC1548B</t>
  </si>
  <si>
    <t>WOSC1848B</t>
  </si>
  <si>
    <t>WOSC2148B</t>
  </si>
  <si>
    <t>WOSC2448B</t>
  </si>
  <si>
    <t>WOSC2748B</t>
  </si>
  <si>
    <t>WOSC3048B</t>
  </si>
  <si>
    <t>WOSC3348B</t>
  </si>
  <si>
    <t>WOSC3648B</t>
  </si>
  <si>
    <t>WOSC3948B</t>
  </si>
  <si>
    <t>WOSC4248B</t>
  </si>
  <si>
    <t>WOSC4548B</t>
  </si>
  <si>
    <t>WOSC4848B</t>
  </si>
  <si>
    <t>WOSC1254B</t>
  </si>
  <si>
    <t>54"H WOSC w/ Beadboard Back</t>
  </si>
  <si>
    <t>WOSC1554B</t>
  </si>
  <si>
    <t>WOSC1854B</t>
  </si>
  <si>
    <t>WOSC2154B</t>
  </si>
  <si>
    <t>WOSC2454B</t>
  </si>
  <si>
    <t>WOSC2754B</t>
  </si>
  <si>
    <t>WOSC3054B</t>
  </si>
  <si>
    <t>WOSC3354B</t>
  </si>
  <si>
    <t>WOSC3654B</t>
  </si>
  <si>
    <t>WOSC3954B</t>
  </si>
  <si>
    <t>WOSC4254B</t>
  </si>
  <si>
    <t>WOSC4554B</t>
  </si>
  <si>
    <t>WOSC4854B</t>
  </si>
  <si>
    <t>WOSC1260B</t>
  </si>
  <si>
    <t>60"H WOSC w/ Beadboard Back</t>
  </si>
  <si>
    <t>WOSC1560B</t>
  </si>
  <si>
    <t>WOSC1860B</t>
  </si>
  <si>
    <t>WOSC2160B</t>
  </si>
  <si>
    <t>WOSC2460B</t>
  </si>
  <si>
    <t>WOSC2760B</t>
  </si>
  <si>
    <t>WOSC3060B</t>
  </si>
  <si>
    <t>WOSC3360B</t>
  </si>
  <si>
    <t>WOSC3660B</t>
  </si>
  <si>
    <t>WOSC3960B</t>
  </si>
  <si>
    <t>WOSC4260B</t>
  </si>
  <si>
    <t>WOSC4560B</t>
  </si>
  <si>
    <t>WOSC4860B</t>
  </si>
  <si>
    <t>LEG_W_D</t>
  </si>
  <si>
    <t>SEEDYGLASS</t>
  </si>
  <si>
    <t>SAMFRT1523</t>
  </si>
  <si>
    <t>SAMMINI</t>
  </si>
  <si>
    <t>SAMMINI15_F</t>
  </si>
  <si>
    <t>2ME/</t>
  </si>
  <si>
    <t>2TE/</t>
  </si>
  <si>
    <t>2GE/</t>
  </si>
  <si>
    <t>N/A</t>
  </si>
  <si>
    <t>18"H Latt. Wall Wine Rack 17 Btls</t>
  </si>
  <si>
    <t>18"H Latt. Wall Wine Rack 23 Btls</t>
  </si>
  <si>
    <t>21"H Latt. Wall Wine Rack 23 Btls</t>
  </si>
  <si>
    <t>21"H Latt. Wall Wine Rack 27 Btls</t>
  </si>
  <si>
    <t>24"H Latt. Wall Wine Rack 8 Btls</t>
  </si>
  <si>
    <t>36"H Latt. Wall Wine Rack 14 Btls</t>
  </si>
  <si>
    <t>D3BKB24</t>
  </si>
  <si>
    <t>FVS35_A</t>
  </si>
  <si>
    <t>35" Furniture Vanity Single"A"</t>
  </si>
  <si>
    <t>FVS41_A</t>
  </si>
  <si>
    <t>41" Furniture Vanity Single"A"</t>
  </si>
  <si>
    <t>FVS58_A</t>
  </si>
  <si>
    <t>58" Furniture Vanity Single"A"</t>
  </si>
  <si>
    <t>DDEFV_A</t>
  </si>
  <si>
    <t>DLX Door End -all Furn Van "A"</t>
  </si>
  <si>
    <t>PE1296UC</t>
  </si>
  <si>
    <t>1/4" x 12" x 96" (UnderCab Skin)</t>
  </si>
  <si>
    <t>PE1596UC</t>
  </si>
  <si>
    <t>1/4" x 15" x 96" (UnderCab Skin)</t>
  </si>
  <si>
    <t>PE2496UC</t>
  </si>
  <si>
    <t>1/4" x 24" x 96" (UnderCab Skin)</t>
  </si>
  <si>
    <t>ADDORG24_B</t>
  </si>
  <si>
    <t>WTH2412</t>
  </si>
  <si>
    <t>WTH2712</t>
  </si>
  <si>
    <t>WTH3012</t>
  </si>
  <si>
    <t>WTH3312</t>
  </si>
  <si>
    <t>WTH3612</t>
  </si>
  <si>
    <t>WTH2418</t>
  </si>
  <si>
    <t>18"H Wall Top Hinge Door</t>
  </si>
  <si>
    <t>WTH2718</t>
  </si>
  <si>
    <t>WTH3018</t>
  </si>
  <si>
    <t>WTH3318</t>
  </si>
  <si>
    <t>WTH3618</t>
  </si>
  <si>
    <t>WTH2424</t>
  </si>
  <si>
    <t>24"H Wall Top Hinge Door</t>
  </si>
  <si>
    <t>WTH2724</t>
  </si>
  <si>
    <t>WTH3024</t>
  </si>
  <si>
    <t>WTH3324</t>
  </si>
  <si>
    <t>WTH3624</t>
  </si>
  <si>
    <t>FOW312</t>
  </si>
  <si>
    <t>Filler Overlay Wall 2-1/2" x 11-1/2"</t>
  </si>
  <si>
    <t>FOW318</t>
  </si>
  <si>
    <t>Filler Overlay Wall 2-1/2" x 17-1/2"</t>
  </si>
  <si>
    <t>FOW324</t>
  </si>
  <si>
    <t>Filler Overlay Wall 2-1/2" x 23-1/2"</t>
  </si>
  <si>
    <t>FOW330</t>
  </si>
  <si>
    <t>Filler Overlay Wall 2-1/2" x 29-1/2"</t>
  </si>
  <si>
    <t>FOW336</t>
  </si>
  <si>
    <t>Filler Overlay Wall 2-1/2" x 35-1/2"</t>
  </si>
  <si>
    <t>FOW342</t>
  </si>
  <si>
    <t>Filler Overlay Wall 2-1/2" x 41-1/2"</t>
  </si>
  <si>
    <t>FOW612</t>
  </si>
  <si>
    <t>Filler Overlay Wall 5-1/2" x 11-1/2"</t>
  </si>
  <si>
    <t>FOW618</t>
  </si>
  <si>
    <t>Filler Overlay Wall 5-1/2" x 17-1/2"</t>
  </si>
  <si>
    <t>FOW624</t>
  </si>
  <si>
    <t>Filler Overlay Wall 5-1/2" x 23-1/2"</t>
  </si>
  <si>
    <t>FOW630</t>
  </si>
  <si>
    <t>Filler Overlay Wall 5-1/2" x 29-1/2"</t>
  </si>
  <si>
    <t>FOW636</t>
  </si>
  <si>
    <t>Filler Overlay Wall 5-1/2" x 35-1/2"</t>
  </si>
  <si>
    <t>FOW642</t>
  </si>
  <si>
    <t>Filler Overlay Wall 5-1/2" x 41-1/2"</t>
  </si>
  <si>
    <t>FOB3</t>
  </si>
  <si>
    <t>Filler Overlay Base 2-1/2" x 29-1/2"</t>
  </si>
  <si>
    <t>FOB6</t>
  </si>
  <si>
    <t>Filler Overlay Base 5-1/2" x 29-1/2"</t>
  </si>
  <si>
    <t>FOV3</t>
  </si>
  <si>
    <t>Filler Overlay Van. 2-1/2" x 25-1/2"</t>
  </si>
  <si>
    <t>FOV6</t>
  </si>
  <si>
    <t>Filler Overlay Van. 5-1/2" x 25-1/2"</t>
  </si>
  <si>
    <t>BASE_5.25</t>
  </si>
  <si>
    <t>COVECROWN</t>
  </si>
  <si>
    <t>STRGHTCROWN</t>
  </si>
  <si>
    <t>OUTSIDE_1</t>
  </si>
  <si>
    <t>SCRIBE_1</t>
  </si>
  <si>
    <t>BATTEN_1.25</t>
  </si>
  <si>
    <t>PLAMSHTXXX48</t>
  </si>
  <si>
    <t>PLAMSHTXXX442</t>
  </si>
  <si>
    <t>PNORSHTXXX48</t>
  </si>
  <si>
    <t>PPSASHTXXX48</t>
  </si>
  <si>
    <t>BPSAR</t>
  </si>
  <si>
    <t>BPSAL</t>
  </si>
  <si>
    <t>WPSAR</t>
  </si>
  <si>
    <t>WPSAL</t>
  </si>
  <si>
    <t>TPSAR</t>
  </si>
  <si>
    <t>TPSAL</t>
  </si>
  <si>
    <t>VPSAR</t>
  </si>
  <si>
    <t>VPSAL</t>
  </si>
  <si>
    <t>HAC/NCHTSHLD_A</t>
  </si>
  <si>
    <t>HAC/NCHTSHLD_B</t>
  </si>
  <si>
    <t>HAC/NCHTSHLD_W</t>
  </si>
  <si>
    <t>Slab</t>
  </si>
  <si>
    <t>Job Reference:</t>
  </si>
  <si>
    <t>Customer Name:</t>
  </si>
  <si>
    <t>Rustic Finish</t>
  </si>
  <si>
    <t>Glazing</t>
  </si>
  <si>
    <t>Standard Paints</t>
  </si>
  <si>
    <t>Custom Paints</t>
  </si>
  <si>
    <t>Percentage Upgrade Options</t>
  </si>
  <si>
    <t>Picture Frame</t>
  </si>
  <si>
    <t>Vintage Package</t>
  </si>
  <si>
    <t>Cottage Package</t>
  </si>
  <si>
    <t>Standard overlay</t>
  </si>
  <si>
    <t>NAME</t>
  </si>
  <si>
    <t>Quote Summary</t>
  </si>
  <si>
    <t>style #</t>
  </si>
  <si>
    <t>Cabinets</t>
  </si>
  <si>
    <t>Upgrades</t>
  </si>
  <si>
    <t>FOT384</t>
  </si>
  <si>
    <t>FOT390</t>
  </si>
  <si>
    <t>FOT396</t>
  </si>
  <si>
    <t>FOT684</t>
  </si>
  <si>
    <t>FOT690</t>
  </si>
  <si>
    <t>FOT696</t>
  </si>
  <si>
    <t>WLC2433B</t>
  </si>
  <si>
    <t>33"H Wall Lav Cab w/ butt doors</t>
  </si>
  <si>
    <t>BASE_4.5_B</t>
  </si>
  <si>
    <t>Base Molding 4.5- B"</t>
  </si>
  <si>
    <t>CROWN_G</t>
  </si>
  <si>
    <t>Traditional Lrg Crown 3-7/32"</t>
  </si>
  <si>
    <t>COTTAGE</t>
  </si>
  <si>
    <t>Instructions</t>
  </si>
  <si>
    <t>Quote Worksheet</t>
  </si>
  <si>
    <t>Only Fields in Yellow may be edited</t>
  </si>
  <si>
    <t>Enter Customer Name and Job Reference if desired</t>
  </si>
  <si>
    <t>Enter a Quantity for each cabinet or part</t>
  </si>
  <si>
    <t>Today's date is displayed automatically</t>
  </si>
  <si>
    <t xml:space="preserve">Enter Individual cabinets and parts under "Legacy Item No." </t>
  </si>
  <si>
    <t>Pricing Recap Worksheet</t>
  </si>
  <si>
    <t>This page has no fields that may be edited.</t>
  </si>
  <si>
    <t xml:space="preserve">If printed, it will show all of the pricing in all styles, </t>
  </si>
  <si>
    <t>When saving, perform a 'Save As" to leave the original file intact.</t>
  </si>
  <si>
    <t>This Workbook has been saved as a version of Excel that is compatible with Excel '97-2003, but also works with Excel 2010.</t>
  </si>
  <si>
    <t>If you get a compatibility check alert upon saving, it is OK to ignore, no known issues have presented.</t>
  </si>
  <si>
    <t>* For quoting purposes only, subject to published list prices in effect at the time of order.</t>
  </si>
  <si>
    <t>B12FHL</t>
  </si>
  <si>
    <t>B15FHL</t>
  </si>
  <si>
    <t>B21FHL</t>
  </si>
  <si>
    <t>B24FHL</t>
  </si>
  <si>
    <t>12" Base -Full Ht. Dr.</t>
  </si>
  <si>
    <t>15" Base -Full Ht. Dr.</t>
  </si>
  <si>
    <t>21" Base -Full Ht. Dr.</t>
  </si>
  <si>
    <t>24" Base -Full Ht. Dr.</t>
  </si>
  <si>
    <t>B9FHSR</t>
  </si>
  <si>
    <t>B12FHSR</t>
  </si>
  <si>
    <t>B9FH w/ Pull Out Spice Rack</t>
  </si>
  <si>
    <t>B12FH w/ Pull Out Spice Rack</t>
  </si>
  <si>
    <t>B24FHB</t>
  </si>
  <si>
    <t>B27FHB</t>
  </si>
  <si>
    <t>B30FHB</t>
  </si>
  <si>
    <t>B33FHB</t>
  </si>
  <si>
    <t>B39FHB</t>
  </si>
  <si>
    <t>24" Base -Full Ht./Butt Doors</t>
  </si>
  <si>
    <t>27" Base -Full Ht./Butt Doors</t>
  </si>
  <si>
    <t>30" Base -Full Ht./Butt Doors</t>
  </si>
  <si>
    <t>39" Base -Full Ht./Butt Doors</t>
  </si>
  <si>
    <t>33" Base -Full Ht./Butt Doors</t>
  </si>
  <si>
    <t>B42FH</t>
  </si>
  <si>
    <t>B45FH</t>
  </si>
  <si>
    <t>B48FH</t>
  </si>
  <si>
    <t>42" Base -Full Ht./Double Doors</t>
  </si>
  <si>
    <t>45" Base -Full Ht./Double Doors</t>
  </si>
  <si>
    <t>48" Base -Full Ht./Double Doors</t>
  </si>
  <si>
    <t>B48FHB</t>
  </si>
  <si>
    <t>48" Base -Full Ht. Double/Butt Door</t>
  </si>
  <si>
    <t>FLUSHTOE</t>
  </si>
  <si>
    <t>Install Flush Toe Kick</t>
  </si>
  <si>
    <t>This workbook is to be opened as "Read-only". To save a quote perform a "save-as"</t>
  </si>
  <si>
    <t>LEG_H_D</t>
  </si>
  <si>
    <t>LEG_I_D</t>
  </si>
  <si>
    <t>LEG_O_D</t>
  </si>
  <si>
    <t>Leg P217 6"x3"x34.5"H - Half</t>
  </si>
  <si>
    <t>Leg P217 3"x3"x34.5"H - Inside</t>
  </si>
  <si>
    <t>Leg P217 6"x6"x34.5"H - Outside</t>
  </si>
  <si>
    <t>Leg P217 6"x6"x34.5"H - Whole</t>
  </si>
  <si>
    <t xml:space="preserve">Before entering any information in the Quote Worksheet, you should perform a "Save As", </t>
  </si>
  <si>
    <t xml:space="preserve">change the file name slightly, and save the file somewhere on your hard-drive. </t>
  </si>
  <si>
    <t xml:space="preserve">This newly saved file should no longer require a password to open. Use this file to start each new quote.  </t>
  </si>
  <si>
    <t>After filling in the information for a quote, you should perform another "Save as", giving the file a name and location that you will use to identify customer quotes.</t>
  </si>
  <si>
    <t>You may now delete the original, downloaded copy or the Legacy Quote Program from your computer.</t>
  </si>
  <si>
    <t>BPC_SUSAN_D</t>
  </si>
  <si>
    <t>Install Susan 2 Wood Swivel Shlvs</t>
  </si>
  <si>
    <t>TOEDRAWER15</t>
  </si>
  <si>
    <t>TOEDRAWER18</t>
  </si>
  <si>
    <t>TOEDRAWER21</t>
  </si>
  <si>
    <t>TOEDRAWER24</t>
  </si>
  <si>
    <t>Inst. Toekick Drawer on 21"D Cab</t>
  </si>
  <si>
    <t>Inst. Toekick Drawer on 24"D Cab</t>
  </si>
  <si>
    <t>BASETRAY242</t>
  </si>
  <si>
    <t>BASETRAY243</t>
  </si>
  <si>
    <t>Set of 2 Adjustable Roll-Out Trays</t>
  </si>
  <si>
    <t>Set of 3 Adjustable Roll-Out Trays</t>
  </si>
  <si>
    <t>Set of 4 Adjustable Roll-Out Trays</t>
  </si>
  <si>
    <t>NOTOE</t>
  </si>
  <si>
    <t>TOELOOSE</t>
  </si>
  <si>
    <t>Remove Standard Toekick</t>
  </si>
  <si>
    <t>Build &amp; Ship-loose Toe Box</t>
  </si>
  <si>
    <t>FSB36B</t>
  </si>
  <si>
    <t>36" Farm Sink Base /Butt Doors</t>
  </si>
  <si>
    <t>VB12FHL</t>
  </si>
  <si>
    <t>12" Vanity Base w/Full Ht door</t>
  </si>
  <si>
    <t>VB15FHL</t>
  </si>
  <si>
    <t>15" Vanity Base w/Full Ht door</t>
  </si>
  <si>
    <t>VB18FHL</t>
  </si>
  <si>
    <t>18" Vanity Base w/Full Ht door</t>
  </si>
  <si>
    <t>VB21FHL</t>
  </si>
  <si>
    <t>21" Vanity Base w/Full Ht door</t>
  </si>
  <si>
    <t>VB24FHL</t>
  </si>
  <si>
    <t>24" Vanity Base w/Full Ht door</t>
  </si>
  <si>
    <t>TVB12FHL</t>
  </si>
  <si>
    <t>12" Tall Van Base w/Full Ht Door</t>
  </si>
  <si>
    <t>TVB15FHL</t>
  </si>
  <si>
    <t>15" Tall Van Base w/Full Ht Door</t>
  </si>
  <si>
    <t>TVB18FHL</t>
  </si>
  <si>
    <t>18" Tall Van Base w/Full Ht Door</t>
  </si>
  <si>
    <t>TVB21FHL</t>
  </si>
  <si>
    <t>21" Tall Van Base w/Full Ht Door</t>
  </si>
  <si>
    <t>TVB24FHL</t>
  </si>
  <si>
    <t>24" Tall Van Base w/Full Ht Door</t>
  </si>
  <si>
    <t>VB24FHB</t>
  </si>
  <si>
    <t>24" Van Base w/Full Ht Butt Doors</t>
  </si>
  <si>
    <t>VB27FHB</t>
  </si>
  <si>
    <t>27" Van Base w/Full Ht Butt doors</t>
  </si>
  <si>
    <t>VB30FHB</t>
  </si>
  <si>
    <t>30" Van Base w/Full Ht Butt doors</t>
  </si>
  <si>
    <t>VB33FHB</t>
  </si>
  <si>
    <t>33" Van Base w/Full Ht Butt doors</t>
  </si>
  <si>
    <t>VB36FHB</t>
  </si>
  <si>
    <t>36" Van Base w/Full Ht Butt doors</t>
  </si>
  <si>
    <t>VB39FHB</t>
  </si>
  <si>
    <t>39" Van Base w/Full Ht Butt doors</t>
  </si>
  <si>
    <t>TVB24FHB</t>
  </si>
  <si>
    <t>24" Tall Van Base w/Fl Ht Butt Drs</t>
  </si>
  <si>
    <t>TVB27FHB</t>
  </si>
  <si>
    <t>27" Tall Van Base w/Fl Ht Butt Drs</t>
  </si>
  <si>
    <t>TVB30FHB</t>
  </si>
  <si>
    <t>30" Tall Van Base w/Fl Ht Butt Drs</t>
  </si>
  <si>
    <t>TVB33FHB</t>
  </si>
  <si>
    <t>TVB36FHB</t>
  </si>
  <si>
    <t>36" Tall Van Base w/Fl Ht Butt Drs</t>
  </si>
  <si>
    <t>TVB39FHB</t>
  </si>
  <si>
    <t>39" Tall Van Base w/Fl Ht Butt Drs</t>
  </si>
  <si>
    <t>VB42FH</t>
  </si>
  <si>
    <t>42" Van Base w/Full Ht Dbl Doors</t>
  </si>
  <si>
    <t>VB45FH</t>
  </si>
  <si>
    <t>45" Van Base w/Full Ht Dbl doors</t>
  </si>
  <si>
    <t>VB48FH</t>
  </si>
  <si>
    <t>48" Van Base w/Full Ht Dbl doors</t>
  </si>
  <si>
    <t>TVB42FH</t>
  </si>
  <si>
    <t>42" Tall Van Base w/Fl Ht Dbl Drs</t>
  </si>
  <si>
    <t>TVB45FH</t>
  </si>
  <si>
    <t>45" Tall Van Base w/Fl Ht Dbl Drs</t>
  </si>
  <si>
    <t>TVB48FH</t>
  </si>
  <si>
    <t>48" Tall Van Base w/Fl Ht Dbl Drs</t>
  </si>
  <si>
    <t>VB48FHB</t>
  </si>
  <si>
    <t>48" Van Bs w/Full Ht Dbl Butt Drs</t>
  </si>
  <si>
    <t>VB54FHB</t>
  </si>
  <si>
    <t>54" Van Bs w/Full Ht Dbl Butt Drs</t>
  </si>
  <si>
    <t>VB60FHB</t>
  </si>
  <si>
    <t>60" Van Bs w/Full Ht Dbl Butt Drs</t>
  </si>
  <si>
    <t>TVB48FHB</t>
  </si>
  <si>
    <t>48" Tall Van Bs w/Fl Ht Dbl Butt Drs</t>
  </si>
  <si>
    <t>TVB54FHB</t>
  </si>
  <si>
    <t>54" Tall Van Bs w/Fl Ht Dbl Butt Drs</t>
  </si>
  <si>
    <t>TVB60FHB</t>
  </si>
  <si>
    <t>60" Tall Van Bs w/Fl Ht Dbl Butt Drs</t>
  </si>
  <si>
    <t>VB60FHL</t>
  </si>
  <si>
    <t>60" Vanity Base w/ 3 Full Ht Doors</t>
  </si>
  <si>
    <t>TVB60FHL</t>
  </si>
  <si>
    <t>60"  Tall Van Base w/ 3 Full Ht Drs</t>
  </si>
  <si>
    <t>VB1D12L</t>
  </si>
  <si>
    <t>12" Vanity Base Sngl Drawer/Door</t>
  </si>
  <si>
    <t>VB1D15L</t>
  </si>
  <si>
    <t>15" Vanity Base Sngl Drawer/Door</t>
  </si>
  <si>
    <t>VB1D18L</t>
  </si>
  <si>
    <t>18" Vanity Base Sngl Drawer/Door</t>
  </si>
  <si>
    <t>VB1D21L</t>
  </si>
  <si>
    <t>21" Vanity Base Sngl Drawer/Door</t>
  </si>
  <si>
    <t>VB1D24L</t>
  </si>
  <si>
    <t>24" Vanity Base Sngl Drawer/Door</t>
  </si>
  <si>
    <t>TVB1D12L</t>
  </si>
  <si>
    <t>12" Tall Van Bs Sngl Drawer/Door</t>
  </si>
  <si>
    <t>TVB1D15L</t>
  </si>
  <si>
    <t>15" Tall Van Bs Sngl Drawer/Door</t>
  </si>
  <si>
    <t>TVB1D18L</t>
  </si>
  <si>
    <t>18" Tall Van Bs Sngl Drawer/Door</t>
  </si>
  <si>
    <t>TVB1D21L</t>
  </si>
  <si>
    <t>21" Tall Van Bs Sngl Drawer/Door</t>
  </si>
  <si>
    <t>TVB1D24L</t>
  </si>
  <si>
    <t>24" Tall Van Bs Sngl Drawer/Door</t>
  </si>
  <si>
    <t>VB1D24B</t>
  </si>
  <si>
    <t>24" Vanity Base Sngl Drw/Butt Drs</t>
  </si>
  <si>
    <t>VB1D27B</t>
  </si>
  <si>
    <t>27" Vanity Base Sngl Drw/Butt Drs</t>
  </si>
  <si>
    <t>VB1D30B</t>
  </si>
  <si>
    <t>30" Vanity Base Sngl Drw/Butt Drs</t>
  </si>
  <si>
    <t>VB1D33B</t>
  </si>
  <si>
    <t>33" Vanity Base Sngl Drw/Butt Drs</t>
  </si>
  <si>
    <t>VB1D36B</t>
  </si>
  <si>
    <t>36" Vanity Base Sngl Drw/Butt Drs</t>
  </si>
  <si>
    <t>VB1D39B</t>
  </si>
  <si>
    <t>39" Vanity Base Sngl Drw/Butt Drs</t>
  </si>
  <si>
    <t>24" Tall Van Bs Sngl Drw/Butt Drs</t>
  </si>
  <si>
    <t>27" Tall Van Bs Sngl Drw/Butt Drs</t>
  </si>
  <si>
    <t>30" Tall Van Bs Sngl Drw/Butt Drs</t>
  </si>
  <si>
    <t>33" Tall Van Bs Sngl Drw/Butt Drs</t>
  </si>
  <si>
    <t>36" Tall Van Bs Sngl Drw/Butt Drs</t>
  </si>
  <si>
    <t>TVB1D39B</t>
  </si>
  <si>
    <t>39" Tall Van Bs Sngl Drw/Butt Drs</t>
  </si>
  <si>
    <t>VB2D42</t>
  </si>
  <si>
    <t>42" Van Base Dbl Drw/Dbl Doors</t>
  </si>
  <si>
    <t>VB2D45</t>
  </si>
  <si>
    <t>45" Van Base Dbl Drw/Dbl Doors</t>
  </si>
  <si>
    <t>VB2D48</t>
  </si>
  <si>
    <t>48" Van Base Dbl Drw/Dbl Doors</t>
  </si>
  <si>
    <t>TVB2D42</t>
  </si>
  <si>
    <t>42" Tall Van Bs Dbl Drw/Dbl Doors</t>
  </si>
  <si>
    <t>TVB2D45</t>
  </si>
  <si>
    <t>45" Tall Van Bs Dbl Drw/Dbl Doors</t>
  </si>
  <si>
    <t>TVB2D48</t>
  </si>
  <si>
    <t>48" Tall Van Bs Dbl Drw/Dbl Doors</t>
  </si>
  <si>
    <t>VB2D48B</t>
  </si>
  <si>
    <t>VB2D54B</t>
  </si>
  <si>
    <t>VB2D60B</t>
  </si>
  <si>
    <t>TVB2D54B</t>
  </si>
  <si>
    <t>TVB2D60B</t>
  </si>
  <si>
    <t>VB3D60L</t>
  </si>
  <si>
    <t>60" Vanity Base w/ 3 Drwrs/3 Doors</t>
  </si>
  <si>
    <t>TVB3D60L</t>
  </si>
  <si>
    <t>60" Tall Van Bs w/ 3 Drwrs/3 Doors</t>
  </si>
  <si>
    <t>VSB1D12L</t>
  </si>
  <si>
    <t>12" Vanity Sink Base Sngl FF/Door</t>
  </si>
  <si>
    <t>VSB1D15L</t>
  </si>
  <si>
    <t>15" Vanity Sink Base Sngl FF/Door</t>
  </si>
  <si>
    <t>VSB1D18L</t>
  </si>
  <si>
    <t>18" Vanity Sink Base Sngl FF/Door</t>
  </si>
  <si>
    <t>VSB1D21L</t>
  </si>
  <si>
    <t>21" Vanity Sink Base Sngl FF/Door</t>
  </si>
  <si>
    <t>VSB1D24L</t>
  </si>
  <si>
    <t>24" Vanity Sink Base Sngl FF/Door</t>
  </si>
  <si>
    <t>TVSB1D12L</t>
  </si>
  <si>
    <t>12" Tall Van Snk Bs Sngl FF/Door</t>
  </si>
  <si>
    <t>TVSB1D15L</t>
  </si>
  <si>
    <t>15" Tall Van Snk Bs Sngl FF/Door</t>
  </si>
  <si>
    <t>TVSB1D18L</t>
  </si>
  <si>
    <t>18" Tall Van Snk Bs Sngl FF/Door</t>
  </si>
  <si>
    <t>TVSB1D21L</t>
  </si>
  <si>
    <t>21" Tall Van Snk Bs Sngl FF/Door</t>
  </si>
  <si>
    <t>TVSB1D24L</t>
  </si>
  <si>
    <t>24" Tall Van Snk Bs Sngl FF/Door</t>
  </si>
  <si>
    <t>VSB1D24B</t>
  </si>
  <si>
    <t>24" Vanity Snk Bs Sngl FF/Butt Drs</t>
  </si>
  <si>
    <t>VSB1D27B</t>
  </si>
  <si>
    <t>27" Vanity Snk Bs Sngl FF/Butt Drs</t>
  </si>
  <si>
    <t>VSB1D30B</t>
  </si>
  <si>
    <t>30" Vanity Snk Bs Sngl FF/Butt Drs</t>
  </si>
  <si>
    <t>VSB1D33B</t>
  </si>
  <si>
    <t>33" Vanity Snk Bs Sngl FF/Butt Drs</t>
  </si>
  <si>
    <t>VSB1D36B</t>
  </si>
  <si>
    <t>36" Vanity Snk Bs Sngl FF/Butt Drs</t>
  </si>
  <si>
    <t>VSB1D39B</t>
  </si>
  <si>
    <t>39" Vanity Snk Bs Sngl FF/Butt Drs</t>
  </si>
  <si>
    <t>24" Tall Van Snk Bs Sngl FF/Bt Drs</t>
  </si>
  <si>
    <t>27" Tall Van Snk Bs Sngl FF/Bt Drs</t>
  </si>
  <si>
    <t>30" Tall Van Snk Bs Sngl FF/Bt Drs</t>
  </si>
  <si>
    <t>33" Tall Van Snk Bs Sngl FF/Bt Drs</t>
  </si>
  <si>
    <t>36" Tall Van Snk Bs Sngl FF/Bt Drs</t>
  </si>
  <si>
    <t>TVSB1D39B</t>
  </si>
  <si>
    <t>39" Tall Van Snk Bs Sngl FF/Bt Drs</t>
  </si>
  <si>
    <t>VSB2D42</t>
  </si>
  <si>
    <t>42" Van Sink Base Dbl FF/Dbl Drs</t>
  </si>
  <si>
    <t>VSB2D45</t>
  </si>
  <si>
    <t>45" Van Sink Base Dbl FF/Dbl Drs</t>
  </si>
  <si>
    <t>VSB2D48</t>
  </si>
  <si>
    <t>48" Van Sink Base Dbl FF/Dbl Drs</t>
  </si>
  <si>
    <t>TVSB2D42</t>
  </si>
  <si>
    <t>42" Tall Van Snk Bs Dbl FF/Dbl Drs</t>
  </si>
  <si>
    <t>TVSB2D45</t>
  </si>
  <si>
    <t>45" Tall Van Snk Bs Dbl FF/Dbl Drs</t>
  </si>
  <si>
    <t>TVSB2D48</t>
  </si>
  <si>
    <t>48" Tall Van Snk Bs Dbl FF/Dbl Drs</t>
  </si>
  <si>
    <t>VSB2D48B</t>
  </si>
  <si>
    <t>48" Van Sink Base Dbl FF/Butt Drs</t>
  </si>
  <si>
    <t>VSB2D54B</t>
  </si>
  <si>
    <t>VSB2D60B</t>
  </si>
  <si>
    <t>60" Van Sink Base Dbl FF/Butt Drs</t>
  </si>
  <si>
    <t>48" Tall Van Snk Bs Dbl FF/Bt Drs</t>
  </si>
  <si>
    <t>TVSB2D54B</t>
  </si>
  <si>
    <t>54" Tall Van Snk Bs Dbl FF/Bt Drs</t>
  </si>
  <si>
    <t>TVSB2D60B</t>
  </si>
  <si>
    <t>60" Tall Van Snk Bs Dbl FF/Bt Drs</t>
  </si>
  <si>
    <t>VSB3D60L</t>
  </si>
  <si>
    <t>60" Vanity Sink Base 3 FF/3 Doors</t>
  </si>
  <si>
    <t>TVSB3D60L</t>
  </si>
  <si>
    <t>60" Tall Van Snk Bs w/ 3 FF/3 Doors</t>
  </si>
  <si>
    <t>VD3B12</t>
  </si>
  <si>
    <t>12" 3 Drawer Vanity Base</t>
  </si>
  <si>
    <t>VD3B15</t>
  </si>
  <si>
    <t>15" 3 Drawer Vanity Base</t>
  </si>
  <si>
    <t>VD3B18</t>
  </si>
  <si>
    <t>18" 3 Drawer Vanity Base</t>
  </si>
  <si>
    <t>VD3B21</t>
  </si>
  <si>
    <t>21" 3 Drawer Vanity Base</t>
  </si>
  <si>
    <t>VD3B24</t>
  </si>
  <si>
    <t>24" 3 Drawer Vanity Base</t>
  </si>
  <si>
    <t>TVD3B12</t>
  </si>
  <si>
    <t>12" 3 Drawer Tall Vanity Base</t>
  </si>
  <si>
    <t>15" 3 Drawer Tall Vanity Base</t>
  </si>
  <si>
    <t>18" 3 Drawer Tall Vanity Base</t>
  </si>
  <si>
    <t>21" 3 Drawer Tall Vanity Base</t>
  </si>
  <si>
    <t>TVD3B24</t>
  </si>
  <si>
    <t>24" 3 Drawer Tall Vanity Base</t>
  </si>
  <si>
    <t>VCA24L</t>
  </si>
  <si>
    <t>24" Vanity Combo "A" Single Door</t>
  </si>
  <si>
    <t>VCA27L</t>
  </si>
  <si>
    <t>27" Vanity Combo "A" Single Door</t>
  </si>
  <si>
    <t>VCA30L</t>
  </si>
  <si>
    <t>30" Vanity Combo "A" Single Door</t>
  </si>
  <si>
    <t>VCA33L</t>
  </si>
  <si>
    <t>33" Vanity Combo "A" Single Door</t>
  </si>
  <si>
    <t>VCA36L</t>
  </si>
  <si>
    <t>36" Vanity Combo "A" Single Door</t>
  </si>
  <si>
    <t>VCA39BL</t>
  </si>
  <si>
    <t>39" Vanity Combo "A" Butt Doors</t>
  </si>
  <si>
    <t>VCA42BL</t>
  </si>
  <si>
    <t>42" Vanity Combo "A" Butt Doors</t>
  </si>
  <si>
    <t>TVCA24L</t>
  </si>
  <si>
    <t>24" Tall Van Combo "A" Sngl Door</t>
  </si>
  <si>
    <t>TVCA27L</t>
  </si>
  <si>
    <t>27" Tall Van Combo "A" Sngl Door</t>
  </si>
  <si>
    <t>TVCA30L</t>
  </si>
  <si>
    <t>30" Tall Van Combo "A" Sngl Door</t>
  </si>
  <si>
    <t>TVCA33L</t>
  </si>
  <si>
    <t>33" Tall Van Combo "A" Sngl Door</t>
  </si>
  <si>
    <t>TVCA36L</t>
  </si>
  <si>
    <t>36" Tall Van Combo "A" Sngl Door</t>
  </si>
  <si>
    <t>TVCA39BL</t>
  </si>
  <si>
    <t>39" Tall Van Combo "A" Butt Drs</t>
  </si>
  <si>
    <t>TVCA42BL</t>
  </si>
  <si>
    <t>42" Tall Van Combo "A" Butt Drs</t>
  </si>
  <si>
    <t>VCB42BL</t>
  </si>
  <si>
    <t>42" Vanity Combo "B" Butt Doors</t>
  </si>
  <si>
    <t>VCB45BL</t>
  </si>
  <si>
    <t>45" Vanity Combo "B" Butt Doors</t>
  </si>
  <si>
    <t>VCB48BL</t>
  </si>
  <si>
    <t>48" Vanity Combo "B" Butt Doors</t>
  </si>
  <si>
    <t>VCB51BL</t>
  </si>
  <si>
    <t>51" Vanity Combo "B" Butt Doors</t>
  </si>
  <si>
    <t>VCB54BL</t>
  </si>
  <si>
    <t>54" Vanity Combo "B" Butt Doors</t>
  </si>
  <si>
    <t>TVCB42BL</t>
  </si>
  <si>
    <t>42" Tall Van Combo "B" Butt Doors</t>
  </si>
  <si>
    <t>TVCB45BL</t>
  </si>
  <si>
    <t>45" Tall Van Combo "B" Butt Doors</t>
  </si>
  <si>
    <t>TVCB48BL</t>
  </si>
  <si>
    <t>48" Tall Van Combo "B" Butt Doors</t>
  </si>
  <si>
    <t>TVCB51BL</t>
  </si>
  <si>
    <t>51" Tall Van Combo "B" Butt Doors</t>
  </si>
  <si>
    <t>TVCB54BL</t>
  </si>
  <si>
    <t>54" Tall Van Combo "B" Butt Doors</t>
  </si>
  <si>
    <t>VCC33B</t>
  </si>
  <si>
    <t>33" Vanity Combo "C" Butt Doors</t>
  </si>
  <si>
    <t>VCC36B</t>
  </si>
  <si>
    <t>36" Vanity Combo "C" Butt Doors</t>
  </si>
  <si>
    <t>VCC39B</t>
  </si>
  <si>
    <t>39" Vanity Combo "C" Butt Doors</t>
  </si>
  <si>
    <t>VCC42</t>
  </si>
  <si>
    <t>42" Vanity Combo "C" Dbl Doors</t>
  </si>
  <si>
    <t>VCC45</t>
  </si>
  <si>
    <t>45" Vanity Combo "C" Dbl Doors</t>
  </si>
  <si>
    <t>VCC48</t>
  </si>
  <si>
    <t>48" Vanity Combo "C" Dbl Doors</t>
  </si>
  <si>
    <t>VCC48B</t>
  </si>
  <si>
    <t>48" Vanity Combo "C" Dbl Bt Drs</t>
  </si>
  <si>
    <t>TVCC33B</t>
  </si>
  <si>
    <t>33" Tall Van Combo "C" Butt Doors</t>
  </si>
  <si>
    <t>TVCC36B</t>
  </si>
  <si>
    <t>36" Tall Van Combo "C" Butt Doors</t>
  </si>
  <si>
    <t>TVCC39B</t>
  </si>
  <si>
    <t>39" Tall Van Combo "C" Butt Doors</t>
  </si>
  <si>
    <t>TVCC42</t>
  </si>
  <si>
    <t>42" Tall Van Combo "C" Dbl Doors</t>
  </si>
  <si>
    <t>TVCC45</t>
  </si>
  <si>
    <t>45" Tall Van Combo "C" Dbl Doors</t>
  </si>
  <si>
    <t>TVCC48</t>
  </si>
  <si>
    <t>48" Tall Van Combo "C" Dbl Doors</t>
  </si>
  <si>
    <t>TVCC48B</t>
  </si>
  <si>
    <t>48" Tall Van Combo "C" Dbl Bt Drs</t>
  </si>
  <si>
    <t>VCD57</t>
  </si>
  <si>
    <t>57" Vanity Combo "D" 2 Doors</t>
  </si>
  <si>
    <t>VCD60B</t>
  </si>
  <si>
    <t>60" Vanity Combo "D" Butt Doors</t>
  </si>
  <si>
    <t>TVCD57</t>
  </si>
  <si>
    <t>57" Tall Van Combo "D" 2 Doors</t>
  </si>
  <si>
    <t>TVCD60B</t>
  </si>
  <si>
    <t>60" Tall Van Combo "D" Butt Doors</t>
  </si>
  <si>
    <t>VCE42L</t>
  </si>
  <si>
    <t>42" Vanity Combo "E" Single Door</t>
  </si>
  <si>
    <t>VCE45L</t>
  </si>
  <si>
    <t>VCE48B</t>
  </si>
  <si>
    <t>48" Vanity Combo "E" Butt Doors</t>
  </si>
  <si>
    <t>VCE51B</t>
  </si>
  <si>
    <t>51" Vanity Combo "E" Butt Doors</t>
  </si>
  <si>
    <t>VCE54B</t>
  </si>
  <si>
    <t>54" Vanity Combo "E" Butt Doors</t>
  </si>
  <si>
    <t>VCE57B</t>
  </si>
  <si>
    <t>57" Vanity Combo "E" Butt Doors</t>
  </si>
  <si>
    <t>VCE60B</t>
  </si>
  <si>
    <t>60" Vanity Combo "E" Butt Doors</t>
  </si>
  <si>
    <t>TVCE42L</t>
  </si>
  <si>
    <t>42" Tall Van Combo "E" Sngl Door</t>
  </si>
  <si>
    <t>TVCE45L</t>
  </si>
  <si>
    <t>TVCE48B</t>
  </si>
  <si>
    <t>48" Tall Van Combo "E" Butt Doors</t>
  </si>
  <si>
    <t>TVCE51B</t>
  </si>
  <si>
    <t>51" Tall Van Combo "E" Butt Doors</t>
  </si>
  <si>
    <t>TVCE54B</t>
  </si>
  <si>
    <t>54" Tall Van Combo "E" Butt Doors</t>
  </si>
  <si>
    <t>TVCE57B</t>
  </si>
  <si>
    <t>57" Tall Van Combo "E" Butt Doors</t>
  </si>
  <si>
    <t>TVCE60B</t>
  </si>
  <si>
    <t>60" Tall Van Combo "E" Butt Doors</t>
  </si>
  <si>
    <t>VCF51B</t>
  </si>
  <si>
    <t>51" Vanity Combo "F" Butt Doors</t>
  </si>
  <si>
    <t>VCF54B</t>
  </si>
  <si>
    <t>54" Vanity Combo "F" Butt Doors</t>
  </si>
  <si>
    <t>VCF57B</t>
  </si>
  <si>
    <t>57" Vanity Combo "F" Butt Doors</t>
  </si>
  <si>
    <t>VCF60B</t>
  </si>
  <si>
    <t>60" Vanity Combo "F" Butt Doors</t>
  </si>
  <si>
    <t>TVCF51B</t>
  </si>
  <si>
    <t>51" Tall Van Combo "F" Butt Doors</t>
  </si>
  <si>
    <t>TVCF54B</t>
  </si>
  <si>
    <t>54" Tall Van Combo "F" Butt Doors</t>
  </si>
  <si>
    <t>TVCF57B</t>
  </si>
  <si>
    <t>57" Tall Van Combo "F" Butt Doors</t>
  </si>
  <si>
    <t>TVCF60B</t>
  </si>
  <si>
    <t>60" Tall Van Combo "F" Butt Doors</t>
  </si>
  <si>
    <t>VDCSB36FHL</t>
  </si>
  <si>
    <t>36" Van Diag Crnr Bs Full Ht Dr</t>
  </si>
  <si>
    <t>TVDCSB36FHL</t>
  </si>
  <si>
    <t>36" Tall Van Diag Crnr Bs Fl Ht Dr</t>
  </si>
  <si>
    <t>VDCSB1D36L</t>
  </si>
  <si>
    <t>36" Van Diag Crnr Bs FF/Door</t>
  </si>
  <si>
    <t>TVDCSB1D36L</t>
  </si>
  <si>
    <t>36" Tall Van Diag Crnr Bs FF/Door</t>
  </si>
  <si>
    <t>VB18FHWHPO</t>
  </si>
  <si>
    <t>18" Vanity Base w/ Wood hamper</t>
  </si>
  <si>
    <t>VB15FHWGPO</t>
  </si>
  <si>
    <t>15" Vanity Base w/ Wood Garbage</t>
  </si>
  <si>
    <t>VB18FHWGPO</t>
  </si>
  <si>
    <t>18" Vanity Base w/ Wood Garbage</t>
  </si>
  <si>
    <t>TVB15WGPO</t>
  </si>
  <si>
    <t>15" Tall Van Bs w/ wood Garbage</t>
  </si>
  <si>
    <t>TVB18WGPO</t>
  </si>
  <si>
    <t>18" Tall Van Bs w/ wood Garbage</t>
  </si>
  <si>
    <t>VOS12</t>
  </si>
  <si>
    <t xml:space="preserve">12" Vanity Open Shelf </t>
  </si>
  <si>
    <t>VOS15</t>
  </si>
  <si>
    <t xml:space="preserve">15" Vanity Open Shelf </t>
  </si>
  <si>
    <t>VOS18</t>
  </si>
  <si>
    <t xml:space="preserve">18" Vanity Open Shelf </t>
  </si>
  <si>
    <t>VOS21</t>
  </si>
  <si>
    <t xml:space="preserve">21" Vanity Open Shelf </t>
  </si>
  <si>
    <t>VOS24</t>
  </si>
  <si>
    <t xml:space="preserve">24" Vanity Open Shelf </t>
  </si>
  <si>
    <t>VOS27</t>
  </si>
  <si>
    <t xml:space="preserve">27" Vanity Open Shelf </t>
  </si>
  <si>
    <t>VOS30</t>
  </si>
  <si>
    <t xml:space="preserve">30" Vanity Open Shelf </t>
  </si>
  <si>
    <t>VOS33</t>
  </si>
  <si>
    <t xml:space="preserve">33" Vanity Open Shelf </t>
  </si>
  <si>
    <t>VOS36</t>
  </si>
  <si>
    <t xml:space="preserve">36" Vanity Open Shelf </t>
  </si>
  <si>
    <t>TVOS12</t>
  </si>
  <si>
    <t xml:space="preserve">12" Tall Vanity Open Shelf </t>
  </si>
  <si>
    <t>TVOS15</t>
  </si>
  <si>
    <t xml:space="preserve">15" Tall Vanity Open Shelf </t>
  </si>
  <si>
    <t>TVOS18</t>
  </si>
  <si>
    <t xml:space="preserve">18" Tall Vanity Open Shelf </t>
  </si>
  <si>
    <t>TVOS21</t>
  </si>
  <si>
    <t xml:space="preserve">21" Tall Vanity Open Shelf </t>
  </si>
  <si>
    <t>TVOS24</t>
  </si>
  <si>
    <t xml:space="preserve">24" Tall Vanity Open Shelf </t>
  </si>
  <si>
    <t>TVOS27</t>
  </si>
  <si>
    <t xml:space="preserve">27" Tall Vanity Open Shelf </t>
  </si>
  <si>
    <t>TVOS30</t>
  </si>
  <si>
    <t xml:space="preserve">30" Tall Vanity Open Shelf </t>
  </si>
  <si>
    <t>TVOS33</t>
  </si>
  <si>
    <t xml:space="preserve">33" Tall Vanity Open Shelf </t>
  </si>
  <si>
    <t>TVOS36</t>
  </si>
  <si>
    <t xml:space="preserve">36" Tall Vanity Open Shelf </t>
  </si>
  <si>
    <t>VD1BO12</t>
  </si>
  <si>
    <t>12" Open Vanity Base w/Drawer</t>
  </si>
  <si>
    <t>VD1BO15</t>
  </si>
  <si>
    <t>15" Open Vanity Base w/Drawer</t>
  </si>
  <si>
    <t>VD1BO18</t>
  </si>
  <si>
    <t>18" Open Vanity Base w/Drawer</t>
  </si>
  <si>
    <t>VD1BO21</t>
  </si>
  <si>
    <t>21" Open Vanity Base w/Drawer</t>
  </si>
  <si>
    <t>VD1BO24</t>
  </si>
  <si>
    <t>24" Open Vanity Base w/Drawer</t>
  </si>
  <si>
    <t>VD1BO27</t>
  </si>
  <si>
    <t>27" Open Vanity Base w/Drawer</t>
  </si>
  <si>
    <t>VD1BO30</t>
  </si>
  <si>
    <t>30" Open Vanity Base w/Drawer</t>
  </si>
  <si>
    <t>VD1BO33</t>
  </si>
  <si>
    <t>33" Open Vanity Base w/Drawer</t>
  </si>
  <si>
    <t>VD1BO36</t>
  </si>
  <si>
    <t>36" Open Vanity Base w/Drawer</t>
  </si>
  <si>
    <t>TVD1BO12</t>
  </si>
  <si>
    <t>12" Tall Open Van Bs w/Drawer</t>
  </si>
  <si>
    <t>TVD1BO15</t>
  </si>
  <si>
    <t>15" Tall Open Van Bs w/Drawer</t>
  </si>
  <si>
    <t>TVD1BO18</t>
  </si>
  <si>
    <t>18" Tall Open Van Bs w/Drawer</t>
  </si>
  <si>
    <t>TVD1BO21</t>
  </si>
  <si>
    <t>21" Tall Open Van Bs w/Drawer</t>
  </si>
  <si>
    <t>TVD1BO24</t>
  </si>
  <si>
    <t>24" Tall Open Van Bs w/Drawer</t>
  </si>
  <si>
    <t>TVD1BO27</t>
  </si>
  <si>
    <t>27" Tall Open Van Bs w/Drawer</t>
  </si>
  <si>
    <t>TVD1BO30</t>
  </si>
  <si>
    <t>30" Tall Open Van Bs w/Drawer</t>
  </si>
  <si>
    <t>TVD1BO33</t>
  </si>
  <si>
    <t>33" Tall Open Van Bs w/Drawer</t>
  </si>
  <si>
    <t>TVD1BO36</t>
  </si>
  <si>
    <t>36" Tall Open Van Bs w/Drawer</t>
  </si>
  <si>
    <t>BTV60</t>
  </si>
  <si>
    <t>BTV60B</t>
  </si>
  <si>
    <t>FS2410</t>
  </si>
  <si>
    <t>FS3010</t>
  </si>
  <si>
    <t>FS3610</t>
  </si>
  <si>
    <t>FS4210</t>
  </si>
  <si>
    <t>TSD2484B</t>
  </si>
  <si>
    <t>TSD2484BB</t>
  </si>
  <si>
    <t>TSD2490B</t>
  </si>
  <si>
    <t>TSD2490BB</t>
  </si>
  <si>
    <t>TSD2496B</t>
  </si>
  <si>
    <t>TSD2496BB</t>
  </si>
  <si>
    <t>TSD2784B</t>
  </si>
  <si>
    <t>TSD2784BB</t>
  </si>
  <si>
    <t>TSD2790B</t>
  </si>
  <si>
    <t>TSD2790BB</t>
  </si>
  <si>
    <t>TSD2796B</t>
  </si>
  <si>
    <t>TSD2796BB</t>
  </si>
  <si>
    <t>TSD3084B</t>
  </si>
  <si>
    <t>TSD3084BB</t>
  </si>
  <si>
    <t>TSD3090B</t>
  </si>
  <si>
    <t>TSD3090BB</t>
  </si>
  <si>
    <t>TSD3096B</t>
  </si>
  <si>
    <t>TSD3096BB</t>
  </si>
  <si>
    <t>TSD3384B</t>
  </si>
  <si>
    <t>TSD3384BB</t>
  </si>
  <si>
    <t>TSD3390B</t>
  </si>
  <si>
    <t>TSD3390BB</t>
  </si>
  <si>
    <t>TSD3396B</t>
  </si>
  <si>
    <t>TSD3396BB</t>
  </si>
  <si>
    <t>TSD3684B</t>
  </si>
  <si>
    <t>TSD3684BB</t>
  </si>
  <si>
    <t>TSD3690B</t>
  </si>
  <si>
    <t>TSD3690BB</t>
  </si>
  <si>
    <t>TSD3696B</t>
  </si>
  <si>
    <t>TSD3696BB</t>
  </si>
  <si>
    <t>WOS6018-18</t>
  </si>
  <si>
    <t>WOS6018-18B</t>
  </si>
  <si>
    <t>WWOS3612</t>
  </si>
  <si>
    <t>WWOS366</t>
  </si>
  <si>
    <t>WWOS369</t>
  </si>
  <si>
    <t>6"H Wall Wine Open Shelf</t>
  </si>
  <si>
    <t>9"H Wall Wine Open Shelf</t>
  </si>
  <si>
    <t>12"H Wall Wine Open Shelf</t>
  </si>
  <si>
    <t>54" Van Sink Base Dbl FF/Butt Drs</t>
  </si>
  <si>
    <t>45" Vanity Combo "E" Single Door</t>
  </si>
  <si>
    <t>45" Tall Van Combo "E" Sngl Door</t>
  </si>
  <si>
    <t>24" W Tall Cabinet</t>
  </si>
  <si>
    <t>27" W Tall Cabinet</t>
  </si>
  <si>
    <t>30" W Tall Cabinet</t>
  </si>
  <si>
    <t>33" W Tall Cabinet</t>
  </si>
  <si>
    <t>36" W Tall Cabinet</t>
  </si>
  <si>
    <t xml:space="preserve">24" W Tall Cab/Beadboard Back </t>
  </si>
  <si>
    <t>27" W Tall Cab/Beadboard Back</t>
  </si>
  <si>
    <t>30" W Tall Cab/Beadboard Back</t>
  </si>
  <si>
    <t>33" W Tall Cab/Beadboard Back</t>
  </si>
  <si>
    <t>36" W Tall Cab/Beadboard Back</t>
  </si>
  <si>
    <t>24" W Tall Cab/Beadboard Back</t>
  </si>
  <si>
    <t>18"H Ent Wall Open Shelf</t>
  </si>
  <si>
    <t>18"H Ent.WOS w/ Beadboard Back</t>
  </si>
  <si>
    <t>60" W Base TV Cab w/ open Center</t>
  </si>
  <si>
    <t>60" W Base TV Cab w/Butt Dr Cntr</t>
  </si>
  <si>
    <t>FS4810</t>
  </si>
  <si>
    <t>Install Set of 2 Swing Trays/BC Cab</t>
  </si>
  <si>
    <t>Cabinets Subtotal List Price</t>
  </si>
  <si>
    <t>Freight Charges</t>
  </si>
  <si>
    <t>Net Total Price</t>
  </si>
  <si>
    <t>Freight</t>
  </si>
  <si>
    <t>Style #</t>
  </si>
  <si>
    <t>It shows all of  the info from Quote Worksheet with the table flipped</t>
  </si>
  <si>
    <t>BCW2736L</t>
  </si>
  <si>
    <t>BCW3036L</t>
  </si>
  <si>
    <t>BCW3636L</t>
  </si>
  <si>
    <t>BCW3936BL</t>
  </si>
  <si>
    <t>BCW4236BL</t>
  </si>
  <si>
    <t>BCW4536BL</t>
  </si>
  <si>
    <t>BCW2736GDL</t>
  </si>
  <si>
    <t>BCW3036GDL</t>
  </si>
  <si>
    <t>BCW2736CDL</t>
  </si>
  <si>
    <t>BCW3036CDL</t>
  </si>
  <si>
    <t>BCW2736MDL</t>
  </si>
  <si>
    <t>BCW3036MDL</t>
  </si>
  <si>
    <t>BCW4236BGDL</t>
  </si>
  <si>
    <t>BCW4236BCDL</t>
  </si>
  <si>
    <t>BCW4236BMDL</t>
  </si>
  <si>
    <t>36"H Blind Corner Wall</t>
  </si>
  <si>
    <t>36"H Bl Crnr Wall/Butt doors</t>
  </si>
  <si>
    <t>BCW2739CDL</t>
  </si>
  <si>
    <t>BCW2739GDL</t>
  </si>
  <si>
    <t>BCW2739L</t>
  </si>
  <si>
    <t>BCW2739MDL</t>
  </si>
  <si>
    <t>BCW3039CDL</t>
  </si>
  <si>
    <t>BCW3039GDL</t>
  </si>
  <si>
    <t>BCW3039L</t>
  </si>
  <si>
    <t>BCW3039MDL</t>
  </si>
  <si>
    <t>BCW3639L</t>
  </si>
  <si>
    <t>BCW3939BL</t>
  </si>
  <si>
    <t>BCW4239BCDL</t>
  </si>
  <si>
    <t>BCW4239BGDL</t>
  </si>
  <si>
    <t>BCW4239BL</t>
  </si>
  <si>
    <t>BCW4239BMDL</t>
  </si>
  <si>
    <t>BCW4539BL</t>
  </si>
  <si>
    <t>CW2412-15L</t>
  </si>
  <si>
    <t>CW2412GDL</t>
  </si>
  <si>
    <t>CW2412L</t>
  </si>
  <si>
    <t>CW2415-15L</t>
  </si>
  <si>
    <t>CW2415GDL</t>
  </si>
  <si>
    <t>CW2415L</t>
  </si>
  <si>
    <t>CW2439-15L</t>
  </si>
  <si>
    <t>CW2439CDL</t>
  </si>
  <si>
    <t>CW2439GDL</t>
  </si>
  <si>
    <t>CW2439L</t>
  </si>
  <si>
    <t>CW2439MDL</t>
  </si>
  <si>
    <t>CW2712GDL</t>
  </si>
  <si>
    <t>CW2712L</t>
  </si>
  <si>
    <t>CW2715GDL</t>
  </si>
  <si>
    <t>CW2715L</t>
  </si>
  <si>
    <t>CW2739CDL</t>
  </si>
  <si>
    <t>CW2739GDL</t>
  </si>
  <si>
    <t>CW2739L</t>
  </si>
  <si>
    <t>CW2739MDL</t>
  </si>
  <si>
    <t>CWA2457CDL</t>
  </si>
  <si>
    <t>CWA2457GDL</t>
  </si>
  <si>
    <t>CWA2457L</t>
  </si>
  <si>
    <t>CWA2457MDL</t>
  </si>
  <si>
    <t>CWA2757CDL</t>
  </si>
  <si>
    <t>CWA2757GDL</t>
  </si>
  <si>
    <t>CWA2757L</t>
  </si>
  <si>
    <t>CWA2757MDL</t>
  </si>
  <si>
    <t>DDE1215</t>
  </si>
  <si>
    <t>DDE1239</t>
  </si>
  <si>
    <t>DDE1539</t>
  </si>
  <si>
    <t>DDE2439</t>
  </si>
  <si>
    <t>DDE2493</t>
  </si>
  <si>
    <t>DDE2793</t>
  </si>
  <si>
    <t>FOT393</t>
  </si>
  <si>
    <t>FOT693</t>
  </si>
  <si>
    <t>FOW339</t>
  </si>
  <si>
    <t>FOW639</t>
  </si>
  <si>
    <t>MWS3039-15B</t>
  </si>
  <si>
    <t>MWS3039B</t>
  </si>
  <si>
    <t>P1893L</t>
  </si>
  <si>
    <t>P2493B</t>
  </si>
  <si>
    <t>P2493L</t>
  </si>
  <si>
    <t>P2793B</t>
  </si>
  <si>
    <t>P3093B</t>
  </si>
  <si>
    <t>P3693B</t>
  </si>
  <si>
    <t>P3D3093B</t>
  </si>
  <si>
    <t>P3D3093BCD</t>
  </si>
  <si>
    <t>P3D3093BGD</t>
  </si>
  <si>
    <t>P3D3093BMD</t>
  </si>
  <si>
    <t>P3D3693B</t>
  </si>
  <si>
    <t>P3D3693BCD</t>
  </si>
  <si>
    <t>P3D3693BGD</t>
  </si>
  <si>
    <t>P3D3693BMD</t>
  </si>
  <si>
    <t>REP.7593</t>
  </si>
  <si>
    <t>REP.759327</t>
  </si>
  <si>
    <t>REP1.59327L</t>
  </si>
  <si>
    <t>REP1.593L</t>
  </si>
  <si>
    <t>REP39327L</t>
  </si>
  <si>
    <t>REP393L</t>
  </si>
  <si>
    <t>TF1.593</t>
  </si>
  <si>
    <t>TF393</t>
  </si>
  <si>
    <t>TFDE393L</t>
  </si>
  <si>
    <t>TFDF393</t>
  </si>
  <si>
    <t>TOC2793B</t>
  </si>
  <si>
    <t>TOC3093B</t>
  </si>
  <si>
    <t>TOC3393B</t>
  </si>
  <si>
    <t>TODL2793B</t>
  </si>
  <si>
    <t>TODL3093B</t>
  </si>
  <si>
    <t>TODL3393B</t>
  </si>
  <si>
    <t>TODS2793B</t>
  </si>
  <si>
    <t>TODS3093B</t>
  </si>
  <si>
    <t>TODS3393B</t>
  </si>
  <si>
    <t>TOM3093B</t>
  </si>
  <si>
    <t>TOS2793B</t>
  </si>
  <si>
    <t>TOS3093B</t>
  </si>
  <si>
    <t>TOS3393B</t>
  </si>
  <si>
    <t>W1212GDL</t>
  </si>
  <si>
    <t>W1212L</t>
  </si>
  <si>
    <t>W1215GDL</t>
  </si>
  <si>
    <t>W1215L</t>
  </si>
  <si>
    <t>W1239CDL</t>
  </si>
  <si>
    <t>W1239GDL</t>
  </si>
  <si>
    <t>W1239L</t>
  </si>
  <si>
    <t>W1239MDL</t>
  </si>
  <si>
    <t>W1512GDL</t>
  </si>
  <si>
    <t>W1512L</t>
  </si>
  <si>
    <t>W1515GDL</t>
  </si>
  <si>
    <t>W1515L</t>
  </si>
  <si>
    <t>W1539CDL</t>
  </si>
  <si>
    <t>W1539GDL</t>
  </si>
  <si>
    <t>W1539L</t>
  </si>
  <si>
    <t>W1539MDL</t>
  </si>
  <si>
    <t>W1812GDL</t>
  </si>
  <si>
    <t>W1812L</t>
  </si>
  <si>
    <t>W1815GDL</t>
  </si>
  <si>
    <t>W1815L</t>
  </si>
  <si>
    <t>W1839CDL</t>
  </si>
  <si>
    <t>W1839GDL</t>
  </si>
  <si>
    <t>W1839L</t>
  </si>
  <si>
    <t>W1839MDL</t>
  </si>
  <si>
    <t>W2112GDL</t>
  </si>
  <si>
    <t>W2112L</t>
  </si>
  <si>
    <t>W2115GDL</t>
  </si>
  <si>
    <t>W2115L</t>
  </si>
  <si>
    <t>W2139CDL</t>
  </si>
  <si>
    <t>W2139GDL</t>
  </si>
  <si>
    <t>W2139L</t>
  </si>
  <si>
    <t>W2139MDL</t>
  </si>
  <si>
    <t>W2412B</t>
  </si>
  <si>
    <t>W2412BGD</t>
  </si>
  <si>
    <t>W2412GDL</t>
  </si>
  <si>
    <t>W2412L</t>
  </si>
  <si>
    <t>W2415B</t>
  </si>
  <si>
    <t>W2415BGD</t>
  </si>
  <si>
    <t>W2415GDL</t>
  </si>
  <si>
    <t>W2415L</t>
  </si>
  <si>
    <t>W2439B</t>
  </si>
  <si>
    <t>W2439BCD</t>
  </si>
  <si>
    <t>W2439BGD</t>
  </si>
  <si>
    <t>W2439BMD</t>
  </si>
  <si>
    <t>W2439L</t>
  </si>
  <si>
    <t>W2712B</t>
  </si>
  <si>
    <t>W2712BGD</t>
  </si>
  <si>
    <t>W2715B</t>
  </si>
  <si>
    <t>W2715BGD</t>
  </si>
  <si>
    <t>W2739B</t>
  </si>
  <si>
    <t>W2739BCD</t>
  </si>
  <si>
    <t>W2739BGD</t>
  </si>
  <si>
    <t>W2739BMD</t>
  </si>
  <si>
    <t>W3012BGD</t>
  </si>
  <si>
    <t>W3015BGD</t>
  </si>
  <si>
    <t>W3039B</t>
  </si>
  <si>
    <t>W3039BCD</t>
  </si>
  <si>
    <t>W3039BGD</t>
  </si>
  <si>
    <t>W3039BMD</t>
  </si>
  <si>
    <t>W3312BGD</t>
  </si>
  <si>
    <t>W3315BGD</t>
  </si>
  <si>
    <t>W3339B</t>
  </si>
  <si>
    <t>W3339BCD</t>
  </si>
  <si>
    <t>W3339BGD</t>
  </si>
  <si>
    <t>W3339BMD</t>
  </si>
  <si>
    <t>W3612B</t>
  </si>
  <si>
    <t>W3612BGD</t>
  </si>
  <si>
    <t>W3615BGD</t>
  </si>
  <si>
    <t>W3618B</t>
  </si>
  <si>
    <t>W3624B</t>
  </si>
  <si>
    <t>W3639B</t>
  </si>
  <si>
    <t>W3639BCD</t>
  </si>
  <si>
    <t>W3639BGD</t>
  </si>
  <si>
    <t>W3639BMD</t>
  </si>
  <si>
    <t>W3912B</t>
  </si>
  <si>
    <t>W3912BGD</t>
  </si>
  <si>
    <t>W3915BGD</t>
  </si>
  <si>
    <t>W3918B</t>
  </si>
  <si>
    <t>W3924B</t>
  </si>
  <si>
    <t>W3939B</t>
  </si>
  <si>
    <t>W3D1557CDL</t>
  </si>
  <si>
    <t>W3D1557GDL</t>
  </si>
  <si>
    <t>W3D1557L</t>
  </si>
  <si>
    <t>W3D1557MDL</t>
  </si>
  <si>
    <t>W3D1857CDL</t>
  </si>
  <si>
    <t>W3D1857GDL</t>
  </si>
  <si>
    <t>W3D1857L</t>
  </si>
  <si>
    <t>W3D1857MDL</t>
  </si>
  <si>
    <t>W4212</t>
  </si>
  <si>
    <t>W4212GD</t>
  </si>
  <si>
    <t>W4215</t>
  </si>
  <si>
    <t>W4215GD</t>
  </si>
  <si>
    <t>W4239</t>
  </si>
  <si>
    <t>W4512</t>
  </si>
  <si>
    <t>W4512GD</t>
  </si>
  <si>
    <t>W4515</t>
  </si>
  <si>
    <t>W4515GD</t>
  </si>
  <si>
    <t>W4539</t>
  </si>
  <si>
    <t>W4812</t>
  </si>
  <si>
    <t>W4812B</t>
  </si>
  <si>
    <t>W4812BGD</t>
  </si>
  <si>
    <t>W4812GD</t>
  </si>
  <si>
    <t>W4815</t>
  </si>
  <si>
    <t>W4815B</t>
  </si>
  <si>
    <t>W4815BGD</t>
  </si>
  <si>
    <t>W4815GD</t>
  </si>
  <si>
    <t>W4839</t>
  </si>
  <si>
    <t>W4839B</t>
  </si>
  <si>
    <t>W939L</t>
  </si>
  <si>
    <t>WEC1239CDL</t>
  </si>
  <si>
    <t>WEC1239GDL</t>
  </si>
  <si>
    <t>WEC1239L</t>
  </si>
  <si>
    <t>WEC1239MDL</t>
  </si>
  <si>
    <t>WEP1.539L</t>
  </si>
  <si>
    <t>WEP339L</t>
  </si>
  <si>
    <t>WEP639L</t>
  </si>
  <si>
    <t>WES639L</t>
  </si>
  <si>
    <t>WF1.539</t>
  </si>
  <si>
    <t>WF339</t>
  </si>
  <si>
    <t>WF639</t>
  </si>
  <si>
    <t>WFDE339L</t>
  </si>
  <si>
    <t>WFDF339</t>
  </si>
  <si>
    <t>WOS1239</t>
  </si>
  <si>
    <t>WOS1539</t>
  </si>
  <si>
    <t>WOS1839</t>
  </si>
  <si>
    <t>WOS2139</t>
  </si>
  <si>
    <t>WOS2439</t>
  </si>
  <si>
    <t>WOS2739</t>
  </si>
  <si>
    <t>WOS3039</t>
  </si>
  <si>
    <t>WOS3339</t>
  </si>
  <si>
    <t>WOS3639</t>
  </si>
  <si>
    <t>WOS3939</t>
  </si>
  <si>
    <t>WOS4239</t>
  </si>
  <si>
    <t>WOS4539</t>
  </si>
  <si>
    <t>WOS4839</t>
  </si>
  <si>
    <t>WOSC1257</t>
  </si>
  <si>
    <t>WOSC1257B</t>
  </si>
  <si>
    <t>WOSC1557</t>
  </si>
  <si>
    <t>WOSC1557B</t>
  </si>
  <si>
    <t>WOSC1857</t>
  </si>
  <si>
    <t>WOSC1857B</t>
  </si>
  <si>
    <t>WOSC2157</t>
  </si>
  <si>
    <t>WOSC2157B</t>
  </si>
  <si>
    <t>WOSC2457</t>
  </si>
  <si>
    <t>WOSC2457B</t>
  </si>
  <si>
    <t>WOSC2757</t>
  </si>
  <si>
    <t>WOSC2757B</t>
  </si>
  <si>
    <t>WOSC3057</t>
  </si>
  <si>
    <t>WOSC3057B</t>
  </si>
  <si>
    <t>WOSC3357</t>
  </si>
  <si>
    <t>WOSC3357B</t>
  </si>
  <si>
    <t>WOSC3657</t>
  </si>
  <si>
    <t>WOSC3657B</t>
  </si>
  <si>
    <t>WOSC3957</t>
  </si>
  <si>
    <t>WOSC3957B</t>
  </si>
  <si>
    <t>WOSC4257</t>
  </si>
  <si>
    <t>WOSC4257B</t>
  </si>
  <si>
    <t>WOSC4557</t>
  </si>
  <si>
    <t>WOSC4557B</t>
  </si>
  <si>
    <t>WOSC4857</t>
  </si>
  <si>
    <t>WOSC4857B</t>
  </si>
  <si>
    <t>WPC2439L</t>
  </si>
  <si>
    <t>WPR2439B</t>
  </si>
  <si>
    <t>WPR2439BCD</t>
  </si>
  <si>
    <t>WPR2439BGD</t>
  </si>
  <si>
    <t>WPR2439BMD</t>
  </si>
  <si>
    <t>WPR3039B</t>
  </si>
  <si>
    <t>WPR3039BCD</t>
  </si>
  <si>
    <t>WPR3039BGD</t>
  </si>
  <si>
    <t>WPR3039BMD</t>
  </si>
  <si>
    <t>WPR3057B</t>
  </si>
  <si>
    <t>WPR3057BCD</t>
  </si>
  <si>
    <t>WPR3057BGD</t>
  </si>
  <si>
    <t>WPR3057BMD</t>
  </si>
  <si>
    <t>WWOS1239</t>
  </si>
  <si>
    <t>WWOS639</t>
  </si>
  <si>
    <t>WWZ1557CDL</t>
  </si>
  <si>
    <t>WWZ1557GDL</t>
  </si>
  <si>
    <t>WWZ1557L</t>
  </si>
  <si>
    <t>WWZ1557MDL</t>
  </si>
  <si>
    <t>EXTOPRAIL_3</t>
  </si>
  <si>
    <t>INVERT_FF_B</t>
  </si>
  <si>
    <t>DCBLS36WR</t>
  </si>
  <si>
    <t>EBL2418R</t>
  </si>
  <si>
    <t>L1581R</t>
  </si>
  <si>
    <t>LD1581R</t>
  </si>
  <si>
    <t>LD1881R</t>
  </si>
  <si>
    <t>LDH1881R</t>
  </si>
  <si>
    <t>LEP1.53930R</t>
  </si>
  <si>
    <t>LEP1.54130R</t>
  </si>
  <si>
    <t>LEP33930R</t>
  </si>
  <si>
    <t>LEP34130R</t>
  </si>
  <si>
    <t>LEP394-30R</t>
  </si>
  <si>
    <t>B12FHR</t>
  </si>
  <si>
    <t>B12R</t>
  </si>
  <si>
    <t>B15FHR</t>
  </si>
  <si>
    <t>B15R</t>
  </si>
  <si>
    <t>B18FHR</t>
  </si>
  <si>
    <t>B18R</t>
  </si>
  <si>
    <t>B18PPFHR</t>
  </si>
  <si>
    <t>B21FHR</t>
  </si>
  <si>
    <t>B21R</t>
  </si>
  <si>
    <t>B24FHR</t>
  </si>
  <si>
    <t>B24R</t>
  </si>
  <si>
    <t>B929-15R</t>
  </si>
  <si>
    <t>B9FHR</t>
  </si>
  <si>
    <t>B9R</t>
  </si>
  <si>
    <t>BC36R</t>
  </si>
  <si>
    <t>BC39R</t>
  </si>
  <si>
    <t>BC42R</t>
  </si>
  <si>
    <t>BC45R</t>
  </si>
  <si>
    <t>BC48R</t>
  </si>
  <si>
    <t>BCW2730CDR</t>
  </si>
  <si>
    <t>BCW2730GDR</t>
  </si>
  <si>
    <t>BCW2730R</t>
  </si>
  <si>
    <t>BCW2730MDR</t>
  </si>
  <si>
    <t>BCW2736CDR</t>
  </si>
  <si>
    <t>BCW2736GDR</t>
  </si>
  <si>
    <t>BCW2736R</t>
  </si>
  <si>
    <t>BCW2736MDR</t>
  </si>
  <si>
    <t>BCW2739CDR</t>
  </si>
  <si>
    <t>BCW2739GDR</t>
  </si>
  <si>
    <t>BCW2739R</t>
  </si>
  <si>
    <t>BCW2739MDR</t>
  </si>
  <si>
    <t>BCW2742CDR</t>
  </si>
  <si>
    <t>BCW2742GDR</t>
  </si>
  <si>
    <t>BCW2742R</t>
  </si>
  <si>
    <t>BCW2742MDR</t>
  </si>
  <si>
    <t>BCW3030CDR</t>
  </si>
  <si>
    <t>BCW3030GDR</t>
  </si>
  <si>
    <t>BCW3030R</t>
  </si>
  <si>
    <t>BCW3030MDR</t>
  </si>
  <si>
    <t>BCW3036CDR</t>
  </si>
  <si>
    <t>BCW3036GDR</t>
  </si>
  <si>
    <t>BCW3036R</t>
  </si>
  <si>
    <t>BCW3036MDR</t>
  </si>
  <si>
    <t>BCW3039CDR</t>
  </si>
  <si>
    <t>BCW3039GDR</t>
  </si>
  <si>
    <t>BCW3039R</t>
  </si>
  <si>
    <t>BCW3039MDR</t>
  </si>
  <si>
    <t>BCW3042CDR</t>
  </si>
  <si>
    <t>BCW3042GDR</t>
  </si>
  <si>
    <t>BCW3042R</t>
  </si>
  <si>
    <t>BCW3042MDR</t>
  </si>
  <si>
    <t>BCW3630R</t>
  </si>
  <si>
    <t>BCW3636R</t>
  </si>
  <si>
    <t>BCW3639R</t>
  </si>
  <si>
    <t>BCW3642R</t>
  </si>
  <si>
    <t>BCW3930BR</t>
  </si>
  <si>
    <t>BCW3936BR</t>
  </si>
  <si>
    <t>BCW3939BR</t>
  </si>
  <si>
    <t>BCW3942BR</t>
  </si>
  <si>
    <t>BCW4230BCDR</t>
  </si>
  <si>
    <t>BCW4230BGDR</t>
  </si>
  <si>
    <t>BCW4230BR</t>
  </si>
  <si>
    <t>BCW4230BMDR</t>
  </si>
  <si>
    <t>BCW4236BCDR</t>
  </si>
  <si>
    <t>BCW4236BGDR</t>
  </si>
  <si>
    <t>BCW4236BR</t>
  </si>
  <si>
    <t>BCW4236BMDR</t>
  </si>
  <si>
    <t>BCW4239BCDR</t>
  </si>
  <si>
    <t>BCW4239BGDR</t>
  </si>
  <si>
    <t>BCW4239BR</t>
  </si>
  <si>
    <t>BCW4239BMDR</t>
  </si>
  <si>
    <t>BCW4242BCDR</t>
  </si>
  <si>
    <t>BCW4242BGDR</t>
  </si>
  <si>
    <t>BCW4242BR</t>
  </si>
  <si>
    <t>BCW4242BMDR</t>
  </si>
  <si>
    <t>BCW4530BR</t>
  </si>
  <si>
    <t>BCW4536BR</t>
  </si>
  <si>
    <t>BCW4539BR</t>
  </si>
  <si>
    <t>BCW4542BR</t>
  </si>
  <si>
    <t>BEP1.5R</t>
  </si>
  <si>
    <t>BEP1.5NTR</t>
  </si>
  <si>
    <t>BEP3R</t>
  </si>
  <si>
    <t>BEP3NTR</t>
  </si>
  <si>
    <t>BEP6R</t>
  </si>
  <si>
    <t>BEP6NTR</t>
  </si>
  <si>
    <t>BFDE3R</t>
  </si>
  <si>
    <t>BG18R</t>
  </si>
  <si>
    <t>BG21R</t>
  </si>
  <si>
    <t>BMX18R</t>
  </si>
  <si>
    <t>BPC33R</t>
  </si>
  <si>
    <t>BPC36R</t>
  </si>
  <si>
    <t>BWZ15R</t>
  </si>
  <si>
    <t>CCIBR</t>
  </si>
  <si>
    <t>CCISBR</t>
  </si>
  <si>
    <t>CW2412-15R</t>
  </si>
  <si>
    <t>CW2412GDR</t>
  </si>
  <si>
    <t>CW2412R</t>
  </si>
  <si>
    <t>CW2415-15R</t>
  </si>
  <si>
    <t>CW2415GDR</t>
  </si>
  <si>
    <t>CW2415R</t>
  </si>
  <si>
    <t>CW2430CDR</t>
  </si>
  <si>
    <t>CW2430GDR</t>
  </si>
  <si>
    <t>CW2430R</t>
  </si>
  <si>
    <t>CW2430MDR</t>
  </si>
  <si>
    <t>CW2436-15R</t>
  </si>
  <si>
    <t>CW2436CDR</t>
  </si>
  <si>
    <t>CW2436GDR</t>
  </si>
  <si>
    <t>CW2436R</t>
  </si>
  <si>
    <t>CW2436MDR</t>
  </si>
  <si>
    <t>CW2439-15R</t>
  </si>
  <si>
    <t>CW2439CDR</t>
  </si>
  <si>
    <t>CW2439GDR</t>
  </si>
  <si>
    <t>CW2439R</t>
  </si>
  <si>
    <t>CW2439MDR</t>
  </si>
  <si>
    <t>CW2442-15R</t>
  </si>
  <si>
    <t>CW2442CDR</t>
  </si>
  <si>
    <t>CW2442GDR</t>
  </si>
  <si>
    <t>CW2442R</t>
  </si>
  <si>
    <t>CW2442MDR</t>
  </si>
  <si>
    <t>CW2712GDR</t>
  </si>
  <si>
    <t>CW2712R</t>
  </si>
  <si>
    <t>CW2715GDR</t>
  </si>
  <si>
    <t>CW2715R</t>
  </si>
  <si>
    <t>CW2730CDR</t>
  </si>
  <si>
    <t>CW2730GDR</t>
  </si>
  <si>
    <t>CW2730R</t>
  </si>
  <si>
    <t>CW2730MDR</t>
  </si>
  <si>
    <t>CW2736CDR</t>
  </si>
  <si>
    <t>CW2736GDR</t>
  </si>
  <si>
    <t>CW2736R</t>
  </si>
  <si>
    <t>CW2736MDR</t>
  </si>
  <si>
    <t>CW2739CDR</t>
  </si>
  <si>
    <t>CW2739GDR</t>
  </si>
  <si>
    <t>CW2739R</t>
  </si>
  <si>
    <t>CW2739MDR</t>
  </si>
  <si>
    <t>CW2742CDR</t>
  </si>
  <si>
    <t>CW2742GDR</t>
  </si>
  <si>
    <t>CW2742R</t>
  </si>
  <si>
    <t>CW2742MDR</t>
  </si>
  <si>
    <t>CW2748CDR</t>
  </si>
  <si>
    <t>CW2748GDR</t>
  </si>
  <si>
    <t>CW2748R</t>
  </si>
  <si>
    <t>CW2748MDR</t>
  </si>
  <si>
    <t>CWA2448CDR</t>
  </si>
  <si>
    <t>CWA2448GDR</t>
  </si>
  <si>
    <t>CWA2448R</t>
  </si>
  <si>
    <t>CWA2448MDR</t>
  </si>
  <si>
    <t>CWA2454CDR</t>
  </si>
  <si>
    <t>CWA2454GDR</t>
  </si>
  <si>
    <t>CWA2454R</t>
  </si>
  <si>
    <t>CWA2454MDR</t>
  </si>
  <si>
    <t>CWA2457CDR</t>
  </si>
  <si>
    <t>CWA2457GDR</t>
  </si>
  <si>
    <t>CWA2457R</t>
  </si>
  <si>
    <t>CWA2457MDR</t>
  </si>
  <si>
    <t>CWA2460CDR</t>
  </si>
  <si>
    <t>CWA2460GDR</t>
  </si>
  <si>
    <t>CWA2460R</t>
  </si>
  <si>
    <t>CWA2460MDR</t>
  </si>
  <si>
    <t>CWA2748CDR</t>
  </si>
  <si>
    <t>CWA2748GDR</t>
  </si>
  <si>
    <t>CWA2748R</t>
  </si>
  <si>
    <t>CWA2748MDR</t>
  </si>
  <si>
    <t>CWA2754CDR</t>
  </si>
  <si>
    <t>CWA2754GDR</t>
  </si>
  <si>
    <t>CWA2754R</t>
  </si>
  <si>
    <t>CWA2754MDR</t>
  </si>
  <si>
    <t>CWA2757CDR</t>
  </si>
  <si>
    <t>CWA2757GDR</t>
  </si>
  <si>
    <t>CWA2757R</t>
  </si>
  <si>
    <t>CWA2760CDR</t>
  </si>
  <si>
    <t>CWA2760GDR</t>
  </si>
  <si>
    <t>CWA2760R</t>
  </si>
  <si>
    <t>CWA2760MDR</t>
  </si>
  <si>
    <t>CWAO2460CDR</t>
  </si>
  <si>
    <t>CWAO2460GDR</t>
  </si>
  <si>
    <t>CWAO2460R</t>
  </si>
  <si>
    <t>CWAO2460MDR</t>
  </si>
  <si>
    <t>CWO2442CDR</t>
  </si>
  <si>
    <t>CWO2442GDR</t>
  </si>
  <si>
    <t>CWO2442R</t>
  </si>
  <si>
    <t>CWO2442MDR</t>
  </si>
  <si>
    <t>DCB36R</t>
  </si>
  <si>
    <t>DCSB36R</t>
  </si>
  <si>
    <t>DCSB42R</t>
  </si>
  <si>
    <t>DWEPR</t>
  </si>
  <si>
    <t>DWEPNTR</t>
  </si>
  <si>
    <t>HCB12R</t>
  </si>
  <si>
    <t>HCB15R</t>
  </si>
  <si>
    <t>HCB18R</t>
  </si>
  <si>
    <t>HCB24R</t>
  </si>
  <si>
    <t>HCBCB3942R</t>
  </si>
  <si>
    <t>HCBCB42R</t>
  </si>
  <si>
    <t>HCBCB4548R</t>
  </si>
  <si>
    <t>HCBEP3R</t>
  </si>
  <si>
    <t>HCSB24R</t>
  </si>
  <si>
    <t>IB12R</t>
  </si>
  <si>
    <t>IB15R</t>
  </si>
  <si>
    <t>IB18R</t>
  </si>
  <si>
    <t>IB21R</t>
  </si>
  <si>
    <t>IB24R</t>
  </si>
  <si>
    <t>IBG18R</t>
  </si>
  <si>
    <t>IBG21R</t>
  </si>
  <si>
    <t>IBMX18R</t>
  </si>
  <si>
    <t>ISB24R</t>
  </si>
  <si>
    <t>MED1530SDR</t>
  </si>
  <si>
    <t>MED1830SDR</t>
  </si>
  <si>
    <t>OCB24R</t>
  </si>
  <si>
    <t>P1884R</t>
  </si>
  <si>
    <t>P1890R</t>
  </si>
  <si>
    <t>P1893R</t>
  </si>
  <si>
    <t>P1896R</t>
  </si>
  <si>
    <t>P2484R</t>
  </si>
  <si>
    <t>P2490R</t>
  </si>
  <si>
    <t>P2493R</t>
  </si>
  <si>
    <t>P2496R</t>
  </si>
  <si>
    <t>REP1.58427R</t>
  </si>
  <si>
    <t>REP1.584R</t>
  </si>
  <si>
    <t>REP1.59027R</t>
  </si>
  <si>
    <t>REP1.590R</t>
  </si>
  <si>
    <t>REP1.59327R</t>
  </si>
  <si>
    <t>REP1.593R</t>
  </si>
  <si>
    <t>REP1.59627R</t>
  </si>
  <si>
    <t>REP1.596R</t>
  </si>
  <si>
    <t>REP38427R</t>
  </si>
  <si>
    <t>REP384R</t>
  </si>
  <si>
    <t>REP39027R</t>
  </si>
  <si>
    <t>REP390R</t>
  </si>
  <si>
    <t>REP39327R</t>
  </si>
  <si>
    <t>REP393R</t>
  </si>
  <si>
    <t>REP39627R</t>
  </si>
  <si>
    <t>REP396R</t>
  </si>
  <si>
    <t>SB18R</t>
  </si>
  <si>
    <t>SB21R</t>
  </si>
  <si>
    <t>SB24R</t>
  </si>
  <si>
    <t>SF15R</t>
  </si>
  <si>
    <t>SF24R</t>
  </si>
  <si>
    <t>SF9R</t>
  </si>
  <si>
    <t>TFDE384R</t>
  </si>
  <si>
    <t>TFDE390R</t>
  </si>
  <si>
    <t>TFDE393R</t>
  </si>
  <si>
    <t>TFDE396R</t>
  </si>
  <si>
    <t>TRNB12FHR</t>
  </si>
  <si>
    <t>TVB12FHR</t>
  </si>
  <si>
    <t>TVB15FHR</t>
  </si>
  <si>
    <t>TVB18FHR</t>
  </si>
  <si>
    <t>TVB1D12R</t>
  </si>
  <si>
    <t>TVB1D15R</t>
  </si>
  <si>
    <t>TVB1D18R</t>
  </si>
  <si>
    <t>TVB1D21R</t>
  </si>
  <si>
    <t>TVB1D24R</t>
  </si>
  <si>
    <t>TVB21FHR</t>
  </si>
  <si>
    <t>TVB24FHR</t>
  </si>
  <si>
    <t>TVB3D60R</t>
  </si>
  <si>
    <t>TVB60FHR</t>
  </si>
  <si>
    <t>TVCA24R</t>
  </si>
  <si>
    <t>TVCA27R</t>
  </si>
  <si>
    <t>TVCA30R</t>
  </si>
  <si>
    <t>TVCA33R</t>
  </si>
  <si>
    <t>TVCA36R</t>
  </si>
  <si>
    <t>TVCA39BR</t>
  </si>
  <si>
    <t>TVCA42BR</t>
  </si>
  <si>
    <t>TVCB42BR</t>
  </si>
  <si>
    <t>TVCB45BR</t>
  </si>
  <si>
    <t>TVCB48BR</t>
  </si>
  <si>
    <t>TVCB51BR</t>
  </si>
  <si>
    <t>TVCB54BR</t>
  </si>
  <si>
    <t>TVCE42R</t>
  </si>
  <si>
    <t>TVCE45R</t>
  </si>
  <si>
    <t>TVDCSB1D36R</t>
  </si>
  <si>
    <t>TVDCSB36FHR</t>
  </si>
  <si>
    <t>TVSB1D12R</t>
  </si>
  <si>
    <t>TVSB1D15R</t>
  </si>
  <si>
    <t>TVSB1D18R</t>
  </si>
  <si>
    <t>TVSB1D21R</t>
  </si>
  <si>
    <t>TVSB1D24R</t>
  </si>
  <si>
    <t>TVSB3D60R</t>
  </si>
  <si>
    <t>U1894-24R</t>
  </si>
  <si>
    <t>UB21-24R</t>
  </si>
  <si>
    <t>UB36-24R</t>
  </si>
  <si>
    <t>USB21-24R</t>
  </si>
  <si>
    <t>USB24-24R</t>
  </si>
  <si>
    <t>VB12FHR</t>
  </si>
  <si>
    <t>VB15FHR</t>
  </si>
  <si>
    <t>VB18FHR</t>
  </si>
  <si>
    <t>VB1D12R</t>
  </si>
  <si>
    <t>VB1D15R</t>
  </si>
  <si>
    <t>VB1D18R</t>
  </si>
  <si>
    <t>VB1D21R</t>
  </si>
  <si>
    <t>VB1D24R</t>
  </si>
  <si>
    <t>VB21FHR</t>
  </si>
  <si>
    <t>VB24FHR</t>
  </si>
  <si>
    <t>VB3D60R</t>
  </si>
  <si>
    <t>VB60FHR</t>
  </si>
  <si>
    <t>VCA24R</t>
  </si>
  <si>
    <t>VCA27R</t>
  </si>
  <si>
    <t>VCA30R</t>
  </si>
  <si>
    <t>VCA33R</t>
  </si>
  <si>
    <t>VCA36R</t>
  </si>
  <si>
    <t>VCA39BR</t>
  </si>
  <si>
    <t>VCA42BR</t>
  </si>
  <si>
    <t>VCB42BR</t>
  </si>
  <si>
    <t>VCB45BR</t>
  </si>
  <si>
    <t>VCB48BR</t>
  </si>
  <si>
    <t>VCB51BR</t>
  </si>
  <si>
    <t>VCB54BR</t>
  </si>
  <si>
    <t>VCE42R</t>
  </si>
  <si>
    <t>VCE45R</t>
  </si>
  <si>
    <t>VDCSB1D36R</t>
  </si>
  <si>
    <t>VDCSB36FHR</t>
  </si>
  <si>
    <t>VEP1.5R</t>
  </si>
  <si>
    <t>VEP3R</t>
  </si>
  <si>
    <t>VEP6R</t>
  </si>
  <si>
    <t>VFDE3R</t>
  </si>
  <si>
    <t>VSB1D12R</t>
  </si>
  <si>
    <t>VSB1D15R</t>
  </si>
  <si>
    <t>VSB1D18R</t>
  </si>
  <si>
    <t>VSB1D21R</t>
  </si>
  <si>
    <t>VSB1D24R</t>
  </si>
  <si>
    <t>VSB3D60R</t>
  </si>
  <si>
    <t>W1212GDR</t>
  </si>
  <si>
    <t>W1212R</t>
  </si>
  <si>
    <t>W1215GDR</t>
  </si>
  <si>
    <t>W1215R</t>
  </si>
  <si>
    <t>W1230CDR</t>
  </si>
  <si>
    <t>W1230GDR</t>
  </si>
  <si>
    <t>W1230R</t>
  </si>
  <si>
    <t>W1230MDR</t>
  </si>
  <si>
    <t>W1236CDR</t>
  </si>
  <si>
    <t>W1236GDR</t>
  </si>
  <si>
    <t>W1236R</t>
  </si>
  <si>
    <t>W1236MDR</t>
  </si>
  <si>
    <t>W1239CDR</t>
  </si>
  <si>
    <t>W1239GDR</t>
  </si>
  <si>
    <t>W1239R</t>
  </si>
  <si>
    <t>W1239MDR</t>
  </si>
  <si>
    <t>W1242CDR</t>
  </si>
  <si>
    <t>W1242GDR</t>
  </si>
  <si>
    <t>W1242R</t>
  </si>
  <si>
    <t>W1242MDR</t>
  </si>
  <si>
    <t>W1262-18R</t>
  </si>
  <si>
    <t>W1512GDR</t>
  </si>
  <si>
    <t>W1512R</t>
  </si>
  <si>
    <t>W1515GDR</t>
  </si>
  <si>
    <t>W1515R</t>
  </si>
  <si>
    <t>W1530CDR</t>
  </si>
  <si>
    <t>W1530GDR</t>
  </si>
  <si>
    <t>W1530R</t>
  </si>
  <si>
    <t>W1530MDR</t>
  </si>
  <si>
    <t>W1536CDR</t>
  </si>
  <si>
    <t>W1536GDR</t>
  </si>
  <si>
    <t>W1536R</t>
  </si>
  <si>
    <t>W1536MDR</t>
  </si>
  <si>
    <t>W1539CDR</t>
  </si>
  <si>
    <t>W1539GDR</t>
  </si>
  <si>
    <t>W1539R</t>
  </si>
  <si>
    <t>W1539MDR</t>
  </si>
  <si>
    <t>W1542CDR</t>
  </si>
  <si>
    <t>W1542GDR</t>
  </si>
  <si>
    <t>W1542R</t>
  </si>
  <si>
    <t>W1542MDR</t>
  </si>
  <si>
    <t>W1548CDR</t>
  </si>
  <si>
    <t>W1548GDR</t>
  </si>
  <si>
    <t>W1548MDR</t>
  </si>
  <si>
    <t>W1552CDR</t>
  </si>
  <si>
    <t>W1552GDR</t>
  </si>
  <si>
    <t>W1552MDR</t>
  </si>
  <si>
    <t>W1812GDR</t>
  </si>
  <si>
    <t>W1812R</t>
  </si>
  <si>
    <t>W1815GDR</t>
  </si>
  <si>
    <t>W1815R</t>
  </si>
  <si>
    <t>W1830CDR</t>
  </si>
  <si>
    <t>W1830GDR</t>
  </si>
  <si>
    <t>W1830R</t>
  </si>
  <si>
    <t>W1830MDR</t>
  </si>
  <si>
    <t>W1836CDR</t>
  </si>
  <si>
    <t>W1836GDR</t>
  </si>
  <si>
    <t>W1836R</t>
  </si>
  <si>
    <t>W1836MDR</t>
  </si>
  <si>
    <t>W1839CDR</t>
  </si>
  <si>
    <t>W1839GDR</t>
  </si>
  <si>
    <t>W1839R</t>
  </si>
  <si>
    <t>W1839MDR</t>
  </si>
  <si>
    <t>W1842CDR</t>
  </si>
  <si>
    <t>W1842GDR</t>
  </si>
  <si>
    <t>W1842R</t>
  </si>
  <si>
    <t>W1842MDR</t>
  </si>
  <si>
    <t>W1852CDR</t>
  </si>
  <si>
    <t>W1852GDR</t>
  </si>
  <si>
    <t>W1852MDR</t>
  </si>
  <si>
    <t>W1D1545R</t>
  </si>
  <si>
    <t>W2112GDR</t>
  </si>
  <si>
    <t>W2112R</t>
  </si>
  <si>
    <t>W2115GDR</t>
  </si>
  <si>
    <t>W2115R</t>
  </si>
  <si>
    <t>W2130CDR</t>
  </si>
  <si>
    <t>W2130GDR</t>
  </si>
  <si>
    <t>W2130R</t>
  </si>
  <si>
    <t>W2130MDR</t>
  </si>
  <si>
    <t>W2136CDR</t>
  </si>
  <si>
    <t>W2136GDR</t>
  </si>
  <si>
    <t>W2136R</t>
  </si>
  <si>
    <t>W2136MDR</t>
  </si>
  <si>
    <t>W2139CDR</t>
  </si>
  <si>
    <t>W2139GDR</t>
  </si>
  <si>
    <t>W2139R</t>
  </si>
  <si>
    <t>W2139MDR</t>
  </si>
  <si>
    <t>W2142CDR</t>
  </si>
  <si>
    <t>W2142GDR</t>
  </si>
  <si>
    <t>W2142R</t>
  </si>
  <si>
    <t>W2142MDR</t>
  </si>
  <si>
    <t>W2412GDR</t>
  </si>
  <si>
    <t>W2412R</t>
  </si>
  <si>
    <t>W2415GDR</t>
  </si>
  <si>
    <t>W2415R</t>
  </si>
  <si>
    <t>W2430R</t>
  </si>
  <si>
    <t>W2436CDR</t>
  </si>
  <si>
    <t>W2436GDR</t>
  </si>
  <si>
    <t>W2436R</t>
  </si>
  <si>
    <t>W2436MDR</t>
  </si>
  <si>
    <t>W2439CDR</t>
  </si>
  <si>
    <t>W2439GDR</t>
  </si>
  <si>
    <t>W2439R</t>
  </si>
  <si>
    <t>W2439MDR</t>
  </si>
  <si>
    <t>W2442R</t>
  </si>
  <si>
    <t>W3D1548CDR</t>
  </si>
  <si>
    <t>W3D1548GDR</t>
  </si>
  <si>
    <t>W3D1548R</t>
  </si>
  <si>
    <t>W3D1548MDR</t>
  </si>
  <si>
    <t>W3D1554CDR</t>
  </si>
  <si>
    <t>W3D1554GDR</t>
  </si>
  <si>
    <t>W3D1554R</t>
  </si>
  <si>
    <t>W3D1554MDR</t>
  </si>
  <si>
    <t>W3D1557CDR</t>
  </si>
  <si>
    <t>W3D1557GDR</t>
  </si>
  <si>
    <t>W3D1557R</t>
  </si>
  <si>
    <t>W3D1557MDR</t>
  </si>
  <si>
    <t>W3D1560CDR</t>
  </si>
  <si>
    <t>W3D1560GDR</t>
  </si>
  <si>
    <t>W3D1560R</t>
  </si>
  <si>
    <t>W3D1560MDR</t>
  </si>
  <si>
    <t>W3D1848CDR</t>
  </si>
  <si>
    <t>W3D1848GDR</t>
  </si>
  <si>
    <t>W3D1848R</t>
  </si>
  <si>
    <t>W3D1848MDR</t>
  </si>
  <si>
    <t>W3D1854CDR</t>
  </si>
  <si>
    <t>W3D1854GDR</t>
  </si>
  <si>
    <t>W3D1854R</t>
  </si>
  <si>
    <t>W3D1854MDR</t>
  </si>
  <si>
    <t>W3D1857CDR</t>
  </si>
  <si>
    <t>W3D1857GDR</t>
  </si>
  <si>
    <t>W3D1857R</t>
  </si>
  <si>
    <t>W3D1857MDR</t>
  </si>
  <si>
    <t>W3D1860CDR</t>
  </si>
  <si>
    <t>W3D1860GDR</t>
  </si>
  <si>
    <t>W3D1860R</t>
  </si>
  <si>
    <t>W3D1860MDR</t>
  </si>
  <si>
    <t>W930R</t>
  </si>
  <si>
    <t>W936R</t>
  </si>
  <si>
    <t>W939R</t>
  </si>
  <si>
    <t>W942R</t>
  </si>
  <si>
    <t>W962-18R</t>
  </si>
  <si>
    <t>WD2442-18R</t>
  </si>
  <si>
    <t>WEC1230CDR</t>
  </si>
  <si>
    <t>WEC1230GDR</t>
  </si>
  <si>
    <t>WEC1230R</t>
  </si>
  <si>
    <t>WEC1230MDR</t>
  </si>
  <si>
    <t>WEC1236CDR</t>
  </si>
  <si>
    <t>WEC1236GDR</t>
  </si>
  <si>
    <t>WEC1236R</t>
  </si>
  <si>
    <t>WEC1236MDR</t>
  </si>
  <si>
    <t>WEC1239CDR</t>
  </si>
  <si>
    <t>WEC1239GDR</t>
  </si>
  <si>
    <t>WEC1239R</t>
  </si>
  <si>
    <t>WEC1239MDR</t>
  </si>
  <si>
    <t>WEC1242CDR</t>
  </si>
  <si>
    <t>WEC1242GDR</t>
  </si>
  <si>
    <t>WEC1242R</t>
  </si>
  <si>
    <t>WEC1242MDR</t>
  </si>
  <si>
    <t>WEC1248CDR</t>
  </si>
  <si>
    <t>WEC1248GDR</t>
  </si>
  <si>
    <t>WEC1248MDR</t>
  </si>
  <si>
    <t>WEC1252CDR</t>
  </si>
  <si>
    <t>WEC1252GDR</t>
  </si>
  <si>
    <t>WEC1252MDR</t>
  </si>
  <si>
    <t>WEP1.512R</t>
  </si>
  <si>
    <t>WEP1.518R</t>
  </si>
  <si>
    <t>WEP1.524R</t>
  </si>
  <si>
    <t>WEP1.530R</t>
  </si>
  <si>
    <t>WEP1.536R</t>
  </si>
  <si>
    <t>WEP1.539R</t>
  </si>
  <si>
    <t>WEP1.542R</t>
  </si>
  <si>
    <t>WEP1.56218R</t>
  </si>
  <si>
    <t>WEP312R</t>
  </si>
  <si>
    <t>WEP318R</t>
  </si>
  <si>
    <t>WEP324R</t>
  </si>
  <si>
    <t>WEP330R</t>
  </si>
  <si>
    <t>WEP336R</t>
  </si>
  <si>
    <t>WEP339R</t>
  </si>
  <si>
    <t>WEP342R</t>
  </si>
  <si>
    <t>WEP612R</t>
  </si>
  <si>
    <t>WEP618R</t>
  </si>
  <si>
    <t>WEP624R</t>
  </si>
  <si>
    <t>WEP630R</t>
  </si>
  <si>
    <t>WEP636R</t>
  </si>
  <si>
    <t>WEP639R</t>
  </si>
  <si>
    <t>WEP642R</t>
  </si>
  <si>
    <t>WES630R</t>
  </si>
  <si>
    <t>WES636R</t>
  </si>
  <si>
    <t>WES639R</t>
  </si>
  <si>
    <t>WES642R</t>
  </si>
  <si>
    <t>WFDE312R</t>
  </si>
  <si>
    <t>WFDE318R</t>
  </si>
  <si>
    <t>WFDE324R</t>
  </si>
  <si>
    <t>WFDE330R</t>
  </si>
  <si>
    <t>WFDE336R</t>
  </si>
  <si>
    <t>WFDE339R</t>
  </si>
  <si>
    <t>WFDE342R</t>
  </si>
  <si>
    <t>WFDE348R</t>
  </si>
  <si>
    <t>WFDE360R</t>
  </si>
  <si>
    <t>WPC2430R</t>
  </si>
  <si>
    <t>WPC2436R</t>
  </si>
  <si>
    <t>WPC2439R</t>
  </si>
  <si>
    <t>WPC2442R</t>
  </si>
  <si>
    <t>WWZ1548CDR</t>
  </si>
  <si>
    <t>WWZ1548GDR</t>
  </si>
  <si>
    <t>WWZ1548R</t>
  </si>
  <si>
    <t>WWZ1548MDR</t>
  </si>
  <si>
    <t>WWZ1554CDR</t>
  </si>
  <si>
    <t>WWZ1554GDR</t>
  </si>
  <si>
    <t>WWZ1554R</t>
  </si>
  <si>
    <t>WWZ1554MDR</t>
  </si>
  <si>
    <t>WWZ1557CDR</t>
  </si>
  <si>
    <t>WWZ1557GDR</t>
  </si>
  <si>
    <t>WWZ1557R</t>
  </si>
  <si>
    <t>WWZ1557MDR</t>
  </si>
  <si>
    <t>WWZ1560CDR</t>
  </si>
  <si>
    <t>WWZ1560GDR</t>
  </si>
  <si>
    <t>WWZ1560R</t>
  </si>
  <si>
    <t>WWZ1560MDR</t>
  </si>
  <si>
    <t>39"H Blind Corner Wall</t>
  </si>
  <si>
    <t>39"H Bl Crnr Wall/Butt doors</t>
  </si>
  <si>
    <t>12"H Corner Wall Cab-15" Deep</t>
  </si>
  <si>
    <t>12"H Corner Wall Cabinet</t>
  </si>
  <si>
    <t>15"H Corner Wall Cab-15" Deep</t>
  </si>
  <si>
    <t>15"H Corner Wall Cabinet</t>
  </si>
  <si>
    <t>39"H Corner Wall Cab-15" Deep</t>
  </si>
  <si>
    <t>39"H Corner Wall Cabinet</t>
  </si>
  <si>
    <t>57"H Appliance Garage</t>
  </si>
  <si>
    <t>Opt-Inst 3"Extended Top Rail</t>
  </si>
  <si>
    <t>Opt-Invert Face Frame of Base</t>
  </si>
  <si>
    <t>39"H Micro Cab/Butt doors-15"dp</t>
  </si>
  <si>
    <t>39"H Micro Cab/Butt doors-12"dp</t>
  </si>
  <si>
    <t>1.5" Refer End Panel 93"H-27"D</t>
  </si>
  <si>
    <t>1.5" Refer End Panel 93"H-24"D</t>
  </si>
  <si>
    <t>3" Refer End Panel 93"H-27"D</t>
  </si>
  <si>
    <t>3" Refer End Panel 93"H-24"D</t>
  </si>
  <si>
    <t>12"H Wall Cabinet</t>
  </si>
  <si>
    <t>15"H Wall Cabinet</t>
  </si>
  <si>
    <t>39"H Wall Cabinet</t>
  </si>
  <si>
    <t>39"H Wall Cabinet/butt doors</t>
  </si>
  <si>
    <t>W2439CDL</t>
  </si>
  <si>
    <t>W2439GDL</t>
  </si>
  <si>
    <t>W2439MDL</t>
  </si>
  <si>
    <t>57"H Wall 3 Drawer Cab</t>
  </si>
  <si>
    <t>39"H Wall End Cabinet</t>
  </si>
  <si>
    <t>39" Wall End Shelf-Left</t>
  </si>
  <si>
    <t>39"H Wall Pie Cut Cabinet</t>
  </si>
  <si>
    <t>39"H Wall Plate Rack/butt doors</t>
  </si>
  <si>
    <t>57"H Wall Plate Rack/butt doors</t>
  </si>
  <si>
    <t>39" Wall Wine Open Shlf 16 Btl</t>
  </si>
  <si>
    <t>39" Wall Wine Open Shlf 8 Btl</t>
  </si>
  <si>
    <t>Description</t>
  </si>
  <si>
    <t xml:space="preserve">Hinging Notes: </t>
  </si>
  <si>
    <t xml:space="preserve">L or R may also indicate the Door Side of an asymmetrical Combination Vanity Base </t>
  </si>
  <si>
    <t>L or R may also indicate the Hinge Side of the Center door of a cabinet with 3 doors (e.g. TVSB3D60L)</t>
  </si>
  <si>
    <t>L or R as the last character of the cabinet nomenclaure indicates that the hinge side is the left or right as you look at the face of the cabinet.</t>
  </si>
  <si>
    <t xml:space="preserve">L or R also indicates the Blind side of Blind Corner Base and Wall Cabinets. </t>
  </si>
  <si>
    <t>FOW315</t>
  </si>
  <si>
    <t>Filler Overlay Wall 2-1/2" x 14-1/2"</t>
  </si>
  <si>
    <t>FOW615</t>
  </si>
  <si>
    <t>Filler Overlay Wall 5-1/2" x 14-1/2"</t>
  </si>
  <si>
    <t>cube_width</t>
  </si>
  <si>
    <t>cube_length</t>
  </si>
  <si>
    <t>cube_height</t>
  </si>
  <si>
    <t>CI</t>
  </si>
  <si>
    <t>CF</t>
  </si>
  <si>
    <t>item_no</t>
  </si>
  <si>
    <t>ABFDF3R</t>
  </si>
  <si>
    <t>CROWN_D</t>
  </si>
  <si>
    <t>TVBDU24TBR</t>
  </si>
  <si>
    <t>Cubic Feet</t>
  </si>
  <si>
    <t>WCS361824</t>
  </si>
  <si>
    <t>WCS361824CD</t>
  </si>
  <si>
    <t>WCS361824GD</t>
  </si>
  <si>
    <t>WCS361824MD</t>
  </si>
  <si>
    <t>WCS362424</t>
  </si>
  <si>
    <t>WCS362424CD</t>
  </si>
  <si>
    <t>WCS362424GD</t>
  </si>
  <si>
    <t>WCS362424MD</t>
  </si>
  <si>
    <t>WCS391824</t>
  </si>
  <si>
    <t>WCS391824CD</t>
  </si>
  <si>
    <t>WCS391824GD</t>
  </si>
  <si>
    <t>WCS391824MD</t>
  </si>
  <si>
    <t>WCS392424</t>
  </si>
  <si>
    <t>WCS392424CD</t>
  </si>
  <si>
    <t>WCS392424GD</t>
  </si>
  <si>
    <t>WCS392424MD</t>
  </si>
  <si>
    <t>18"H Wine Combo Square 6 Btls.</t>
  </si>
  <si>
    <t>24"H Wine Combo Square 8 Btls.</t>
  </si>
  <si>
    <t>18"H Wine Combo Square 9 Btls.</t>
  </si>
  <si>
    <t>24"H Wine Combo Square 12 Btls.</t>
  </si>
  <si>
    <t>L or R may also indicate the Panel Side of a BEP (base end panel), VEP, REP. Etc.</t>
  </si>
  <si>
    <t>Base Fin. End Pnl (Skin)</t>
  </si>
  <si>
    <t>BaseFin. End Pnl (Skin)</t>
  </si>
  <si>
    <t>Base BdBrd End Pnl (Skin)</t>
  </si>
  <si>
    <t>Wall BdBrd End Pnl (Skin)</t>
  </si>
  <si>
    <t>Wall Fin. End Pnl (Skin)</t>
  </si>
  <si>
    <t>Tall Fin. End Pnl (Skin)</t>
  </si>
  <si>
    <t>Tall BdBrd End Pnl (Skin)</t>
  </si>
  <si>
    <t>Vanity BdBrd End Pnl (Skin)</t>
  </si>
  <si>
    <t>Vanity Fin. End Pnl (Skin)</t>
  </si>
  <si>
    <t>PANTRYSYS36</t>
  </si>
  <si>
    <t>CAB ID</t>
  </si>
  <si>
    <t>1/2PLYSHELF</t>
  </si>
  <si>
    <t>RTKL</t>
  </si>
  <si>
    <t>RTKR</t>
  </si>
  <si>
    <t>RTKB</t>
  </si>
  <si>
    <t>Filler Overlay Wall 2-1/2" x 38-1/2"</t>
  </si>
  <si>
    <t>Filler Overlay Wall 5-1/2" x 38-1/2"</t>
  </si>
  <si>
    <t>Filler Overlay Tall 2-1/2" x 88-1/2"</t>
  </si>
  <si>
    <t>Filler Overlay Tall 2-1/2" x 79-1/2"</t>
  </si>
  <si>
    <t>Filler Overlay Tall 2-1/2" x 85-1/2"</t>
  </si>
  <si>
    <t>Filler Overlay Tall 2-1/2" x 91-1/2"</t>
  </si>
  <si>
    <t>Filler Overlay Tall 5-1/2" x 79-1/2"</t>
  </si>
  <si>
    <t>Filler Overlay Tall 5-1/2" x 85-1/2"</t>
  </si>
  <si>
    <t>Filler Overlay Tall 5-1/2" x 88-1/2"</t>
  </si>
  <si>
    <t>Filler Overlay Tall 5-1/2" x 91-1/2"</t>
  </si>
  <si>
    <t>UNDER_CAB_D</t>
  </si>
  <si>
    <t>PB_A</t>
  </si>
  <si>
    <t>BT_A</t>
  </si>
  <si>
    <t>UnderCab Molding 2-1/4 x 1-7/8</t>
  </si>
  <si>
    <t>Parting Bead 1 x 1/4</t>
  </si>
  <si>
    <t>Beaded Trim 2 x 1</t>
  </si>
  <si>
    <t>1/4PLYSHORT</t>
  </si>
  <si>
    <t>1/4" x 8' x 4'  SHORT GRAIN</t>
  </si>
  <si>
    <t>APPLYTOE</t>
  </si>
  <si>
    <t>RFE1.58427L</t>
  </si>
  <si>
    <t>RFE1.58427R</t>
  </si>
  <si>
    <t>RFE1.584L</t>
  </si>
  <si>
    <t>RFE1.584R</t>
  </si>
  <si>
    <t>RFE1.59027L</t>
  </si>
  <si>
    <t>RFE1.59027R</t>
  </si>
  <si>
    <t>RFE1.590L</t>
  </si>
  <si>
    <t>RFE1.590R</t>
  </si>
  <si>
    <t>RFE1.59327L</t>
  </si>
  <si>
    <t>RFE1.59327R</t>
  </si>
  <si>
    <t>RFE1.593L</t>
  </si>
  <si>
    <t>RFE1.593R</t>
  </si>
  <si>
    <t>RFE1.59627L</t>
  </si>
  <si>
    <t>RFE1.59627R</t>
  </si>
  <si>
    <t>RFE1.596L</t>
  </si>
  <si>
    <t>RFE1.596R</t>
  </si>
  <si>
    <t>RFE38427L</t>
  </si>
  <si>
    <t>RFE38427R</t>
  </si>
  <si>
    <t>RFE384L</t>
  </si>
  <si>
    <t>RFE384R</t>
  </si>
  <si>
    <t>RFE39027L</t>
  </si>
  <si>
    <t>RFE39027R</t>
  </si>
  <si>
    <t>RFE390L</t>
  </si>
  <si>
    <t>RFE390R</t>
  </si>
  <si>
    <t>RFE39327L</t>
  </si>
  <si>
    <t>RFE39327R</t>
  </si>
  <si>
    <t>RFE393L</t>
  </si>
  <si>
    <t>RFE393R</t>
  </si>
  <si>
    <t>RFE39627L</t>
  </si>
  <si>
    <t>RFE39627R</t>
  </si>
  <si>
    <t>RFE396L</t>
  </si>
  <si>
    <t>RFE396R</t>
  </si>
  <si>
    <t>2020 Price Column</t>
  </si>
  <si>
    <t>FINISH ALL</t>
  </si>
  <si>
    <t>Cubic Ft. Rate</t>
  </si>
  <si>
    <t># of Boxes</t>
  </si>
  <si>
    <t>CDS Delivery</t>
  </si>
  <si>
    <t>Enter Cubic Ft. for freight if appropriate.</t>
  </si>
  <si>
    <t>Cubic Ft. will calculate automatically from your cabinet selections above.</t>
  </si>
  <si>
    <t>QUICK REFERENCE GUIDE</t>
  </si>
  <si>
    <t>DLX Door End - 39"H 12"D Wall</t>
  </si>
  <si>
    <t>DLX Door End - 39"H 15"D Wall</t>
  </si>
  <si>
    <t>DLX Door End - 39"H 24"D Wall</t>
  </si>
  <si>
    <t>24" Pantry Cabinet/butt doors</t>
  </si>
  <si>
    <t>27" Pantry Cabinet/butt doors</t>
  </si>
  <si>
    <t>30" Pantry Cabinet/butt doors</t>
  </si>
  <si>
    <t>36" Pantry Cabinet/butt doors</t>
  </si>
  <si>
    <t>CROWN_H</t>
  </si>
  <si>
    <t>CROWN_I</t>
  </si>
  <si>
    <t>CROWN_J</t>
  </si>
  <si>
    <t>Shaker Crown 2-9/16"</t>
  </si>
  <si>
    <t>Shaker Crown w/bead 2-9/16"</t>
  </si>
  <si>
    <t>Classic Lrg Crown 2-3/8"</t>
  </si>
  <si>
    <t>Tall 24" Van Dr Under w/Bun Ft</t>
  </si>
  <si>
    <t>Tall 30" Van Dr Under w/Bun Ft</t>
  </si>
  <si>
    <t>Tall 36" Van Dr Under w/Bun Ft</t>
  </si>
  <si>
    <t>Tall 42" Van Dr Under w/Bun Ft</t>
  </si>
  <si>
    <t>1/4PLYSKIN</t>
  </si>
  <si>
    <t>CW2418-15L</t>
  </si>
  <si>
    <t>CW2418-15R</t>
  </si>
  <si>
    <t>CW2418GDL</t>
  </si>
  <si>
    <t>CW2418GDR</t>
  </si>
  <si>
    <t>CW2418L</t>
  </si>
  <si>
    <t>CW2418MDL</t>
  </si>
  <si>
    <t>CW2418MDR</t>
  </si>
  <si>
    <t>CW2418R</t>
  </si>
  <si>
    <t>CW2718GDL</t>
  </si>
  <si>
    <t>CW2718GDR</t>
  </si>
  <si>
    <t>CW2718L</t>
  </si>
  <si>
    <t>CW2718MDL</t>
  </si>
  <si>
    <t>CW2718MDR</t>
  </si>
  <si>
    <t>CW2718R</t>
  </si>
  <si>
    <t>W1218GDL</t>
  </si>
  <si>
    <t>W1218GDR</t>
  </si>
  <si>
    <t>W1218L</t>
  </si>
  <si>
    <t>W1218MDL</t>
  </si>
  <si>
    <t>W1218MDR</t>
  </si>
  <si>
    <t>W1218R</t>
  </si>
  <si>
    <t>W1518GDL</t>
  </si>
  <si>
    <t>W1518GDR</t>
  </si>
  <si>
    <t>W1518L</t>
  </si>
  <si>
    <t>W1518MDL</t>
  </si>
  <si>
    <t>W1518MDR</t>
  </si>
  <si>
    <t>W1518R</t>
  </si>
  <si>
    <t>W1818GDL</t>
  </si>
  <si>
    <t>W1818GDR</t>
  </si>
  <si>
    <t>W1818L</t>
  </si>
  <si>
    <t>W1818MDL</t>
  </si>
  <si>
    <t>W1818MDR</t>
  </si>
  <si>
    <t>W1818R</t>
  </si>
  <si>
    <t>W2118GDL</t>
  </si>
  <si>
    <t>W2118GDR</t>
  </si>
  <si>
    <t>W2118L</t>
  </si>
  <si>
    <t>W2118MDL</t>
  </si>
  <si>
    <t>W2118MDR</t>
  </si>
  <si>
    <t>W2118R</t>
  </si>
  <si>
    <t>W2418B</t>
  </si>
  <si>
    <t>W2418BGD</t>
  </si>
  <si>
    <t>W2418BMD</t>
  </si>
  <si>
    <t>W2418GDL</t>
  </si>
  <si>
    <t>W2418GDR</t>
  </si>
  <si>
    <t>W2418L</t>
  </si>
  <si>
    <t>W2418MDL</t>
  </si>
  <si>
    <t>W2418MDR</t>
  </si>
  <si>
    <t>W2418R</t>
  </si>
  <si>
    <t>W2718B</t>
  </si>
  <si>
    <t>W2718BGD</t>
  </si>
  <si>
    <t>W2718BMD</t>
  </si>
  <si>
    <t>W3018BGD</t>
  </si>
  <si>
    <t>W3018BMD</t>
  </si>
  <si>
    <t>W3318BGD</t>
  </si>
  <si>
    <t>W3318BMD</t>
  </si>
  <si>
    <t>W3618BGD</t>
  </si>
  <si>
    <t>W3618BMD</t>
  </si>
  <si>
    <t>W3918BGD</t>
  </si>
  <si>
    <t>W3918BMD</t>
  </si>
  <si>
    <t>W4218</t>
  </si>
  <si>
    <t>W4218GD</t>
  </si>
  <si>
    <t>W4218MD</t>
  </si>
  <si>
    <t>W4518</t>
  </si>
  <si>
    <t>W4518GD</t>
  </si>
  <si>
    <t>W4518MD</t>
  </si>
  <si>
    <t>W4818B</t>
  </si>
  <si>
    <t>W4818BGD</t>
  </si>
  <si>
    <t>W4818BMD</t>
  </si>
  <si>
    <t>W4818GD</t>
  </si>
  <si>
    <t>W4818MD</t>
  </si>
  <si>
    <t>RW361524B</t>
  </si>
  <si>
    <t>RW362124B</t>
  </si>
  <si>
    <t>RW391524B</t>
  </si>
  <si>
    <t>RW392124B</t>
  </si>
  <si>
    <t>P1284L</t>
  </si>
  <si>
    <t>P1284R</t>
  </si>
  <si>
    <t>P1290L</t>
  </si>
  <si>
    <t>P1290R</t>
  </si>
  <si>
    <t>P1293L</t>
  </si>
  <si>
    <t>P1293R</t>
  </si>
  <si>
    <t>P1296L</t>
  </si>
  <si>
    <t>P1296R</t>
  </si>
  <si>
    <t>P1584L</t>
  </si>
  <si>
    <t>P1584R</t>
  </si>
  <si>
    <t>P1590L</t>
  </si>
  <si>
    <t>P1590R</t>
  </si>
  <si>
    <t>P1593L</t>
  </si>
  <si>
    <t>P1593R</t>
  </si>
  <si>
    <t>P1596L</t>
  </si>
  <si>
    <t>P1596R</t>
  </si>
  <si>
    <t>P2184L</t>
  </si>
  <si>
    <t>P2184R</t>
  </si>
  <si>
    <t>P2190L</t>
  </si>
  <si>
    <t>P2190R</t>
  </si>
  <si>
    <t>P2193L</t>
  </si>
  <si>
    <t>P2193R</t>
  </si>
  <si>
    <t>P2196L</t>
  </si>
  <si>
    <t>P2196R</t>
  </si>
  <si>
    <t>P3384B</t>
  </si>
  <si>
    <t>P3390B</t>
  </si>
  <si>
    <t>P3393B</t>
  </si>
  <si>
    <t>P3396B</t>
  </si>
  <si>
    <t>DA24</t>
  </si>
  <si>
    <t>DA27</t>
  </si>
  <si>
    <t>DA30</t>
  </si>
  <si>
    <t>DA33</t>
  </si>
  <si>
    <t>DA36</t>
  </si>
  <si>
    <t>CROWNSTART</t>
  </si>
  <si>
    <t>SMALLCAP</t>
  </si>
  <si>
    <t>18"H Corner Wall Cab-15" Deep</t>
  </si>
  <si>
    <t>18"H Corner Wall Cabinet</t>
  </si>
  <si>
    <t>15"H Wall Cabinet/butt doors</t>
  </si>
  <si>
    <t>12" Pantry Cabinet</t>
  </si>
  <si>
    <t>15" Pantry Cabinet</t>
  </si>
  <si>
    <t>21" Pantry Cabinet</t>
  </si>
  <si>
    <t>33" Pantry Cabinet/butt doors</t>
  </si>
  <si>
    <t>24"W Accessory Drawer 21"D 5"H</t>
  </si>
  <si>
    <t>27"W Accessory Drawer 21"D 5"H</t>
  </si>
  <si>
    <t>30"W Accessory Drawer 21"D 5"H</t>
  </si>
  <si>
    <t>33"W Accessory Drawer 21"D 5"H</t>
  </si>
  <si>
    <t>36"W Accessory Drawer 21"D 5"H</t>
  </si>
  <si>
    <t>Crown Starter Molding 2" x 4"</t>
  </si>
  <si>
    <t>Small Cap Molding 3/4" x 1-3/4"</t>
  </si>
  <si>
    <t>CW_RV30_B</t>
  </si>
  <si>
    <t>CW_RV3642_B</t>
  </si>
  <si>
    <t>COB3710A</t>
  </si>
  <si>
    <t>PANTRYTRAY5</t>
  </si>
  <si>
    <t>PANTRYTRAY6</t>
  </si>
  <si>
    <t>Set of 5 Adjustable Roll-Out Trays</t>
  </si>
  <si>
    <t>Premium Finish</t>
  </si>
  <si>
    <t>LEG_W_E</t>
  </si>
  <si>
    <t>FFDDONLY</t>
  </si>
  <si>
    <t>HACFLOATVANAL15</t>
  </si>
  <si>
    <t>Leg 3.5" x 3.5" x 34.5"H-Whole</t>
  </si>
  <si>
    <t>Small Crown 11/16" x 7/8"</t>
  </si>
  <si>
    <t>Texture (2TB)</t>
  </si>
  <si>
    <t>-20%</t>
  </si>
  <si>
    <t>D2B24</t>
  </si>
  <si>
    <t>D2B27</t>
  </si>
  <si>
    <t>D2B30</t>
  </si>
  <si>
    <t>D2B33</t>
  </si>
  <si>
    <t>D2B36</t>
  </si>
  <si>
    <t>24" 2-Drawer Base</t>
  </si>
  <si>
    <t>27" 2-Drawer Base</t>
  </si>
  <si>
    <t>30" 2-Drawer Base</t>
  </si>
  <si>
    <t>33" 2-Drawer Base</t>
  </si>
  <si>
    <t>36" 2-Drawer Base</t>
  </si>
  <si>
    <t>DLX Door End - 15"H 12"D Wall</t>
  </si>
  <si>
    <t>CC #</t>
  </si>
  <si>
    <t>CUSTOM QUOTE ITEMS</t>
  </si>
  <si>
    <t>Quantity</t>
  </si>
  <si>
    <t xml:space="preserve">Use this document to summarize information required to process your cabinet order. </t>
  </si>
  <si>
    <t>Please indicate if this is a Pre-Order Review (Quote) or a Traditional Order.</t>
  </si>
  <si>
    <t>Pre-Order Review</t>
  </si>
  <si>
    <t xml:space="preserve">Enter this order as a Pre-Order and forward a copy. </t>
  </si>
  <si>
    <t>Hold this order until you receive our sign-off.</t>
  </si>
  <si>
    <t>Traditional Order</t>
  </si>
  <si>
    <t>Enter this order and forward our Order Acknowledgement with a ship date.</t>
  </si>
  <si>
    <t xml:space="preserve">After receiving your Order Acknowledgement, you have one day to request changes or </t>
  </si>
  <si>
    <t xml:space="preserve">modifications. If nothing is received within this time frame, your order will be released for </t>
  </si>
  <si>
    <t>production and changes cannot be made.</t>
  </si>
  <si>
    <t>Order Date:</t>
  </si>
  <si>
    <t xml:space="preserve">PO # / Job Name: </t>
  </si>
  <si>
    <t>Dealer Name:</t>
  </si>
  <si>
    <t xml:space="preserve">Legacy Crafted Salesperson: </t>
  </si>
  <si>
    <t>Requested Ship Date:</t>
  </si>
  <si>
    <t xml:space="preserve">Bill To:                                      </t>
  </si>
  <si>
    <t>Ship To:</t>
  </si>
  <si>
    <t>Delivery Set-Up Contact:</t>
  </si>
  <si>
    <t>Name:</t>
  </si>
  <si>
    <t xml:space="preserve">Cell Phone: </t>
  </si>
  <si>
    <t xml:space="preserve">Email: </t>
  </si>
  <si>
    <t>Delivery Location Details:</t>
  </si>
  <si>
    <t>Loading Dock Available?</t>
  </si>
  <si>
    <t>Truck Access Size Limitations?</t>
  </si>
  <si>
    <t>Other:</t>
  </si>
  <si>
    <t>Authorized Signature:</t>
  </si>
  <si>
    <t>Date:</t>
  </si>
  <si>
    <t>Special Instructions:</t>
  </si>
  <si>
    <t>Please remember to attach all supporting documents &amp; details related to this request.</t>
  </si>
  <si>
    <t>Black</t>
  </si>
  <si>
    <t>Mocha</t>
  </si>
  <si>
    <t>Cottage</t>
  </si>
  <si>
    <t>Rustic</t>
  </si>
  <si>
    <t>Vintage</t>
  </si>
  <si>
    <t>Order Date:______________</t>
  </si>
  <si>
    <t>Customer PO#:_______________</t>
  </si>
  <si>
    <t>Legacy Order/Quote #:_______________</t>
  </si>
  <si>
    <t>Specialty Finish Agreement</t>
  </si>
  <si>
    <t>Legacy Crafted Cabinets wants you to be fully satisfied with your specialty finished cabinetry. Please make sure you have read all specialty finish descriptions and understand the unique characteristics of the various specialty finishes available from Legacy Crafted Cabinets. After all of your questions have been answered, please check all that will apply to your order and sign the agreement at the bottom of this document.</t>
  </si>
  <si>
    <t>Painted wood finishes are different than stained finishes. Changes in humidity and temperature cause all wood products to expand and contract. The expansion and contraction will result is small hairline cracks and breaks at the joints of the stiles, rails, and seam lines of solid wood panels. The natural texture and grain patterns can also be evident through painted finishes. These are normal characteristics of painted wood finishes and will not be considered defective. In addition, painted finishes on oak and cherry may not completely fill open grain patterns.</t>
  </si>
  <si>
    <t>All glazing techniques are applied by hand and will have variations in appearance due to varying wood grain patterns and the amount of hang-up that remains. This is part of the natural beauty of hand-glazing and will not be considered defective.</t>
  </si>
  <si>
    <t>I have read and understand all of the above specialty finish descriptions and all of these characteristics have been explained to me. I understand that specialty finishes are hand-applied and that every piece and component will be unique. I will not hold Legacy Crafted Cabinetry nor the Dealer responsible if these characteristics are present.</t>
  </si>
  <si>
    <t>Customer Signature: ____________________ Printed Name:_____________________ Date: ______________</t>
  </si>
  <si>
    <t>Dealer Signature:_______________________ Printed Name:_____________________ Date: ______________</t>
  </si>
  <si>
    <t>Your order cannot be processed until this form is completed and returned. SUBMIT TO ORDERS@LEGACYBP.COM OR FAX TO 570-966-1685.</t>
  </si>
  <si>
    <t>B15WGPOSC</t>
  </si>
  <si>
    <t>B18WGPOSC</t>
  </si>
  <si>
    <t>BOM24</t>
  </si>
  <si>
    <t>BOM27</t>
  </si>
  <si>
    <t>FSB30B</t>
  </si>
  <si>
    <t>FSB33B</t>
  </si>
  <si>
    <t>MDB</t>
  </si>
  <si>
    <t>24" Base Oven Microwave</t>
  </si>
  <si>
    <t>27" Base Oven Microwave</t>
  </si>
  <si>
    <t>B21WGPOSC</t>
  </si>
  <si>
    <t>30" Farm Sink Base /Butt Doors</t>
  </si>
  <si>
    <t>33" Farm Sink Base /Butt Doors</t>
  </si>
  <si>
    <t>15" Bs Wd Grbg P-O Soft Close</t>
  </si>
  <si>
    <t>18" Bs Wd Grbg P-O Soft Close</t>
  </si>
  <si>
    <t>21" Bs Wd Grbg P-O Soft Close</t>
  </si>
  <si>
    <t>DLX Door End - 15"D Base</t>
  </si>
  <si>
    <t>DLX Door End - 18"D Base</t>
  </si>
  <si>
    <t>HR2P331</t>
  </si>
  <si>
    <t>HR3P331</t>
  </si>
  <si>
    <t xml:space="preserve">Available in select species, this collection of unique finishes gives homes an authentic, rustic look. The character grade appearances from our Premium Finishes are as beautiful as the essence it captures.    </t>
  </si>
  <si>
    <t xml:space="preserve">Distressed cabinetry gets its’ beauty from the random nature in which they are hand-applied. All distressed packages are meant to create a random and unique pattern on every piece of cabinetry. No two pieces will be alike and the variation of each piece should be expected. In addition, the characteristics present on my cabinetry may be different from an individual door sample. </t>
  </si>
  <si>
    <t xml:space="preserve">                 Vintage, Cottage and Rustic Packages (Distressed Finishes)</t>
  </si>
  <si>
    <r>
      <t xml:space="preserve">                  </t>
    </r>
    <r>
      <rPr>
        <b/>
        <sz val="11"/>
        <color indexed="8"/>
        <rFont val="Calibri"/>
        <family val="2"/>
      </rPr>
      <t>Premium Finish</t>
    </r>
  </si>
  <si>
    <r>
      <t xml:space="preserve">                  </t>
    </r>
    <r>
      <rPr>
        <b/>
        <sz val="11"/>
        <color indexed="8"/>
        <rFont val="Calibri"/>
        <family val="2"/>
      </rPr>
      <t>Glazing</t>
    </r>
  </si>
  <si>
    <t xml:space="preserve">                  Paint</t>
  </si>
  <si>
    <t>UV Coated Veneer Plywood</t>
  </si>
  <si>
    <t>Custom Items are priced in one species/door style - Be Sure that the style Selected Matches the Request Form</t>
  </si>
  <si>
    <t>WS1242TOL</t>
  </si>
  <si>
    <t>WS1242TOR</t>
  </si>
  <si>
    <t>WS1542TOL</t>
  </si>
  <si>
    <t>WS1542TOR</t>
  </si>
  <si>
    <t>WS1842TOL</t>
  </si>
  <si>
    <t>WS1842TOR</t>
  </si>
  <si>
    <t>WS2142TOL</t>
  </si>
  <si>
    <t>WS2142TOR</t>
  </si>
  <si>
    <t>WS2442TOB</t>
  </si>
  <si>
    <t>WS2442TOL</t>
  </si>
  <si>
    <t>WS2442TOR</t>
  </si>
  <si>
    <t>WS2742TOB</t>
  </si>
  <si>
    <t>WS3042TOB</t>
  </si>
  <si>
    <t>WS3342TOB</t>
  </si>
  <si>
    <t>WS3642TOB</t>
  </si>
  <si>
    <t>42"H Wall Stack Cab Top Open</t>
  </si>
  <si>
    <t>42"H Wall Stack Butt Drs T Opn</t>
  </si>
  <si>
    <t>CWS2442TOL</t>
  </si>
  <si>
    <t>CWS2442TOR</t>
  </si>
  <si>
    <t>42"H CW Stack Cab Top Open</t>
  </si>
  <si>
    <t>CTDB36P</t>
  </si>
  <si>
    <t>36" 2-Drw / Slide-in CkTp PRO</t>
  </si>
  <si>
    <t>DDEB12</t>
  </si>
  <si>
    <t>DDEB15</t>
  </si>
  <si>
    <t>DDEB18</t>
  </si>
  <si>
    <t>DDEB21</t>
  </si>
  <si>
    <t>DDEB24</t>
  </si>
  <si>
    <t>DDEB9</t>
  </si>
  <si>
    <t>DDEV18</t>
  </si>
  <si>
    <t>DDEV21</t>
  </si>
  <si>
    <t>DLX Door End - 9"D Base</t>
  </si>
  <si>
    <t>DLX Door End - 21"D Vanity</t>
  </si>
  <si>
    <t>DLX Door End - 18"D Vanity</t>
  </si>
  <si>
    <t>DLX Door End - 21"D Base or TV</t>
  </si>
  <si>
    <t>DLX Door End - 24" D Base</t>
  </si>
  <si>
    <t>All Colors not available in all Species</t>
  </si>
  <si>
    <t>CHARGEDRW18</t>
  </si>
  <si>
    <t>Charging Drawer in 18"w Base</t>
  </si>
  <si>
    <t>CHW3630390</t>
  </si>
  <si>
    <t>CHW3630600</t>
  </si>
  <si>
    <t>CHW36301000</t>
  </si>
  <si>
    <t>CHW3636390</t>
  </si>
  <si>
    <t>CHW3636600</t>
  </si>
  <si>
    <t>CHW36361000</t>
  </si>
  <si>
    <t>CHW3642390</t>
  </si>
  <si>
    <t>CHW3642600</t>
  </si>
  <si>
    <t>CHW36421000</t>
  </si>
  <si>
    <t>CHW4230600</t>
  </si>
  <si>
    <t>CHW42301000</t>
  </si>
  <si>
    <t>CHW4236600</t>
  </si>
  <si>
    <t>CHW42361000</t>
  </si>
  <si>
    <t>CHW4242600</t>
  </si>
  <si>
    <t>CHW42421000</t>
  </si>
  <si>
    <t>CHW4830600</t>
  </si>
  <si>
    <t>CHW48301000</t>
  </si>
  <si>
    <t>CHW4836600</t>
  </si>
  <si>
    <t>CHW48361000</t>
  </si>
  <si>
    <t>CHW4842600</t>
  </si>
  <si>
    <t>CHW48421000</t>
  </si>
  <si>
    <t>VCHIM30390</t>
  </si>
  <si>
    <t>VCHIM30600</t>
  </si>
  <si>
    <t>VCHIM36390</t>
  </si>
  <si>
    <t>VCHIM36600</t>
  </si>
  <si>
    <t>VCHIM42600</t>
  </si>
  <si>
    <t>VCHIM48600</t>
  </si>
  <si>
    <t>CHW 36"w x 30"h w/ 390 CFM</t>
  </si>
  <si>
    <t>CHW 36"w x 30"h w/ 600 CFM</t>
  </si>
  <si>
    <t>CHW 36"w x 30"h w/1000 CFM</t>
  </si>
  <si>
    <t>CHW 36"w x 36"h w/390 CFM</t>
  </si>
  <si>
    <t>CHW 36"w x 36"h w/600 CFM</t>
  </si>
  <si>
    <t>CHW 36"w x 36"h w/1000 CFM</t>
  </si>
  <si>
    <t>CHW 36"w x 42"h w/390 CFM</t>
  </si>
  <si>
    <t>CHW 36"w x 42"h w/600 CFM</t>
  </si>
  <si>
    <t>CHW 36"w x 42"h w/1000 CFM</t>
  </si>
  <si>
    <t>CHW 42"w x 30"h w/600 CFM</t>
  </si>
  <si>
    <t>CHW 42"w x 30"h w/1000 CFM</t>
  </si>
  <si>
    <t>CHW 42"w x 36"h w/600 CFM</t>
  </si>
  <si>
    <t>CHW 42"w x 36"h w/1000 CFM</t>
  </si>
  <si>
    <t>CHW 42"w x 42"h w/600CFM</t>
  </si>
  <si>
    <t>CHW 42"w x 42"h w/1000 CFM</t>
  </si>
  <si>
    <t>CHW 48"w x 30"h w/600 CFM</t>
  </si>
  <si>
    <t>CHW 48"w x 30"h w/1000 CFM</t>
  </si>
  <si>
    <t>CHW 48"w x 36"h w/600 CFM</t>
  </si>
  <si>
    <t>CHW 48"w x 36"h w/1000 CFM</t>
  </si>
  <si>
    <t>CHW 48"w x 42"h w/600 CFM</t>
  </si>
  <si>
    <t>CHW 48"w x 42"h w/1000 CFM</t>
  </si>
  <si>
    <t>VCHIM 30"w x 42"h w/ 390 CFM</t>
  </si>
  <si>
    <t>VCHIM 30"w x 42"h w/ 600 CFM</t>
  </si>
  <si>
    <t>VCHIM 36"w x 42"h w/ 390 CFM</t>
  </si>
  <si>
    <t>VCHIM 36"w x 42"h w/ 600 CFM</t>
  </si>
  <si>
    <t>VCHIM 42"w x 42"h w/ 600 CFM</t>
  </si>
  <si>
    <t>VCHIM 48"w x 42"h w/600 CFM</t>
  </si>
  <si>
    <t>HHG_SUP337XG</t>
  </si>
  <si>
    <t>UNDER_CAB_E</t>
  </si>
  <si>
    <t>UnderCab Molding 1-1/2 x 3/4 SQ</t>
  </si>
  <si>
    <t>for cabs 15"W and 24" D</t>
  </si>
  <si>
    <t>for cabs 18"W and 24" D</t>
  </si>
  <si>
    <t>for cabs 21"W and 24" D</t>
  </si>
  <si>
    <t>for cabs 24"W and 24" D</t>
  </si>
  <si>
    <t>B9FHU</t>
  </si>
  <si>
    <t>B12FHU</t>
  </si>
  <si>
    <t>B15SGPOSC</t>
  </si>
  <si>
    <t>B18SGPOSC</t>
  </si>
  <si>
    <t>B21SGPOSC</t>
  </si>
  <si>
    <t>B24SGPOSC</t>
  </si>
  <si>
    <t>B9FH w/ Pull Out Utensil Org.</t>
  </si>
  <si>
    <t>B12FH w/ Pull Out Utensil Org.</t>
  </si>
  <si>
    <t>15" Bs Steel Grbg P-O Soft Close</t>
  </si>
  <si>
    <t>18" Bs Steel Grbg P-O Soft Close</t>
  </si>
  <si>
    <t>21" Bs Steel Grbg P-O Soft Close</t>
  </si>
  <si>
    <t>24" Bs Steel Grbg P-O Soft Close</t>
  </si>
  <si>
    <t>TUP18SC</t>
  </si>
  <si>
    <t>TUP24SC</t>
  </si>
  <si>
    <t>Food Stor. Container Org. for B24</t>
  </si>
  <si>
    <t>Food Stor. Container Org. for B18</t>
  </si>
  <si>
    <t>D1B18</t>
  </si>
  <si>
    <t>D1B21</t>
  </si>
  <si>
    <t>D1B24</t>
  </si>
  <si>
    <t>D1B27</t>
  </si>
  <si>
    <t>D1B30</t>
  </si>
  <si>
    <t>D1B33</t>
  </si>
  <si>
    <t>D1B36</t>
  </si>
  <si>
    <t>18"w 1-Drw Bench 16-5/8"h 24"d</t>
  </si>
  <si>
    <t>21"w 1-Drw Bench 16-5/8"h 24"d</t>
  </si>
  <si>
    <t>24"w 1-Drw Bench 16-5/8"h 24"d</t>
  </si>
  <si>
    <t>27"w 1-Drw Bench 16-5/8"h 24"d</t>
  </si>
  <si>
    <t>30"w 1-Drw Bench 16-5/8"h 24"d</t>
  </si>
  <si>
    <t>33"w 1-Drw Bench 16-5/8"h 24"d</t>
  </si>
  <si>
    <t>36"w 1-Drw Bench 16-5/8"h 24"d</t>
  </si>
  <si>
    <t>CROWN_L</t>
  </si>
  <si>
    <t>CROWN_M</t>
  </si>
  <si>
    <t>BASE_4_C</t>
  </si>
  <si>
    <t>BASE_4_D</t>
  </si>
  <si>
    <t>Large Cove 2-11/16" x 2-11/16"</t>
  </si>
  <si>
    <t>Crown 4-1/4" x 3-1/2"</t>
  </si>
  <si>
    <t>Base Molding 4"-C w/ Bevel</t>
  </si>
  <si>
    <t>Base Molding 4"-D w/ Rnd Over</t>
  </si>
  <si>
    <t>MWH3024600</t>
  </si>
  <si>
    <t>MWH3030600</t>
  </si>
  <si>
    <t>MWH3036600</t>
  </si>
  <si>
    <t>MWH3624600</t>
  </si>
  <si>
    <t>MWH3630600</t>
  </si>
  <si>
    <t>MWH3636600</t>
  </si>
  <si>
    <t>MWH4824600</t>
  </si>
  <si>
    <t>MWH4830600</t>
  </si>
  <si>
    <t>MWH4836600</t>
  </si>
  <si>
    <t>Wall Fluted Deco Filler</t>
  </si>
  <si>
    <t>.75" Refer End Panel 93"H-24"D</t>
  </si>
  <si>
    <t>.75" Refer End Panel 93"H-27"D</t>
  </si>
  <si>
    <t>Wood Carpet Bar 3/8" x 2-1/2" x 8'</t>
  </si>
  <si>
    <t>57"H WOSC w/ Beadboard Back</t>
  </si>
  <si>
    <t>57"H Wall Open Shlf Ctrtop Cab</t>
  </si>
  <si>
    <t>OMIT DRAWER</t>
  </si>
  <si>
    <t>PLUMB DRW</t>
  </si>
  <si>
    <t>OMIT SHELF</t>
  </si>
  <si>
    <t>FV21L</t>
  </si>
  <si>
    <t>FV21R</t>
  </si>
  <si>
    <t>FV24L</t>
  </si>
  <si>
    <t>FV24R</t>
  </si>
  <si>
    <t>FV27L</t>
  </si>
  <si>
    <t>FV27R</t>
  </si>
  <si>
    <t>FV2D21</t>
  </si>
  <si>
    <t>FV2D24</t>
  </si>
  <si>
    <t>FV2D27</t>
  </si>
  <si>
    <t>FV2D30</t>
  </si>
  <si>
    <t>FV2D33</t>
  </si>
  <si>
    <t>FV2D36</t>
  </si>
  <si>
    <t>FV2D39</t>
  </si>
  <si>
    <t>FV2D42</t>
  </si>
  <si>
    <t>FV30B</t>
  </si>
  <si>
    <t>FV30L</t>
  </si>
  <si>
    <t>FV30R</t>
  </si>
  <si>
    <t>FV33B</t>
  </si>
  <si>
    <t>FV36B</t>
  </si>
  <si>
    <t>FV39B</t>
  </si>
  <si>
    <t>FV42B</t>
  </si>
  <si>
    <t>FVCD57</t>
  </si>
  <si>
    <t>FVCD60</t>
  </si>
  <si>
    <t>FVCD63</t>
  </si>
  <si>
    <t>FVCD66</t>
  </si>
  <si>
    <t>FVCE45L</t>
  </si>
  <si>
    <t>FVCE45R</t>
  </si>
  <si>
    <t>FVCE48B</t>
  </si>
  <si>
    <t>FVCE51L</t>
  </si>
  <si>
    <t>FVCE51R</t>
  </si>
  <si>
    <t>FVCE54B</t>
  </si>
  <si>
    <t>FVCE57B</t>
  </si>
  <si>
    <t>FVCE60B</t>
  </si>
  <si>
    <t>FVCE63B</t>
  </si>
  <si>
    <t>FVCE66B</t>
  </si>
  <si>
    <t>FVCF54B</t>
  </si>
  <si>
    <t>FVCF60B</t>
  </si>
  <si>
    <t>FVCF66B</t>
  </si>
  <si>
    <t>FVCH45</t>
  </si>
  <si>
    <t>FVCH48</t>
  </si>
  <si>
    <t>FVCH51</t>
  </si>
  <si>
    <t>FVCH54</t>
  </si>
  <si>
    <t>FVCH57</t>
  </si>
  <si>
    <t>FVCH60</t>
  </si>
  <si>
    <t>FVCH63</t>
  </si>
  <si>
    <t>FVCH66</t>
  </si>
  <si>
    <t>WV15L</t>
  </si>
  <si>
    <t>WV15R</t>
  </si>
  <si>
    <t>WV18L</t>
  </si>
  <si>
    <t>WV18R</t>
  </si>
  <si>
    <t>WV21L</t>
  </si>
  <si>
    <t>WV21R</t>
  </si>
  <si>
    <t>WV24B</t>
  </si>
  <si>
    <t>WV24L</t>
  </si>
  <si>
    <t>WV24R</t>
  </si>
  <si>
    <t>WV27B</t>
  </si>
  <si>
    <t>WV2D15</t>
  </si>
  <si>
    <t>WV2D18</t>
  </si>
  <si>
    <t>WV2D21</t>
  </si>
  <si>
    <t>WV2D24</t>
  </si>
  <si>
    <t>WV2D27</t>
  </si>
  <si>
    <t>WV2D30</t>
  </si>
  <si>
    <t>WV2D33</t>
  </si>
  <si>
    <t>WV2D36</t>
  </si>
  <si>
    <t>WV30B</t>
  </si>
  <si>
    <t>WV33B</t>
  </si>
  <si>
    <t>WV36B</t>
  </si>
  <si>
    <t>WVCD51</t>
  </si>
  <si>
    <t>WVCD54</t>
  </si>
  <si>
    <t>WVCD57</t>
  </si>
  <si>
    <t>WVCD60</t>
  </si>
  <si>
    <t>WVCE39L</t>
  </si>
  <si>
    <t>WVCE39R</t>
  </si>
  <si>
    <t>WVCE42B</t>
  </si>
  <si>
    <t>WVCE45L</t>
  </si>
  <si>
    <t>WVCE45R</t>
  </si>
  <si>
    <t>WVCE48B</t>
  </si>
  <si>
    <t>WVCE51B</t>
  </si>
  <si>
    <t>WVCE54B</t>
  </si>
  <si>
    <t>WVCE57B</t>
  </si>
  <si>
    <t>WVCE60B</t>
  </si>
  <si>
    <t>WVCF48B</t>
  </si>
  <si>
    <t>WVCF54B</t>
  </si>
  <si>
    <t>WVCF60B</t>
  </si>
  <si>
    <t>WVCH39</t>
  </si>
  <si>
    <t>WVCH42</t>
  </si>
  <si>
    <t>WVCH45</t>
  </si>
  <si>
    <t>WVCH48</t>
  </si>
  <si>
    <t>WVCH51</t>
  </si>
  <si>
    <t>WVCH54</t>
  </si>
  <si>
    <t>WVCH57</t>
  </si>
  <si>
    <t>WVCH60</t>
  </si>
  <si>
    <t>24"w Wall-hung Van. Butt Doors</t>
  </si>
  <si>
    <t>27"w Wall-hung Van. Butt Doors</t>
  </si>
  <si>
    <t>30"w Wall-hung Van. Butt Doors</t>
  </si>
  <si>
    <t>33"w Wall-hung Van. Butt Doors</t>
  </si>
  <si>
    <t>36"w Wall-hung Van. Butt Doors</t>
  </si>
  <si>
    <t>15"w Wall-hung Van 2 Drawers</t>
  </si>
  <si>
    <t>18"w Wall-hung Van 2 Drawers</t>
  </si>
  <si>
    <t>21"w Wall-hung Van 2 Drawers</t>
  </si>
  <si>
    <t>24"w Wall-hung Van 2 Drawers</t>
  </si>
  <si>
    <t>30"w Wall-hung Van 2 Drawers</t>
  </si>
  <si>
    <t>33"w Wall-hung Van 2 Drawers</t>
  </si>
  <si>
    <t>36"w Wall-hung Van 2 Drawers</t>
  </si>
  <si>
    <t>51"w Wall-hung Van Combo "D"</t>
  </si>
  <si>
    <t>54"w Wall-hung Van Combo "D"</t>
  </si>
  <si>
    <t>57"w Wall-hung Van Combo "D"</t>
  </si>
  <si>
    <t>60"w Wall-hung Van Combo "D</t>
  </si>
  <si>
    <t>39"w Wall-hung Van Combo "E"</t>
  </si>
  <si>
    <t>45"w Wall-hung Van Combo "E"</t>
  </si>
  <si>
    <t>42"w Wall-hung Van Combo "E"</t>
  </si>
  <si>
    <t>48"w Wall-hung Van Combo "E"</t>
  </si>
  <si>
    <t>51"w Wall-hung Van Combo "E"</t>
  </si>
  <si>
    <t>54"w Wall-hung Van Combo "E"</t>
  </si>
  <si>
    <t>57"w Wall-hung Van Combo "E"</t>
  </si>
  <si>
    <t>60"w Wall-hung Van Combo "E"</t>
  </si>
  <si>
    <t>48"w Wall-hung Van Combo "F"</t>
  </si>
  <si>
    <t>54"w Wall-hung Van Combo "F"</t>
  </si>
  <si>
    <t>60"w Wall-hung Van Combo "F"</t>
  </si>
  <si>
    <t>39"w Wall-hung Van Combo "H"</t>
  </si>
  <si>
    <t>42"w Wall-hung Van Combo "H"</t>
  </si>
  <si>
    <t>45"w Wall-hung Van Combo "H"</t>
  </si>
  <si>
    <t>48"w Wall-hung Van Combo "H"</t>
  </si>
  <si>
    <t>51"w Wall-hung Van Combo "H"</t>
  </si>
  <si>
    <t>54"w Wall-hung Van Combo "H"</t>
  </si>
  <si>
    <t>57"w Wall-hung Van Combo "H"</t>
  </si>
  <si>
    <t>60"w Wall-hung Van Combo "H"</t>
  </si>
  <si>
    <t>30"w Furniture Van. Butt Doors</t>
  </si>
  <si>
    <t>33"w Furniture Van. Butt Doors</t>
  </si>
  <si>
    <t>36"w Furniture Van. Butt Doors</t>
  </si>
  <si>
    <t>39"w Furniture Van. Butt Doors</t>
  </si>
  <si>
    <t>42"w Furniture Van. Butt Doors</t>
  </si>
  <si>
    <t>21"w Furniture Vanity Door</t>
  </si>
  <si>
    <t>24"w Furniture Vanity Door</t>
  </si>
  <si>
    <t>27"w Furniture Vanity Door</t>
  </si>
  <si>
    <t>30"w Furniture Vanity Door</t>
  </si>
  <si>
    <t>21"w Furniture Van 2 Drawers</t>
  </si>
  <si>
    <t>24"w Furniture Van 2 Drawers</t>
  </si>
  <si>
    <t>27"w Furniture Van 2 Drawers</t>
  </si>
  <si>
    <t>30"w Furniture Van 2 Drawers</t>
  </si>
  <si>
    <t>33"w Furniture Van 2 Drawers</t>
  </si>
  <si>
    <t>36"w Furniture Van 2 Drawers</t>
  </si>
  <si>
    <t>39"w Furniture Van 2 Drawers</t>
  </si>
  <si>
    <t>42"w Furniture Van 2 Drawers</t>
  </si>
  <si>
    <t>57"w Furniture Van Combo "D"</t>
  </si>
  <si>
    <t>60"w Furniture Van Combo "D"</t>
  </si>
  <si>
    <t>63"w Furniture Van Combo "D"</t>
  </si>
  <si>
    <t>66"w Furniture Van Combo "D"</t>
  </si>
  <si>
    <t>45"w Furniture Van Combo "E"</t>
  </si>
  <si>
    <t>51"w Furniture Van Combo "E"</t>
  </si>
  <si>
    <t>48"w Furniture Van Combo "E"</t>
  </si>
  <si>
    <t>54"w Furniture Van Combo "E"</t>
  </si>
  <si>
    <t>57"w Furniture Van Combo "E"</t>
  </si>
  <si>
    <t>60"w Furniture Van Combo "E"</t>
  </si>
  <si>
    <t>63"w Furniture Van Combo "E"</t>
  </si>
  <si>
    <t>66"w Furniture Van Combo "E"</t>
  </si>
  <si>
    <t>54"w Furniture Van Combo "F"</t>
  </si>
  <si>
    <t>60"w Furniture Van Combo "F"</t>
  </si>
  <si>
    <t>66"w Furniture Van Combo "F"</t>
  </si>
  <si>
    <t>45"w Furniture Van Combo "H"</t>
  </si>
  <si>
    <t>48"w Furniture Van Combo "H"</t>
  </si>
  <si>
    <t>51"w Furniture Van Combo "H"</t>
  </si>
  <si>
    <t>54"w Furniture Van Combo "H"</t>
  </si>
  <si>
    <t>57"w Furniture Van Combo "H"</t>
  </si>
  <si>
    <t>60"w Furniture Van Combo "H"</t>
  </si>
  <si>
    <t>63"w Furniture Van Combo "H"</t>
  </si>
  <si>
    <t>66"w Furniture Van Combo "H"</t>
  </si>
  <si>
    <t>COMBINE</t>
  </si>
  <si>
    <t>HACFLOATVANWH12</t>
  </si>
  <si>
    <t>LEG_W_F</t>
  </si>
  <si>
    <t>Island Leg Profile 1782 35.5"H</t>
  </si>
  <si>
    <t>Options</t>
  </si>
  <si>
    <t>IX.752430.5</t>
  </si>
  <si>
    <t>IX.752434.5</t>
  </si>
  <si>
    <t>IX.752530.5</t>
  </si>
  <si>
    <t>IX.752534.5</t>
  </si>
  <si>
    <t>IX32534.5</t>
  </si>
  <si>
    <t>IX33634.5</t>
  </si>
  <si>
    <t>X</t>
  </si>
  <si>
    <t>DRAWERORG15</t>
  </si>
  <si>
    <t>DRAWERORG18</t>
  </si>
  <si>
    <t>DRAWERORG21</t>
  </si>
  <si>
    <t>DRAWERORG24</t>
  </si>
  <si>
    <t>DRAWERORG27</t>
  </si>
  <si>
    <t>DRAWERORG30</t>
  </si>
  <si>
    <t>DRAWERORG33</t>
  </si>
  <si>
    <t>DRAWERORG36</t>
  </si>
  <si>
    <t>CROSSDIV</t>
  </si>
  <si>
    <t>ROLLHOLDER</t>
  </si>
  <si>
    <t>KNIFEBLOCK</t>
  </si>
  <si>
    <t>STEPHOLDER</t>
  </si>
  <si>
    <t>CONTHOLD</t>
  </si>
  <si>
    <t>CONTSS</t>
  </si>
  <si>
    <t>KNIFEORG15</t>
  </si>
  <si>
    <t>KNIFEORG18</t>
  </si>
  <si>
    <t>KNIFEORG21</t>
  </si>
  <si>
    <t>KNIFEORG24</t>
  </si>
  <si>
    <t>LIGHTGROOVE</t>
  </si>
  <si>
    <t>PULLDOWN21</t>
  </si>
  <si>
    <t>PULLDOWN24</t>
  </si>
  <si>
    <t>Fin L</t>
  </si>
  <si>
    <t>Fin R</t>
  </si>
  <si>
    <t>Total Volume-CubicFeet</t>
  </si>
  <si>
    <t>Fin Side</t>
  </si>
  <si>
    <t>3/4"d x 24"w x 30.5"H Island X</t>
  </si>
  <si>
    <t>3/4"d x 24"w x 34.5"H Island X</t>
  </si>
  <si>
    <t>3/4"d x 25"w x 30.5"H Island X</t>
  </si>
  <si>
    <t>3/4"d x 25"w x 34.5"H Island X</t>
  </si>
  <si>
    <t>3"d x 25"w x 34.5"H Island X</t>
  </si>
  <si>
    <t>3"d x 36"w x 34.5"H Island X</t>
  </si>
  <si>
    <t>Options May be entered in the Options Column either next to the cabinet or in the row below the cabinet. Use multiple rows for multiple options.</t>
  </si>
  <si>
    <t>When an option is put on the same row as its cabinet, the spreadsheet will add the cabinet price and option price.</t>
  </si>
  <si>
    <t>TL4ALUMINUM</t>
  </si>
  <si>
    <t>KNIFEORG12</t>
  </si>
  <si>
    <t>TL4BRONZE</t>
  </si>
  <si>
    <t>TL4CHROME</t>
  </si>
  <si>
    <t>TL4DRKBROWN</t>
  </si>
  <si>
    <t>TL4GLSWHITE</t>
  </si>
  <si>
    <t>TL4MATTEBLK</t>
  </si>
  <si>
    <t>2"H Wd Drwer Organizer for 15"w</t>
  </si>
  <si>
    <t>2"H Wd Drwer Organizer for 18"w</t>
  </si>
  <si>
    <t>2"H Wd Drwer Organizer for 21"w</t>
  </si>
  <si>
    <t>2"H Wd Drwer Organizer for 24"w</t>
  </si>
  <si>
    <t>2"H Wd Drwer Organizer for 27"w</t>
  </si>
  <si>
    <t>2"H Wd Drwer Organizer for 30"w</t>
  </si>
  <si>
    <t>2"H Wd Drwer Organizer for 33"w</t>
  </si>
  <si>
    <t>2"H Wd Drwer Organizer for 36"w</t>
  </si>
  <si>
    <t>Cross Divider for ORG21-36</t>
  </si>
  <si>
    <t>Dbl. Roll Holder for ORG21-36</t>
  </si>
  <si>
    <t>Knife Block for ORG21-36</t>
  </si>
  <si>
    <t>Stepped Container Holder</t>
  </si>
  <si>
    <t>Container Holder</t>
  </si>
  <si>
    <t>Set of 6 SS Containers w/ lids</t>
  </si>
  <si>
    <t>2"H Wd Drwer Knife Org. for 12"w</t>
  </si>
  <si>
    <t>2"H Wd Drwer Knife Org. for 15"w</t>
  </si>
  <si>
    <t>2"H Wd Drwer Knife Org. for 18"w</t>
  </si>
  <si>
    <t>2"H Wd Drwer Knife Org. for 21"w</t>
  </si>
  <si>
    <t>2"H Wd Drwer Knife Org. for 24"w</t>
  </si>
  <si>
    <t>Factory Cut Light Groove</t>
  </si>
  <si>
    <t>Pull Down Retract. Stor. For  21"w</t>
  </si>
  <si>
    <t>Pull Down Retract. Stor. For  24"w</t>
  </si>
  <si>
    <t>ORDER RECAP-COMPLETE YOUR SELECTIONS AT THE TOP SECTION ROWS 10 TO 13</t>
  </si>
  <si>
    <t>List Price</t>
  </si>
  <si>
    <t>COMBINED CABINETS AND UPGRADES TOTAL PRICE</t>
  </si>
  <si>
    <t>Cabinets Subtotal Price</t>
  </si>
  <si>
    <t>Upgrade Subtotal Price</t>
  </si>
  <si>
    <t>Default 1.00 in Cell F3 shows List Prices Throughout this Sheet. Change it to your Multiplier for Net Prices</t>
  </si>
  <si>
    <t>Upgrades Subtotal Price</t>
  </si>
  <si>
    <t>Cabinet items plus Upgrades Price</t>
  </si>
  <si>
    <t>Total Price</t>
  </si>
  <si>
    <t>See quick ref. below, or on Style # Tab</t>
  </si>
  <si>
    <r>
      <t xml:space="preserve">$15/box. </t>
    </r>
    <r>
      <rPr>
        <b/>
        <sz val="13"/>
        <color indexed="10"/>
        <rFont val="Arial"/>
        <family val="2"/>
      </rPr>
      <t>($75 min)</t>
    </r>
  </si>
  <si>
    <t>Enter Sell Factor Multiplier to get Net Pricing on the whole sheet. Leaving this Field at the default 1.00 will provide only List Pricing on the whole sheet. - It will be linked in the Quote Summary</t>
  </si>
  <si>
    <t>Be sure to inlude L , R , B as the last character in the Item No. where appropriate</t>
  </si>
  <si>
    <t>B will indicate a Butt-Door Cabinet. Or in the case of some open cabinets, B will indicate a Beadboard Pack Panel</t>
  </si>
  <si>
    <t>If an Item is entered incorrectly, an error will pop up after pressing enter. Please retype the item or select an item from the pull-down menu.</t>
  </si>
  <si>
    <t>"Total Price" will total the entire order based on the "Selling Factor" entered above</t>
  </si>
  <si>
    <t>TOTAL PRICE</t>
  </si>
  <si>
    <t>TOTAL PRICE WITH FREIGHT</t>
  </si>
  <si>
    <t>If any cell in the worksheet displays "#VALUE", the item selected is not available in that style and the sheet will calculate $0 for the total.</t>
  </si>
  <si>
    <t>Custom Items are priced in one species/door style - Be Sure that the style Selected Matches the Request Form - Contruction options not included in prices below.</t>
  </si>
  <si>
    <t>EXTOPRL_1.5</t>
  </si>
  <si>
    <t>Opt-Inst 1.5"Extended Top Rail</t>
  </si>
  <si>
    <t>ESSDL</t>
  </si>
  <si>
    <t>ESSDR</t>
  </si>
  <si>
    <t>EXSTL_1.5BB</t>
  </si>
  <si>
    <t>EXSTL_1.5BL</t>
  </si>
  <si>
    <t>EXSTL_1.5BR</t>
  </si>
  <si>
    <t>EXSTL_1.5TB</t>
  </si>
  <si>
    <t>EXSTL_1.5TL</t>
  </si>
  <si>
    <t>EXSTL_1.5TR</t>
  </si>
  <si>
    <t>EXSTL_1.5WB</t>
  </si>
  <si>
    <t>EXSTL_1.5WL</t>
  </si>
  <si>
    <t>EXSTL_1.5WR</t>
  </si>
  <si>
    <t>Ext. Stile &amp; Side Down Left</t>
  </si>
  <si>
    <t>Ext. Stile &amp; Side Down Right</t>
  </si>
  <si>
    <t xml:space="preserve">Cont.Furn. Foot T/L Aluminum </t>
  </si>
  <si>
    <t>Cont.Furn. Foot T/L Bronze</t>
  </si>
  <si>
    <t>Cont.Furn. Foot T/L Chrome</t>
  </si>
  <si>
    <t>Cont.Furn. Foot T/L Dark Brown</t>
  </si>
  <si>
    <t>Cont.Furn. Foot T/L Gloss White</t>
  </si>
  <si>
    <t>Cont.Furn. Foot T/L Matte Black</t>
  </si>
  <si>
    <t>LSH3624250</t>
  </si>
  <si>
    <t>LSH3630250</t>
  </si>
  <si>
    <t>Legacy Shiplap Hood 36w24h 250</t>
  </si>
  <si>
    <t>Legacy Shiplap Hood 36w30h 250</t>
  </si>
  <si>
    <t>DDEU2484</t>
  </si>
  <si>
    <t>DDEU2490</t>
  </si>
  <si>
    <t>DDEU2493</t>
  </si>
  <si>
    <t>DDEU2496</t>
  </si>
  <si>
    <t>DDEU2784</t>
  </si>
  <si>
    <t>DDEU2790</t>
  </si>
  <si>
    <t>DDEU2793</t>
  </si>
  <si>
    <t>DDEU2796</t>
  </si>
  <si>
    <t>U1284L</t>
  </si>
  <si>
    <t>U1284R</t>
  </si>
  <si>
    <t>U1290L</t>
  </si>
  <si>
    <t>U1290R</t>
  </si>
  <si>
    <t>U1293L</t>
  </si>
  <si>
    <t>U1293R</t>
  </si>
  <si>
    <t>U1296L</t>
  </si>
  <si>
    <t>U1296R</t>
  </si>
  <si>
    <t>U1584L</t>
  </si>
  <si>
    <t>U1584R</t>
  </si>
  <si>
    <t>U1590L</t>
  </si>
  <si>
    <t>U1590R</t>
  </si>
  <si>
    <t>U1593L</t>
  </si>
  <si>
    <t>U1593R</t>
  </si>
  <si>
    <t>U1596L</t>
  </si>
  <si>
    <t>U1596R</t>
  </si>
  <si>
    <t>U1884L</t>
  </si>
  <si>
    <t>U1884R</t>
  </si>
  <si>
    <t>U1890L</t>
  </si>
  <si>
    <t>U1890R</t>
  </si>
  <si>
    <t>U1893L</t>
  </si>
  <si>
    <t>U1893R</t>
  </si>
  <si>
    <t>U1896L</t>
  </si>
  <si>
    <t>U1896R</t>
  </si>
  <si>
    <t>U2184L</t>
  </si>
  <si>
    <t>U2184R</t>
  </si>
  <si>
    <t>U2190L</t>
  </si>
  <si>
    <t>U2190R</t>
  </si>
  <si>
    <t>U2193L</t>
  </si>
  <si>
    <t>U2193R</t>
  </si>
  <si>
    <t>U2196L</t>
  </si>
  <si>
    <t>U2196R</t>
  </si>
  <si>
    <t>U2484B</t>
  </si>
  <si>
    <t>U2484L</t>
  </si>
  <si>
    <t>U2484R</t>
  </si>
  <si>
    <t>U2490B</t>
  </si>
  <si>
    <t>U2490L</t>
  </si>
  <si>
    <t>U2490R</t>
  </si>
  <si>
    <t>U2493B</t>
  </si>
  <si>
    <t>U2493L</t>
  </si>
  <si>
    <t>U2493R</t>
  </si>
  <si>
    <t>U2496B</t>
  </si>
  <si>
    <t>U2496L</t>
  </si>
  <si>
    <t>U2496R</t>
  </si>
  <si>
    <t>U2784B</t>
  </si>
  <si>
    <t>U2790B</t>
  </si>
  <si>
    <t>U2793B</t>
  </si>
  <si>
    <t>U2796B</t>
  </si>
  <si>
    <t>U3084B</t>
  </si>
  <si>
    <t>U3090B</t>
  </si>
  <si>
    <t>U3093B</t>
  </si>
  <si>
    <t>U3096B</t>
  </si>
  <si>
    <t>U3384B</t>
  </si>
  <si>
    <t>U3390B</t>
  </si>
  <si>
    <t>U3393B</t>
  </si>
  <si>
    <t>U3396B</t>
  </si>
  <si>
    <t>U3684B</t>
  </si>
  <si>
    <t>U3690B</t>
  </si>
  <si>
    <t>U3693B</t>
  </si>
  <si>
    <t>U3696B</t>
  </si>
  <si>
    <t>DDE 2 Drs for 84"H 24"D Pantry</t>
  </si>
  <si>
    <t>DDE 2 Drs for 90"H 24"D Pantry</t>
  </si>
  <si>
    <t>DDE 2 Drs for 93"H 24"D Pantry</t>
  </si>
  <si>
    <t>DDE 2 Drs for 96"H 24"D Pantry</t>
  </si>
  <si>
    <t xml:space="preserve">DDE 4 Doors for REP38427      </t>
  </si>
  <si>
    <t xml:space="preserve">DDE 4 Doors for REP39027      </t>
  </si>
  <si>
    <t xml:space="preserve">DDE 4 Doors for REP39327      </t>
  </si>
  <si>
    <t xml:space="preserve">DDE 4 Doors for REP39627      </t>
  </si>
  <si>
    <t>12" Utility Cabinet</t>
  </si>
  <si>
    <t>15" Utility Cabinet</t>
  </si>
  <si>
    <t>18" Utility Cabinet</t>
  </si>
  <si>
    <t>21" Utility Cabinet</t>
  </si>
  <si>
    <t>24" Utility Cabinet/butt doors</t>
  </si>
  <si>
    <t>24" Utility Cabinet</t>
  </si>
  <si>
    <t>27" Utility Cabinet/butt doors</t>
  </si>
  <si>
    <t>30" Utility Cabinet/butt doors</t>
  </si>
  <si>
    <t>33" Utility Cabinet/butt doors</t>
  </si>
  <si>
    <t>36" Utility Cabinet/butt doors</t>
  </si>
  <si>
    <t>TVOD18</t>
  </si>
  <si>
    <t>Tall Vanity Outlet Drawer</t>
  </si>
  <si>
    <t>Mod Depth / Note</t>
  </si>
  <si>
    <t>Cu. Ft.</t>
  </si>
  <si>
    <t>See Catalog for Details</t>
  </si>
  <si>
    <t>Ply OPT</t>
  </si>
  <si>
    <t>Distress</t>
  </si>
  <si>
    <t>Finishes</t>
  </si>
  <si>
    <t>Plywood Upgrade-Domestic</t>
  </si>
  <si>
    <t>Plywood Upgrade-Imported</t>
  </si>
  <si>
    <t>If Custom Paint, Enter Color Name and SW# Here</t>
  </si>
  <si>
    <t>Will calculate based on selections above</t>
  </si>
  <si>
    <t>STANDARD</t>
  </si>
  <si>
    <t>Hat Rack 2 Pegs 3" W x 31" L</t>
  </si>
  <si>
    <t>Hat Rack 3 Pegs 3" W x 31" L</t>
  </si>
  <si>
    <t>PLYWD_DOM</t>
  </si>
  <si>
    <t>PLYWD_IMP</t>
  </si>
  <si>
    <t>Domestic20% PLYWD_DOM</t>
  </si>
  <si>
    <t>33" Tall Van Base w/Fl Ht Butt Drs</t>
  </si>
  <si>
    <t>27"w Wall-hung Van 2 Drawers</t>
  </si>
  <si>
    <t>KCB18</t>
  </si>
  <si>
    <t>KCB21</t>
  </si>
  <si>
    <t>KCB24</t>
  </si>
  <si>
    <t>BC36FHL</t>
  </si>
  <si>
    <t>BC36FHR</t>
  </si>
  <si>
    <t>BC39FHL</t>
  </si>
  <si>
    <t>BC39FHR</t>
  </si>
  <si>
    <t>BC42FHL</t>
  </si>
  <si>
    <t>BC42FHR</t>
  </si>
  <si>
    <t>BC45FHL</t>
  </si>
  <si>
    <t>BC45FHR</t>
  </si>
  <si>
    <t>BC48FHL</t>
  </si>
  <si>
    <t>BC48FHR</t>
  </si>
  <si>
    <t>Opt-Knife/Cut Bd in 18"w Base</t>
  </si>
  <si>
    <t>36" Base Crnr Blind Full Ht Dr</t>
  </si>
  <si>
    <t>39" Base Crnr Blind Full Ht Dr</t>
  </si>
  <si>
    <t>42" Base Crnr Blind Full Ht Dr</t>
  </si>
  <si>
    <t>45" Base Crnr Blind Full Ht Dr</t>
  </si>
  <si>
    <t>48" Base Crnr Blind Full Ht Dr</t>
  </si>
  <si>
    <t>Domestic UV Veneer Plywood</t>
  </si>
  <si>
    <t>Imported UV Veneer Plywood</t>
  </si>
  <si>
    <t>Material Surcharge</t>
  </si>
  <si>
    <t>Check if Residential Delivery</t>
  </si>
  <si>
    <t>Residential LTL Deliveries-Additional $175.</t>
  </si>
  <si>
    <t>Liftgate and delivery appointment included.</t>
  </si>
  <si>
    <t>Normal Cubic Ft. rates apply.</t>
  </si>
  <si>
    <t>Enter the Current Material Surcharge.</t>
  </si>
  <si>
    <t>Imported10% PLYWD_IMP</t>
  </si>
  <si>
    <t>FS2</t>
  </si>
  <si>
    <t>2"h Floating Shelf/ Liner Foot</t>
  </si>
  <si>
    <t>BCW2733L</t>
  </si>
  <si>
    <t>33"H Blind Corner Wall</t>
  </si>
  <si>
    <t>BCW2733R</t>
  </si>
  <si>
    <t>BCW3033L</t>
  </si>
  <si>
    <t>BCW3033R</t>
  </si>
  <si>
    <t>BCW3633L</t>
  </si>
  <si>
    <t>BCW3633R</t>
  </si>
  <si>
    <t>BCW3933BL</t>
  </si>
  <si>
    <t>33"H Bl Crnr Wall/Butt doors</t>
  </si>
  <si>
    <t>BCW3933BR</t>
  </si>
  <si>
    <t>BCW4233BL</t>
  </si>
  <si>
    <t>BCW4233BR</t>
  </si>
  <si>
    <t>BCW4533BL</t>
  </si>
  <si>
    <t>BCW4533BR</t>
  </si>
  <si>
    <t>CW2433-15L</t>
  </si>
  <si>
    <t>33"H Corner Wall Cab-15" Deep</t>
  </si>
  <si>
    <t>CW2433-15R</t>
  </si>
  <si>
    <t>CW2433L</t>
  </si>
  <si>
    <t>33"H Corner Wall Cabinet</t>
  </si>
  <si>
    <t>CW2433R</t>
  </si>
  <si>
    <t>CW2733L</t>
  </si>
  <si>
    <t>CW2733R</t>
  </si>
  <si>
    <t>DDE1233</t>
  </si>
  <si>
    <t>DLX Door End - 33"H 12"D Wall</t>
  </si>
  <si>
    <t>DDE1533</t>
  </si>
  <si>
    <t>DLX Door End - 33"H 15"D Wall</t>
  </si>
  <si>
    <t>DDE2487</t>
  </si>
  <si>
    <t>DDE 2 Drs for 87"H 24"D Pantry</t>
  </si>
  <si>
    <t>DDE2787</t>
  </si>
  <si>
    <t xml:space="preserve">DDE 4 Doors for REP38727      </t>
  </si>
  <si>
    <t>DDEU2487</t>
  </si>
  <si>
    <t>DDE 2 Drs for 87"H 24"D Utility</t>
  </si>
  <si>
    <t>DDEU2787</t>
  </si>
  <si>
    <t>FOT387</t>
  </si>
  <si>
    <t>Filler Overlay Tall 2-1/2" x 82-1/2"</t>
  </si>
  <si>
    <t>FOT687</t>
  </si>
  <si>
    <t>Filler Overlay Tall 5-1/2" x 82-1/2"</t>
  </si>
  <si>
    <t>FOW333</t>
  </si>
  <si>
    <t>Filler Overlay Wall 2-1/2" x 32-1/2"</t>
  </si>
  <si>
    <t>FOW633</t>
  </si>
  <si>
    <t>Filler Overlay Wall 5-1/2" x 32-1/2"</t>
  </si>
  <si>
    <t>MWS3033-15B</t>
  </si>
  <si>
    <t>33"H Micro Cab/Butt doors-15"dp</t>
  </si>
  <si>
    <t>MWS3033B</t>
  </si>
  <si>
    <t>33"H Micro Cab/Butt doors-12"dp</t>
  </si>
  <si>
    <t>W1233L</t>
  </si>
  <si>
    <t>33"H Wall Cabinet</t>
  </si>
  <si>
    <t>W1233R</t>
  </si>
  <si>
    <t>W1533L</t>
  </si>
  <si>
    <t>W1533R</t>
  </si>
  <si>
    <t>W1833L</t>
  </si>
  <si>
    <t>W1833R</t>
  </si>
  <si>
    <t>W2133L</t>
  </si>
  <si>
    <t>W2133R</t>
  </si>
  <si>
    <t>W2433B</t>
  </si>
  <si>
    <t>33"H Wall Cabinet/butt doors</t>
  </si>
  <si>
    <t>W2433L</t>
  </si>
  <si>
    <t>W2433R</t>
  </si>
  <si>
    <t>W2733B</t>
  </si>
  <si>
    <t>W3033B</t>
  </si>
  <si>
    <t>W3333B</t>
  </si>
  <si>
    <t>W3633B</t>
  </si>
  <si>
    <t>W3933B</t>
  </si>
  <si>
    <t>W4233</t>
  </si>
  <si>
    <t>W4533</t>
  </si>
  <si>
    <t>W4833</t>
  </si>
  <si>
    <t>W4833B</t>
  </si>
  <si>
    <t>W933L</t>
  </si>
  <si>
    <t>W933R</t>
  </si>
  <si>
    <t>WEC1233L</t>
  </si>
  <si>
    <t>33"H Wall End Cabinet</t>
  </si>
  <si>
    <t>WEC1233R</t>
  </si>
  <si>
    <t>WPC2433L</t>
  </si>
  <si>
    <t>33"H Wall Pie Cut Cabinet</t>
  </si>
  <si>
    <t>WPC2433R</t>
  </si>
  <si>
    <t>P1287L</t>
  </si>
  <si>
    <t>P1287R</t>
  </si>
  <si>
    <t>P1587L</t>
  </si>
  <si>
    <t>P1587R</t>
  </si>
  <si>
    <t>P1887L</t>
  </si>
  <si>
    <t>P1887R</t>
  </si>
  <si>
    <t>P2187L</t>
  </si>
  <si>
    <t>P2187R</t>
  </si>
  <si>
    <t>P2487B</t>
  </si>
  <si>
    <t>P2487L</t>
  </si>
  <si>
    <t>P2487R</t>
  </si>
  <si>
    <t>P2787B</t>
  </si>
  <si>
    <t>P3087B</t>
  </si>
  <si>
    <t>P3387B</t>
  </si>
  <si>
    <t>P3687B</t>
  </si>
  <si>
    <t>TOC2787B</t>
  </si>
  <si>
    <t>TOC3087B</t>
  </si>
  <si>
    <t>TOC3387B</t>
  </si>
  <si>
    <t>TODL2787B</t>
  </si>
  <si>
    <t>TODL3087B</t>
  </si>
  <si>
    <t>TODL3387B</t>
  </si>
  <si>
    <t>TODS2787B</t>
  </si>
  <si>
    <t>TODS3087B</t>
  </si>
  <si>
    <t>TODS3387B</t>
  </si>
  <si>
    <t>TOM3087B</t>
  </si>
  <si>
    <t>TOS2787B</t>
  </si>
  <si>
    <t>TOS3087B</t>
  </si>
  <si>
    <t>TOS3387B</t>
  </si>
  <si>
    <t>U1287L</t>
  </si>
  <si>
    <t>U1287R</t>
  </si>
  <si>
    <t>U1587L</t>
  </si>
  <si>
    <t>U1587R</t>
  </si>
  <si>
    <t>U1887L</t>
  </si>
  <si>
    <t>U1887R</t>
  </si>
  <si>
    <t>U2187L</t>
  </si>
  <si>
    <t>U2187R</t>
  </si>
  <si>
    <t>U2487B</t>
  </si>
  <si>
    <t>U2487L</t>
  </si>
  <si>
    <t>U2487R</t>
  </si>
  <si>
    <t>U2787B</t>
  </si>
  <si>
    <t>U3087B</t>
  </si>
  <si>
    <t>U3387B</t>
  </si>
  <si>
    <t>U3687B</t>
  </si>
  <si>
    <t>WOS1233</t>
  </si>
  <si>
    <t>WOS1533</t>
  </si>
  <si>
    <t>WOS1833</t>
  </si>
  <si>
    <t>WOS2133</t>
  </si>
  <si>
    <t>WOS2433</t>
  </si>
  <si>
    <t>WOS2733</t>
  </si>
  <si>
    <t>WOS3033</t>
  </si>
  <si>
    <t>WOS3333</t>
  </si>
  <si>
    <t>WOS3633</t>
  </si>
  <si>
    <t>WOS3933</t>
  </si>
  <si>
    <t>WOS4233</t>
  </si>
  <si>
    <t>WOS4533</t>
  </si>
  <si>
    <t>WOS4833</t>
  </si>
  <si>
    <t>WES633L</t>
  </si>
  <si>
    <t>33" Wall End Shelf-Left</t>
  </si>
  <si>
    <t>WES633R</t>
  </si>
  <si>
    <t>WF1.533</t>
  </si>
  <si>
    <t>WF333</t>
  </si>
  <si>
    <t>WF633</t>
  </si>
  <si>
    <t>WEP1.533L</t>
  </si>
  <si>
    <t>WEP1.533R</t>
  </si>
  <si>
    <t>WEP333L</t>
  </si>
  <si>
    <t>WEP333R</t>
  </si>
  <si>
    <t>WEP633L</t>
  </si>
  <si>
    <t>WEP633R</t>
  </si>
  <si>
    <t>TF1.587</t>
  </si>
  <si>
    <t>TF387</t>
  </si>
  <si>
    <t>REP.7587</t>
  </si>
  <si>
    <t>REP.758727</t>
  </si>
  <si>
    <t>REP1.58727L</t>
  </si>
  <si>
    <t>REP1.58727R</t>
  </si>
  <si>
    <t>REP1.587L</t>
  </si>
  <si>
    <t>REP1.587R</t>
  </si>
  <si>
    <t>RFE1.58727L</t>
  </si>
  <si>
    <t>1.5" Ref Flush End Pnl 84"H-27"D</t>
  </si>
  <si>
    <t>RFE1.58727R</t>
  </si>
  <si>
    <t>RFE1.587L</t>
  </si>
  <si>
    <t>1.5" Ref Flush End Pnl 84"H-24"D</t>
  </si>
  <si>
    <t>RFE1.587R</t>
  </si>
  <si>
    <t>REP38727L</t>
  </si>
  <si>
    <t>REP38727R</t>
  </si>
  <si>
    <t>REP387L</t>
  </si>
  <si>
    <t>REP387R</t>
  </si>
  <si>
    <t>RFE38727L</t>
  </si>
  <si>
    <t>3" Ref Flush End Pnl 84"H-24"D</t>
  </si>
  <si>
    <t>RFE38727R</t>
  </si>
  <si>
    <t>RFE387L</t>
  </si>
  <si>
    <t>3" Ref Flush End Pnl 84"H-27"D</t>
  </si>
  <si>
    <t>RFE387R</t>
  </si>
  <si>
    <t>Min. $250</t>
  </si>
  <si>
    <t>Residential Delivery Fee</t>
  </si>
  <si>
    <t>Residential Delivery  Pick Yes or No</t>
  </si>
  <si>
    <t>Resdel</t>
  </si>
  <si>
    <t>YES</t>
  </si>
  <si>
    <t>NO</t>
  </si>
  <si>
    <t>Adds $175 below if Yes Selected</t>
  </si>
  <si>
    <t>Default 1.00 in Cell F3 shows List Prices Throughout this Sheet. Change it to your Multiplier for Net Prices. Prices in Column K through Column BO reflect the appropriate pricing based on the factor used</t>
  </si>
  <si>
    <t>Adds $175 if Residential Delivery Selected Above</t>
  </si>
  <si>
    <t>Select YES for Residential Delevery, other wise leave blank or select NO.</t>
  </si>
  <si>
    <t>Notes:</t>
  </si>
  <si>
    <t>Residential Delivery fee is automatically entered of YES Is selected in Cell F6.</t>
  </si>
  <si>
    <t>Freight Charges are entered outomatically and are linked to Cubic Ft. Rate entered in cell F4.</t>
  </si>
  <si>
    <t>"Total Price with Freight" will calculate based on the Selling factor, style, and any added delivery and freight charges.</t>
  </si>
  <si>
    <t>Printing the Quote Worksheet:</t>
  </si>
  <si>
    <t>If you print the Quote Worksheet, you will get everyting 3 pages, everthing from Cells B2:I178 in Colums B-I, including the Date, Customer Info, and the order Summary. This should work for most users.</t>
  </si>
  <si>
    <t xml:space="preserve">Due to Personal Excel or Printer Settings, some users have repored that this print setup does not work on their PC. In some cases, you may have to re-adust the Print Area and/or other personal Printer Settings. </t>
  </si>
  <si>
    <t>Sell Factor</t>
  </si>
  <si>
    <t>If a DEPTH MODIFICATION is optioned -  MDB, MDW...,or  MDT..., Please enter required depth in Column I.                                                                               If 3/4PLYSHELF, FS2 Floating Shelf, enter width and depth here.                                                       Other Brief Notes may also be entered here.</t>
  </si>
  <si>
    <t>or R</t>
  </si>
  <si>
    <t>12"H Wall Cabinet/butt doors</t>
  </si>
  <si>
    <t>12"H Corner WaRR Cab-15" Deep</t>
  </si>
  <si>
    <t>15"H Corner WaRR Cab-15" Deep</t>
  </si>
  <si>
    <t>18"H Corner WaRR Cab-15" Deep</t>
  </si>
  <si>
    <t>33"H Corner WaRR Cab-15" Deep</t>
  </si>
  <si>
    <t>36"H Corner WaRR Cab-15" Deep</t>
  </si>
  <si>
    <t>39"H Corner WaRR Cab-15" Deep</t>
  </si>
  <si>
    <t>42"H Corner WaRR Cab-15" Deep</t>
  </si>
  <si>
    <t>48"H AppRiance Garage</t>
  </si>
  <si>
    <t>54"H AppRiance Garage</t>
  </si>
  <si>
    <t>57"H AppRiance Garage</t>
  </si>
  <si>
    <t>60"H AppRiance Garage</t>
  </si>
  <si>
    <t>24"H Latt. Wall Wine Rack 25 Btls</t>
  </si>
  <si>
    <t>24"H Latt. Wall Wine Rack 31 Btls</t>
  </si>
  <si>
    <t>18"H Latt. Wall Wine Rack 27 Btls</t>
  </si>
  <si>
    <t>24"H Latt. Wall Wine Rack 35 Btls</t>
  </si>
  <si>
    <t>24"H Latt. Wall Wine Rack 39 Btls</t>
  </si>
  <si>
    <t>30w Mantel Wd Hd 24h 18d 600 CFM</t>
  </si>
  <si>
    <t>30w Mantel Wd Hd 30h 18d 600 CFM</t>
  </si>
  <si>
    <t>30w Mantel Wd Hd 36h 18d 600 CFM</t>
  </si>
  <si>
    <t>36w Mantel Wd Hd 24h 18d 600 CFM</t>
  </si>
  <si>
    <t>36w Mantel Wd Hd 30h 18d 600 CFM</t>
  </si>
  <si>
    <t>36w Mantel Wd Hd 36h 18d 600 CFM</t>
  </si>
  <si>
    <t>48w Mantel Wd Hd 24h 18d 600 CFM</t>
  </si>
  <si>
    <t>48w Mantel Wd Hd 30h 18d 600 CFM</t>
  </si>
  <si>
    <t>48w Mantel Wd Hd 36h 18d 600 CFM</t>
  </si>
  <si>
    <t xml:space="preserve">9" Base </t>
  </si>
  <si>
    <t>9" Base Full Ht. Dr.</t>
  </si>
  <si>
    <t>36" Base Corner Blind</t>
  </si>
  <si>
    <t>39" Base Corner Blind</t>
  </si>
  <si>
    <t>42" Base Corner Blind</t>
  </si>
  <si>
    <t>45" Base Corner Blind</t>
  </si>
  <si>
    <t>48" Base Corner Blind</t>
  </si>
  <si>
    <t>15"w Wall-hung Vanity Door</t>
  </si>
  <si>
    <t>18"w Wall-hung Vanity Door</t>
  </si>
  <si>
    <t>21"w Wall-hung Vanity Door</t>
  </si>
  <si>
    <t>24"w Wall-hung Vanity Door</t>
  </si>
  <si>
    <t>Chr. Oval Closet Rod End Support</t>
  </si>
  <si>
    <t>Chr. Oval Center Closet Rod Supp.</t>
  </si>
  <si>
    <t>Screw for Above (not pictured)</t>
  </si>
  <si>
    <t>Finish All Sides</t>
  </si>
  <si>
    <t>Floating Vanity Bracket</t>
  </si>
  <si>
    <t xml:space="preserve">Floting Vanity Bracket </t>
  </si>
  <si>
    <t>Install 1/4" Toe kick on Vanity</t>
  </si>
  <si>
    <t>DDE 2 Drs for 84"H 24"D Utility</t>
  </si>
  <si>
    <t>DDE 2 Drs for 90"H 24"D Utility</t>
  </si>
  <si>
    <t>DDE 2 Drs for 93"H 24"D Utility</t>
  </si>
  <si>
    <t>DDE 2 Drs for 96"H 24"D Utility</t>
  </si>
  <si>
    <t>3" Recessed Toe Kick Left</t>
  </si>
  <si>
    <t>3" Recessed Toe Kick Right</t>
  </si>
  <si>
    <t>3" Recessed Toe Kick Back</t>
  </si>
  <si>
    <t xml:space="preserve">Combine Wall Cabinets </t>
  </si>
  <si>
    <t>Remove Drw Box &amp; Glides</t>
  </si>
  <si>
    <t>10"x10" Void for Plumbing</t>
  </si>
  <si>
    <t>Remove shelf</t>
  </si>
  <si>
    <t>Face Frame, Doors, Drwr Frnts only</t>
  </si>
  <si>
    <t>UV Coated Veneer Plywd-Domestic</t>
  </si>
  <si>
    <t>UV Coated Veneer Plywd-Imported</t>
  </si>
  <si>
    <t>86 deg Reduction Clip for SC Hngs</t>
  </si>
  <si>
    <t>NEW #</t>
  </si>
  <si>
    <t>Y</t>
  </si>
  <si>
    <t>1.5" Ref Flush End Pnl 90"H-24"D</t>
  </si>
  <si>
    <t>1.5" Ref Flush End Pnl 90"H-27"D</t>
  </si>
  <si>
    <t>1.5" Ref Flush End Pnl 93"H-24"D</t>
  </si>
  <si>
    <t>1.5" Ref Flush End Pnl 93"H-27"D</t>
  </si>
  <si>
    <t>1.5" Ref Flush End Pnl 96"H-24"D</t>
  </si>
  <si>
    <t>1.5" Ref Flush End Pnl 96"H-27"D</t>
  </si>
  <si>
    <t>3" Ref Flush End Pnl 90"H-24"D</t>
  </si>
  <si>
    <t>3" Ref Flush End Pnl 90"H-27"D</t>
  </si>
  <si>
    <t>3" Ref Flush End Pnl 93"H-24"D</t>
  </si>
  <si>
    <t>3" Ref Flush End Pnl 93"H-27"D</t>
  </si>
  <si>
    <t>3" Ref Flush End Pnl 96"H-24"D</t>
  </si>
  <si>
    <t>3" Ref Flush End Pnl 96"H-27"D</t>
  </si>
  <si>
    <t>Support Bracket 3"x7"x7" Square</t>
  </si>
  <si>
    <t>Sup Brckt A 3"x7-5/8"x10-1/2"</t>
  </si>
  <si>
    <t>1-1/2" Finished Wood Countertop</t>
  </si>
  <si>
    <t>3/4" x 4' x 8' (Full Sheet)</t>
  </si>
  <si>
    <t>Base/Van Cab -1" increments</t>
  </si>
  <si>
    <t>Opt-Knife/Cut Bd in 21"w Base</t>
  </si>
  <si>
    <t>Opt-Knife/Cut Bd in 24"w Base</t>
  </si>
  <si>
    <t>Set of 6 Adjustable Roll-Out Trays</t>
  </si>
  <si>
    <t>Swing Out Pantry System</t>
  </si>
  <si>
    <t>White Revolver/CW24,27 - 30"H</t>
  </si>
  <si>
    <t>Wood Revolver/CW24,27 - 30"H</t>
  </si>
  <si>
    <t>White Revolver/CW24,27 - 36,42"H</t>
  </si>
  <si>
    <t>Wood Revolver/CW24,27 - 36,42"H</t>
  </si>
  <si>
    <t>Opt-Installed Tilt Out Tray</t>
  </si>
  <si>
    <t>Install Seedy Glass IPO Clear</t>
  </si>
  <si>
    <t>1SJ/</t>
  </si>
  <si>
    <t>2SJ/</t>
  </si>
  <si>
    <t>3SJ/</t>
  </si>
  <si>
    <t>2SD/</t>
  </si>
  <si>
    <t>3SD/</t>
  </si>
  <si>
    <t>2TB/</t>
  </si>
  <si>
    <t xml:space="preserve">when opening the Legacy Quote Program, you should be prompted to enter a password.  </t>
  </si>
  <si>
    <t xml:space="preserve">Click the "Read Only" button to open the spreadsheet.  </t>
  </si>
  <si>
    <t>The Percentage upgrades for Standard Paint Colors or Custom Paint will automatically calculate where applicable.</t>
  </si>
  <si>
    <t>1/4LAMFLSHT</t>
  </si>
  <si>
    <t>3/4LAMSHELF</t>
  </si>
  <si>
    <t>B13.5FHL</t>
  </si>
  <si>
    <t>B13.5FHR</t>
  </si>
  <si>
    <t>B13.5L</t>
  </si>
  <si>
    <t>B13.5R</t>
  </si>
  <si>
    <t>B16.5FHL</t>
  </si>
  <si>
    <t>B16.5FHR</t>
  </si>
  <si>
    <t>B16.5L</t>
  </si>
  <si>
    <t>B16.5R</t>
  </si>
  <si>
    <t>option</t>
  </si>
  <si>
    <t>BFEL</t>
  </si>
  <si>
    <t>BFER</t>
  </si>
  <si>
    <t>BOM30CT</t>
  </si>
  <si>
    <t>D3B13.5</t>
  </si>
  <si>
    <t>D3B16.5</t>
  </si>
  <si>
    <t>DWEP3L</t>
  </si>
  <si>
    <t>DWEP3R</t>
  </si>
  <si>
    <t>PE4.596TK</t>
  </si>
  <si>
    <t>SB30FHB</t>
  </si>
  <si>
    <t>SB33FHB</t>
  </si>
  <si>
    <t>SB36FHB</t>
  </si>
  <si>
    <t>SGPOSC15</t>
  </si>
  <si>
    <t>SGPOSC18</t>
  </si>
  <si>
    <t>SGPOSC21</t>
  </si>
  <si>
    <t>SGPOSC24</t>
  </si>
  <si>
    <t>TFEL</t>
  </si>
  <si>
    <t>TFER</t>
  </si>
  <si>
    <t>TOD3084B</t>
  </si>
  <si>
    <t>TOD3087B</t>
  </si>
  <si>
    <t>TOD3090B</t>
  </si>
  <si>
    <t>TOD3093B</t>
  </si>
  <si>
    <t>TOD3096B</t>
  </si>
  <si>
    <t>TVPEP3NT</t>
  </si>
  <si>
    <t>TVSB24FHB</t>
  </si>
  <si>
    <t>TVSB27FHB</t>
  </si>
  <si>
    <t>TVSB30FHB</t>
  </si>
  <si>
    <t>TVSB33FHB</t>
  </si>
  <si>
    <t>TVSB36FHB</t>
  </si>
  <si>
    <t>U13.584L</t>
  </si>
  <si>
    <t>U13.584R</t>
  </si>
  <si>
    <t>U13.587L</t>
  </si>
  <si>
    <t>U13.587R</t>
  </si>
  <si>
    <t>U13.590L</t>
  </si>
  <si>
    <t>U13.590R</t>
  </si>
  <si>
    <t>U13.593L</t>
  </si>
  <si>
    <t>U13.593R</t>
  </si>
  <si>
    <t>U13.596L</t>
  </si>
  <si>
    <t>U13.596R</t>
  </si>
  <si>
    <t>U16.584L</t>
  </si>
  <si>
    <t>U16.584R</t>
  </si>
  <si>
    <t>U16.587L</t>
  </si>
  <si>
    <t>U16.587R</t>
  </si>
  <si>
    <t>U16.590L</t>
  </si>
  <si>
    <t>U16.590R</t>
  </si>
  <si>
    <t>U16.593L</t>
  </si>
  <si>
    <t>U16.593R</t>
  </si>
  <si>
    <t>U16.596L</t>
  </si>
  <si>
    <t>U16.596R</t>
  </si>
  <si>
    <t>VADDTRAY15</t>
  </si>
  <si>
    <t>VADDTRAY18</t>
  </si>
  <si>
    <t>VADDTRAY21</t>
  </si>
  <si>
    <t>VADDTRAY24</t>
  </si>
  <si>
    <t>VBTRAY24-2</t>
  </si>
  <si>
    <t>VBTRAY24-3</t>
  </si>
  <si>
    <t>VIVA_BASE</t>
  </si>
  <si>
    <t>VIVA_BATTEN</t>
  </si>
  <si>
    <t>VIVA_CROWN</t>
  </si>
  <si>
    <t>VSB24FHB</t>
  </si>
  <si>
    <t>VSB27FHB</t>
  </si>
  <si>
    <t>VSB30FHB</t>
  </si>
  <si>
    <t>VSB33FHB</t>
  </si>
  <si>
    <t>VSB36FHB</t>
  </si>
  <si>
    <t>VUTRAY24-4</t>
  </si>
  <si>
    <t>W13.530L</t>
  </si>
  <si>
    <t>W13.530R</t>
  </si>
  <si>
    <t>W13.533L</t>
  </si>
  <si>
    <t>W13.533R</t>
  </si>
  <si>
    <t>W13.536L</t>
  </si>
  <si>
    <t>W13.536R</t>
  </si>
  <si>
    <t>W13.539L</t>
  </si>
  <si>
    <t>W13.539R</t>
  </si>
  <si>
    <t>W13.542L</t>
  </si>
  <si>
    <t>W13.542R</t>
  </si>
  <si>
    <t>W16.530L</t>
  </si>
  <si>
    <t>W16.530R</t>
  </si>
  <si>
    <t>W16.533L</t>
  </si>
  <si>
    <t>W16.533R</t>
  </si>
  <si>
    <t>W16.536L</t>
  </si>
  <si>
    <t>W16.536R</t>
  </si>
  <si>
    <t>W16.539L</t>
  </si>
  <si>
    <t>W16.539R</t>
  </si>
  <si>
    <t>W16.542L</t>
  </si>
  <si>
    <t>W16.542R</t>
  </si>
  <si>
    <t>WFEL</t>
  </si>
  <si>
    <t>WFER</t>
  </si>
  <si>
    <t>WGPOSC15</t>
  </si>
  <si>
    <t>WGPOSC18</t>
  </si>
  <si>
    <t>WGPOSC21</t>
  </si>
  <si>
    <t>WTH2415</t>
  </si>
  <si>
    <t>WTH2421</t>
  </si>
  <si>
    <t>WTH2715</t>
  </si>
  <si>
    <t>WTH2721</t>
  </si>
  <si>
    <t>WTH3015</t>
  </si>
  <si>
    <t>WTH3021</t>
  </si>
  <si>
    <t>WTH3315</t>
  </si>
  <si>
    <t>WTH3321</t>
  </si>
  <si>
    <t>WTH3615</t>
  </si>
  <si>
    <t>WTH3621</t>
  </si>
  <si>
    <t>VIVA Frameless</t>
  </si>
  <si>
    <t>Laminate Slab</t>
  </si>
  <si>
    <t>Fashionista</t>
  </si>
  <si>
    <t>White Oak</t>
  </si>
  <si>
    <t xml:space="preserve">13.5" Base </t>
  </si>
  <si>
    <t xml:space="preserve">16.5" Base </t>
  </si>
  <si>
    <t>Batten 5/16"4 x 1-1/4"w x 96"l</t>
  </si>
  <si>
    <t>36" Blind Crnr Bs Full Height</t>
  </si>
  <si>
    <t>36" Base Blind Corner</t>
  </si>
  <si>
    <t>39" Blind Crnr Bs Full Height</t>
  </si>
  <si>
    <t>39" Base Blind Corner</t>
  </si>
  <si>
    <t>42" Blind Crnr Bs Full Height</t>
  </si>
  <si>
    <t>42" Base Blind Corner</t>
  </si>
  <si>
    <t>3/4" Base End Panel</t>
  </si>
  <si>
    <t>Base Finished Left</t>
  </si>
  <si>
    <t>Base Finished End Right</t>
  </si>
  <si>
    <t>30" Base Oven/CT Micro Cab</t>
  </si>
  <si>
    <t>Crown 3/4"w x  2-9/16"h x 96"l</t>
  </si>
  <si>
    <t>18"w 1-Drw Bench 16-7/16h 24d</t>
  </si>
  <si>
    <t>21"w 1-Drw Bench 16-7/16h 24d</t>
  </si>
  <si>
    <t>24"w 1-Drw Bench 16-7/16h 24d</t>
  </si>
  <si>
    <t>27"w 1-Drw Bench 16-7/16h 24d</t>
  </si>
  <si>
    <t>30"w 1-Drw Bench 16-7/16h 24d</t>
  </si>
  <si>
    <t>33"w 1-Drw Bench 16-7/16h 24d</t>
  </si>
  <si>
    <t>36"w 1-Drw Bench 16-7/16h 24d</t>
  </si>
  <si>
    <t>13.5" 3-Drawer Base</t>
  </si>
  <si>
    <t>16.5" 3-Drawer Base</t>
  </si>
  <si>
    <t>3"w 24"d Dishwasher End Panel</t>
  </si>
  <si>
    <t>2"h Floating Shelf/ Linear Foot</t>
  </si>
  <si>
    <t>30"H Micro Cab/Butt drs-15" dp</t>
  </si>
  <si>
    <t>33"H Micro Cab/Butt drs-15" dp</t>
  </si>
  <si>
    <t>36"H Micro Cab/Butt drs-15" dp</t>
  </si>
  <si>
    <t>39"H Micro Cab/Butt drs-15" dp</t>
  </si>
  <si>
    <t>42"H Micro Cab/Butt drs-15" dp</t>
  </si>
  <si>
    <t>1/4" x 48"w x 34.5"h (Island Back)</t>
  </si>
  <si>
    <t>1/4" x 48"w x 48"h (Island Back)</t>
  </si>
  <si>
    <t>3/4" Refer End Panel 84"H-24"D</t>
  </si>
  <si>
    <t>3/4" Refer End Panel 90"H-24"D</t>
  </si>
  <si>
    <t>3/4" Refer End Panel 96"H-24"D</t>
  </si>
  <si>
    <t>30" Sink Bs -Full Ht./Butt Drs</t>
  </si>
  <si>
    <t>33" Sink Bs -Full Ht./Butt Drs</t>
  </si>
  <si>
    <t>36" Sink Bs -Full Ht./Butt Drs</t>
  </si>
  <si>
    <t>Tall Finished End Left</t>
  </si>
  <si>
    <t>Tall Finished End Right</t>
  </si>
  <si>
    <t>30"W Tall Oven Double/Butt dr</t>
  </si>
  <si>
    <t>3"w Tall Vanity Pilaster 2-Panel</t>
  </si>
  <si>
    <t>24" Tall Van Snk Bs w/Fl Ht Bt Drs</t>
  </si>
  <si>
    <t>27" Tall Van Snk Bs w/Fl Ht Bt Drs</t>
  </si>
  <si>
    <t>30" Tall Van Snk Bs w/Fl Ht Bt Drs</t>
  </si>
  <si>
    <t>33" Tall Van Snk Bs w/Fl Ht Bt Drs</t>
  </si>
  <si>
    <t>36" Tall Van Snk Bs w/Fl Ht Bt Drs</t>
  </si>
  <si>
    <t>13.5" Utility Cabinet</t>
  </si>
  <si>
    <t>16.5" Utility Cabinet</t>
  </si>
  <si>
    <t>Base 3/4"w x 3"h x 108"l</t>
  </si>
  <si>
    <t>Batten 3/8"w x 1-1/4"h x 108"l</t>
  </si>
  <si>
    <t>Crown 9/16"w x 2-5/8"h x 108"l</t>
  </si>
  <si>
    <t>24" Van Snk Bs w/Full Ht Butt Drs</t>
  </si>
  <si>
    <t>27" Van Snk Bs w/Full Ht Butt Drs</t>
  </si>
  <si>
    <t>30" Van Snk Bs w/Full Ht Butt Drs</t>
  </si>
  <si>
    <t>33" Van Snk Bs w/Full Ht Butt Drs</t>
  </si>
  <si>
    <t>36" Van Snk Bs w/Full Ht Butt Drs</t>
  </si>
  <si>
    <t>Wall Finished End Left</t>
  </si>
  <si>
    <t>Wall Finished End Right</t>
  </si>
  <si>
    <t>12"W Wall OpenShelf</t>
  </si>
  <si>
    <t>15"W Wall OpenShelf</t>
  </si>
  <si>
    <t>21"W Wall OpenShelf</t>
  </si>
  <si>
    <t>24"W Wall OpenShelf</t>
  </si>
  <si>
    <t>27"W Wall OpenShelf</t>
  </si>
  <si>
    <t>30"W Wall OpenShelf</t>
  </si>
  <si>
    <t>33"W Wall OpenShelf</t>
  </si>
  <si>
    <t>36"W Wall OpenShelf</t>
  </si>
  <si>
    <t>12"H Wall Top Hinge Door</t>
  </si>
  <si>
    <t>15"H Wall Top Hinge Door</t>
  </si>
  <si>
    <t>21"H Wall Top Hinge Door</t>
  </si>
  <si>
    <t>VIVA</t>
  </si>
  <si>
    <t>Wood Veneer Slab</t>
  </si>
  <si>
    <t>Color/Tecture/Species</t>
  </si>
  <si>
    <t>Door Style</t>
  </si>
  <si>
    <t>Custom Paint Color</t>
  </si>
  <si>
    <r>
      <t xml:space="preserve">Is a signed Specialty Finish Agreement attached for Glaze/Paint/Distressing Option?                  </t>
    </r>
    <r>
      <rPr>
        <sz val="9"/>
        <color indexed="8"/>
        <rFont val="Myriad Web Pro"/>
        <family val="2"/>
      </rPr>
      <t>Yes            Not Applicable</t>
    </r>
  </si>
  <si>
    <t xml:space="preserve">All Colors not available in all Species See Catalog for Details     </t>
  </si>
  <si>
    <t xml:space="preserve">After downloading the Legacy Quote Program  to your computer from our website, </t>
  </si>
  <si>
    <t xml:space="preserve">Whether it prompts for a password or not, you should open the file as read only to keep your blank copy intact. </t>
  </si>
  <si>
    <t>BFHSRSC12</t>
  </si>
  <si>
    <t>BFHSRSC9</t>
  </si>
  <si>
    <t>BFHUTSC12</t>
  </si>
  <si>
    <t>BFHUTSC9</t>
  </si>
  <si>
    <t>Spice Rack Pull-Out Soft Close</t>
  </si>
  <si>
    <t>Utensil Pull-Out Soft Close</t>
  </si>
  <si>
    <t>Select a Style # 1-3</t>
  </si>
  <si>
    <t>VIVA Plus</t>
  </si>
  <si>
    <t>Maple/Paint Grade</t>
  </si>
  <si>
    <t>Laminate</t>
  </si>
  <si>
    <t>Mpl/Paint Grd</t>
  </si>
  <si>
    <t>VIVA        PLUS</t>
  </si>
  <si>
    <t>Select Laminate Color / Stain or Standard Paint Color or Custom Below</t>
  </si>
  <si>
    <t>Enter a "Style 1-3" as shown across the top and bottom of the page to Quote a particular style</t>
  </si>
  <si>
    <t>Use the Pull-Down Menus for Laminate Choice or Stain/Paint Color or Custom.</t>
  </si>
  <si>
    <t xml:space="preserve">EX: </t>
  </si>
  <si>
    <t>3/4LAMSHELF - define W" x H"</t>
  </si>
  <si>
    <t>3/4PLYSHELF - define W" x H"</t>
  </si>
  <si>
    <t>FS2 - define W" x D"</t>
  </si>
  <si>
    <t>If an item requires definition of size, Please enter required diminsions in Column I next to the item.</t>
  </si>
  <si>
    <t>If a DEPTH MODIFICATION is optioned -  MDB, MDW...,or  MDT..., Please enter required depth in Column I next to the item. Other Brief Notes may also be entered here.</t>
  </si>
  <si>
    <t>Fashionista-LAMINATE</t>
  </si>
  <si>
    <t>Rhapsody-LAMINATE</t>
  </si>
  <si>
    <t>Chameleon-LAMINATE</t>
  </si>
  <si>
    <t>Free Spirit-LAMINATE</t>
  </si>
  <si>
    <t>Glacier-PAINT</t>
  </si>
  <si>
    <t>Black-PAINT</t>
  </si>
  <si>
    <t>Color</t>
  </si>
  <si>
    <t>Custom-PAINT</t>
  </si>
  <si>
    <t>Laminate or Wood Species</t>
  </si>
  <si>
    <t>Maple / Paint Grade</t>
  </si>
  <si>
    <t>Maple/       Paint Grade</t>
  </si>
  <si>
    <t>Maple/        Paint Grade</t>
  </si>
  <si>
    <t>Origami White-PAINT</t>
  </si>
  <si>
    <t>Anew Grey-PAINT</t>
  </si>
  <si>
    <t>Natural - Wh Oak/Mpl</t>
  </si>
  <si>
    <t>Antique Barrel - Wh Oak/Mpl</t>
  </si>
  <si>
    <t>Butter Pecan - Wh Oak/Mpl</t>
  </si>
  <si>
    <t>Sparrow - Wh Oak/Mpl</t>
  </si>
  <si>
    <t>VIVA &amp; VIVA Plus CABINET ORDER COVER PAGE</t>
  </si>
  <si>
    <t>Version 3.15.24</t>
  </si>
  <si>
    <t>Direct Supply Inc</t>
  </si>
  <si>
    <t>Gerry O Connor</t>
  </si>
  <si>
    <t>1055 36th Street SE</t>
  </si>
  <si>
    <t>Grand Rapids, MI  49508</t>
  </si>
  <si>
    <t>Same</t>
  </si>
  <si>
    <t>Sean McCarthy</t>
  </si>
  <si>
    <t>616-369-0370</t>
  </si>
  <si>
    <t>sean@directsupplyinc.com</t>
  </si>
  <si>
    <t>yes</t>
  </si>
  <si>
    <t>no</t>
  </si>
  <si>
    <t>Please call for an appointment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</si>
</sst>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_);\(&quot;$&quot;#,##0.00\)"/>
    <numFmt numFmtId="44" formatCode="_(&quot;$&quot;* #,##0.00_);_(&quot;$&quot;* \(#,##0.00\);_(&quot;$&quot;* &quot;-&quot;??_);_(@_)"/>
    <numFmt numFmtId="164" formatCode="#,##0.000_);\(#,##0.000\)"/>
    <numFmt numFmtId="165" formatCode="[$-409]mmmm\ d\,\ yyyy;@"/>
    <numFmt numFmtId="166" formatCode="0.0%"/>
    <numFmt numFmtId="167" formatCode="0.0"/>
    <numFmt numFmtId="168" formatCode="&quot;$&quot;#,##0.00"/>
    <numFmt numFmtId="169" formatCode="&quot;$&quot;#,##0.000_);\(&quot;$&quot;#,##0.000\)"/>
    <numFmt numFmtId="170" formatCode="#,##0.0_);\(#,##0.0\)"/>
    <numFmt numFmtId="171" formatCode="#,##0.0"/>
    <numFmt numFmtId="172" formatCode="[&lt;=9999999]###\-####;\(###\)\ ###\-####"/>
  </numFmts>
  <fonts count="131">
    <font>
      <sz val="10"/>
      <color indexed="8"/>
      <name val="MS Sans Serif"/>
    </font>
    <font>
      <sz val="11"/>
      <color theme="1"/>
      <name val="Calibri"/>
      <family val="2"/>
      <scheme val="minor"/>
    </font>
    <font>
      <sz val="11"/>
      <color theme="1"/>
      <name val="Calibri"/>
      <family val="2"/>
      <scheme val="minor"/>
    </font>
    <font>
      <sz val="11"/>
      <color indexed="8"/>
      <name val="Calibri"/>
      <family val="2"/>
    </font>
    <font>
      <b/>
      <sz val="14"/>
      <name val="Eras Medium ITC"/>
      <family val="2"/>
    </font>
    <font>
      <sz val="10"/>
      <color indexed="8"/>
      <name val="MS Sans Serif"/>
      <family val="2"/>
    </font>
    <font>
      <sz val="10"/>
      <name val="Arial"/>
      <family val="2"/>
    </font>
    <font>
      <sz val="10"/>
      <name val="MS Sans Serif"/>
      <family val="2"/>
    </font>
    <font>
      <sz val="12"/>
      <color indexed="8"/>
      <name val="MS Sans Serif"/>
      <family val="2"/>
    </font>
    <font>
      <sz val="12"/>
      <name val="Arial"/>
      <family val="2"/>
    </font>
    <font>
      <b/>
      <sz val="12"/>
      <name val="Eras Medium ITC"/>
      <family val="2"/>
    </font>
    <font>
      <b/>
      <sz val="12"/>
      <name val="Arial"/>
      <family val="2"/>
    </font>
    <font>
      <i/>
      <sz val="12"/>
      <name val="Arial"/>
      <family val="2"/>
    </font>
    <font>
      <b/>
      <i/>
      <sz val="12"/>
      <name val="Arial"/>
      <family val="2"/>
    </font>
    <font>
      <b/>
      <sz val="18"/>
      <name val="Eras Medium ITC"/>
      <family val="2"/>
    </font>
    <font>
      <sz val="16"/>
      <name val="MS Sans Serif"/>
      <family val="2"/>
    </font>
    <font>
      <sz val="16"/>
      <name val="Arial"/>
      <family val="2"/>
    </font>
    <font>
      <b/>
      <sz val="16"/>
      <name val="Eras Medium ITC"/>
      <family val="2"/>
    </font>
    <font>
      <b/>
      <sz val="18"/>
      <name val="MS Sans Serif"/>
      <family val="2"/>
    </font>
    <font>
      <b/>
      <sz val="18"/>
      <name val="Arial"/>
      <family val="2"/>
    </font>
    <font>
      <b/>
      <sz val="18"/>
      <color indexed="8"/>
      <name val="MS Sans Serif"/>
      <family val="2"/>
    </font>
    <font>
      <b/>
      <sz val="14"/>
      <color indexed="8"/>
      <name val="Eras Medium ITC"/>
      <family val="2"/>
    </font>
    <font>
      <b/>
      <sz val="12"/>
      <color indexed="8"/>
      <name val="Arial"/>
      <family val="2"/>
    </font>
    <font>
      <sz val="12"/>
      <name val="MS Sans Serif"/>
      <family val="2"/>
    </font>
    <font>
      <sz val="9"/>
      <color indexed="8"/>
      <name val="MS Sans Serif"/>
      <family val="2"/>
    </font>
    <font>
      <sz val="9"/>
      <name val="Arial"/>
      <family val="2"/>
    </font>
    <font>
      <b/>
      <sz val="9"/>
      <color indexed="8"/>
      <name val="Arial"/>
      <family val="2"/>
    </font>
    <font>
      <b/>
      <sz val="11"/>
      <name val="Arial"/>
      <family val="2"/>
    </font>
    <font>
      <b/>
      <sz val="9"/>
      <name val="Arial"/>
      <family val="2"/>
    </font>
    <font>
      <b/>
      <sz val="12"/>
      <color indexed="8"/>
      <name val="MS Sans Serif"/>
      <family val="2"/>
    </font>
    <font>
      <b/>
      <sz val="20"/>
      <name val="Arial"/>
      <family val="2"/>
    </font>
    <font>
      <sz val="18"/>
      <color indexed="8"/>
      <name val="MS Sans Serif"/>
      <family val="2"/>
    </font>
    <font>
      <sz val="10"/>
      <color indexed="8"/>
      <name val="Arial"/>
      <family val="2"/>
    </font>
    <font>
      <sz val="8"/>
      <color indexed="8"/>
      <name val="Arial"/>
      <family val="2"/>
    </font>
    <font>
      <b/>
      <sz val="10"/>
      <color indexed="8"/>
      <name val="MS Sans Serif"/>
      <family val="2"/>
    </font>
    <font>
      <b/>
      <sz val="10"/>
      <name val="MS Sans Serif"/>
      <family val="2"/>
    </font>
    <font>
      <b/>
      <sz val="10"/>
      <name val="Arial"/>
      <family val="2"/>
    </font>
    <font>
      <b/>
      <sz val="10"/>
      <name val="Eras Medium ITC"/>
      <family val="2"/>
    </font>
    <font>
      <sz val="10"/>
      <color indexed="8"/>
      <name val="MS Sans Serif"/>
      <family val="2"/>
    </font>
    <font>
      <b/>
      <i/>
      <sz val="11"/>
      <name val="Arial"/>
      <family val="2"/>
    </font>
    <font>
      <b/>
      <sz val="10"/>
      <color indexed="8"/>
      <name val="Arial"/>
      <family val="2"/>
    </font>
    <font>
      <sz val="10"/>
      <color indexed="8"/>
      <name val="MS Sans Serif"/>
      <family val="2"/>
    </font>
    <font>
      <b/>
      <sz val="8"/>
      <color indexed="8"/>
      <name val="Arial"/>
      <family val="2"/>
    </font>
    <font>
      <b/>
      <sz val="14"/>
      <color indexed="8"/>
      <name val="MS Sans Serif"/>
      <family val="2"/>
    </font>
    <font>
      <b/>
      <sz val="13.5"/>
      <color indexed="8"/>
      <name val="MS Sans Serif"/>
      <family val="2"/>
    </font>
    <font>
      <b/>
      <sz val="18"/>
      <color indexed="8"/>
      <name val="Arial Black"/>
      <family val="2"/>
    </font>
    <font>
      <b/>
      <sz val="8.5"/>
      <color indexed="8"/>
      <name val="Arial"/>
      <family val="2"/>
    </font>
    <font>
      <b/>
      <sz val="10"/>
      <color indexed="8"/>
      <name val="Arial Black"/>
      <family val="2"/>
    </font>
    <font>
      <b/>
      <sz val="12"/>
      <color indexed="8"/>
      <name val="Arial Black"/>
      <family val="2"/>
    </font>
    <font>
      <sz val="12"/>
      <color indexed="8"/>
      <name val="Arial"/>
      <family val="2"/>
    </font>
    <font>
      <sz val="14"/>
      <color indexed="8"/>
      <name val="Eras Medium ITC"/>
      <family val="2"/>
    </font>
    <font>
      <sz val="18"/>
      <name val="Arial"/>
      <family val="2"/>
    </font>
    <font>
      <sz val="10"/>
      <name val="Eras Medium ITC"/>
      <family val="2"/>
    </font>
    <font>
      <sz val="10"/>
      <color indexed="8"/>
      <name val="Eras Medium ITC"/>
      <family val="2"/>
    </font>
    <font>
      <b/>
      <sz val="13"/>
      <color indexed="8"/>
      <name val="MS Sans Serif"/>
      <family val="2"/>
    </font>
    <font>
      <i/>
      <sz val="12"/>
      <color indexed="8"/>
      <name val="Arial"/>
      <family val="2"/>
    </font>
    <font>
      <i/>
      <sz val="12"/>
      <name val="MS Sans Serif"/>
      <family val="2"/>
    </font>
    <font>
      <i/>
      <sz val="10"/>
      <name val="MS Sans Serif"/>
      <family val="2"/>
    </font>
    <font>
      <sz val="11"/>
      <name val="MS Sans Serif"/>
      <family val="2"/>
    </font>
    <font>
      <b/>
      <sz val="11"/>
      <color indexed="8"/>
      <name val="Calibri"/>
      <family val="2"/>
    </font>
    <font>
      <sz val="9"/>
      <color indexed="8"/>
      <name val="Myriad Web Pro"/>
      <family val="2"/>
    </font>
    <font>
      <b/>
      <i/>
      <sz val="9"/>
      <color indexed="8"/>
      <name val="Calibri"/>
      <family val="2"/>
    </font>
    <font>
      <b/>
      <sz val="14"/>
      <color indexed="8"/>
      <name val="MS Sans Serif"/>
    </font>
    <font>
      <sz val="14"/>
      <color indexed="8"/>
      <name val="MS Sans Serif"/>
    </font>
    <font>
      <sz val="9"/>
      <color indexed="81"/>
      <name val="Tahoma"/>
      <family val="2"/>
    </font>
    <font>
      <sz val="9"/>
      <color indexed="8"/>
      <name val="Arial Black"/>
      <family val="2"/>
    </font>
    <font>
      <b/>
      <sz val="14"/>
      <color indexed="8"/>
      <name val="Arial"/>
      <family val="2"/>
    </font>
    <font>
      <b/>
      <sz val="13"/>
      <color indexed="8"/>
      <name val="Arial"/>
      <family val="2"/>
    </font>
    <font>
      <b/>
      <sz val="13"/>
      <color indexed="10"/>
      <name val="Arial"/>
      <family val="2"/>
    </font>
    <font>
      <sz val="14"/>
      <color indexed="8"/>
      <name val="Arial"/>
      <family val="2"/>
    </font>
    <font>
      <sz val="11"/>
      <color indexed="8"/>
      <name val="Arial"/>
      <family val="2"/>
    </font>
    <font>
      <sz val="6"/>
      <color indexed="8"/>
      <name val="Arial"/>
      <family val="2"/>
    </font>
    <font>
      <b/>
      <u/>
      <sz val="18"/>
      <color indexed="8"/>
      <name val="Arial"/>
      <family val="2"/>
    </font>
    <font>
      <b/>
      <u/>
      <sz val="12"/>
      <color indexed="8"/>
      <name val="Arial"/>
      <family val="2"/>
    </font>
    <font>
      <b/>
      <u/>
      <sz val="10"/>
      <color indexed="8"/>
      <name val="Arial"/>
      <family val="2"/>
    </font>
    <font>
      <b/>
      <sz val="7"/>
      <color indexed="8"/>
      <name val="MS Sans Serif"/>
      <family val="2"/>
    </font>
    <font>
      <sz val="11"/>
      <color theme="1"/>
      <name val="Calibri"/>
      <family val="2"/>
      <scheme val="minor"/>
    </font>
    <font>
      <sz val="16"/>
      <color theme="0"/>
      <name val="MS Sans Serif"/>
      <family val="2"/>
    </font>
    <font>
      <b/>
      <sz val="18"/>
      <color theme="0"/>
      <name val="MS Sans Serif"/>
      <family val="2"/>
    </font>
    <font>
      <b/>
      <sz val="10"/>
      <color theme="0"/>
      <name val="MS Sans Serif"/>
      <family val="2"/>
    </font>
    <font>
      <sz val="10"/>
      <color theme="2"/>
      <name val="MS Sans Serif"/>
      <family val="2"/>
    </font>
    <font>
      <b/>
      <u/>
      <sz val="12"/>
      <color theme="0"/>
      <name val="Eras Medium ITC"/>
      <family val="2"/>
    </font>
    <font>
      <b/>
      <sz val="12"/>
      <color theme="6" tint="-0.499984740745262"/>
      <name val="Arial"/>
      <family val="2"/>
    </font>
    <font>
      <sz val="10"/>
      <color theme="1"/>
      <name val="Calibri"/>
      <family val="2"/>
      <scheme val="minor"/>
    </font>
    <font>
      <sz val="9"/>
      <color theme="1"/>
      <name val="Calibri"/>
      <family val="2"/>
      <scheme val="minor"/>
    </font>
    <font>
      <sz val="12"/>
      <color theme="1"/>
      <name val="Myriad Web Pro"/>
      <family val="2"/>
    </font>
    <font>
      <sz val="10"/>
      <color theme="1"/>
      <name val="Times New Roman"/>
      <family val="1"/>
    </font>
    <font>
      <sz val="14"/>
      <color theme="1"/>
      <name val="Myriad Web Pro"/>
      <family val="2"/>
    </font>
    <font>
      <b/>
      <sz val="12"/>
      <color theme="1"/>
      <name val="Arial"/>
      <family val="2"/>
    </font>
    <font>
      <sz val="8"/>
      <color theme="1"/>
      <name val="Myriad Web Pro"/>
      <family val="2"/>
    </font>
    <font>
      <b/>
      <sz val="11"/>
      <color theme="1"/>
      <name val="Arial"/>
      <family val="2"/>
    </font>
    <font>
      <b/>
      <sz val="10"/>
      <color theme="1"/>
      <name val="Arial"/>
      <family val="2"/>
    </font>
    <font>
      <b/>
      <sz val="9"/>
      <color theme="1"/>
      <name val="Arial"/>
      <family val="2"/>
    </font>
    <font>
      <sz val="5.5"/>
      <color theme="1"/>
      <name val="Times New Roman"/>
      <family val="1"/>
    </font>
    <font>
      <sz val="9"/>
      <color theme="1"/>
      <name val="Arial"/>
      <family val="2"/>
    </font>
    <font>
      <sz val="6"/>
      <color indexed="8"/>
      <name val="Calibri"/>
      <family val="2"/>
      <scheme val="minor"/>
    </font>
    <font>
      <sz val="10"/>
      <color theme="6" tint="-0.499984740745262"/>
      <name val="MS Sans Serif"/>
      <family val="2"/>
    </font>
    <font>
      <b/>
      <sz val="10"/>
      <color rgb="FFFF0000"/>
      <name val="Arial"/>
      <family val="2"/>
    </font>
    <font>
      <b/>
      <sz val="8.5"/>
      <color theme="3" tint="0.39997558519241921"/>
      <name val="Arial"/>
      <family val="2"/>
    </font>
    <font>
      <b/>
      <sz val="12"/>
      <color theme="0"/>
      <name val="Arial"/>
      <family val="2"/>
    </font>
    <font>
      <b/>
      <sz val="8.5"/>
      <color theme="3" tint="0.39997558519241921"/>
      <name val="MS Sans Serif"/>
      <family val="2"/>
    </font>
    <font>
      <b/>
      <sz val="11"/>
      <color theme="6" tint="-0.499984740745262"/>
      <name val="Arial"/>
      <family val="2"/>
    </font>
    <font>
      <b/>
      <sz val="14"/>
      <color rgb="FF000000"/>
      <name val="Arial"/>
      <family val="2"/>
    </font>
    <font>
      <b/>
      <sz val="14"/>
      <color rgb="FF000000"/>
      <name val="MS Sans Serif"/>
    </font>
    <font>
      <b/>
      <sz val="11"/>
      <color rgb="FFFF0000"/>
      <name val="Arial"/>
      <family val="2"/>
    </font>
    <font>
      <b/>
      <sz val="9"/>
      <color rgb="FFFF0000"/>
      <name val="Arial Black"/>
      <family val="2"/>
    </font>
    <font>
      <b/>
      <sz val="8.5"/>
      <color rgb="FF000000"/>
      <name val="MS Sans Serif"/>
    </font>
    <font>
      <b/>
      <sz val="13.5"/>
      <color rgb="FFFF0000"/>
      <name val="Arial"/>
      <family val="2"/>
    </font>
    <font>
      <b/>
      <sz val="16"/>
      <color theme="1"/>
      <name val="Arial"/>
      <family val="2"/>
    </font>
    <font>
      <i/>
      <sz val="9"/>
      <color theme="1"/>
      <name val="Arial"/>
      <family val="2"/>
    </font>
    <font>
      <b/>
      <sz val="8"/>
      <color rgb="FF000000"/>
      <name val="Arial"/>
      <family val="2"/>
    </font>
    <font>
      <b/>
      <sz val="9.5"/>
      <color indexed="8"/>
      <name val="Arial"/>
      <family val="2"/>
    </font>
    <font>
      <b/>
      <sz val="16"/>
      <color theme="6" tint="-0.249977111117893"/>
      <name val="MS Sans Serif"/>
    </font>
    <font>
      <sz val="16"/>
      <color theme="6" tint="-0.249977111117893"/>
      <name val="MS Sans Serif"/>
    </font>
    <font>
      <b/>
      <sz val="14"/>
      <color rgb="FF000000"/>
      <name val="Eras Medium ITC"/>
      <family val="2"/>
    </font>
    <font>
      <b/>
      <sz val="7"/>
      <name val="Arial"/>
      <family val="2"/>
    </font>
    <font>
      <b/>
      <sz val="14"/>
      <color rgb="FFFF0000"/>
      <name val="MS Sans Serif"/>
      <family val="2"/>
    </font>
    <font>
      <b/>
      <sz val="11"/>
      <color rgb="FFFF0000"/>
      <name val="Arial Black"/>
      <family val="2"/>
    </font>
    <font>
      <sz val="11"/>
      <color indexed="8"/>
      <name val="MS Sans Serif"/>
    </font>
    <font>
      <sz val="10"/>
      <color theme="0"/>
      <name val="MS Sans Serif"/>
      <family val="2"/>
    </font>
    <font>
      <b/>
      <sz val="10"/>
      <color indexed="8"/>
      <name val="Eras Medium ITC"/>
      <family val="2"/>
    </font>
    <font>
      <i/>
      <sz val="10"/>
      <color indexed="8"/>
      <name val="Arial"/>
      <family val="2"/>
    </font>
    <font>
      <b/>
      <i/>
      <sz val="10"/>
      <name val="Arial"/>
      <family val="2"/>
    </font>
    <font>
      <u/>
      <sz val="10"/>
      <name val="Arial"/>
      <family val="2"/>
    </font>
    <font>
      <i/>
      <sz val="10"/>
      <name val="Arial"/>
      <family val="2"/>
    </font>
    <font>
      <b/>
      <sz val="8"/>
      <name val="MS Sans Serif"/>
      <family val="2"/>
    </font>
    <font>
      <b/>
      <sz val="14"/>
      <name val="Perpetua Titling MT"/>
      <family val="1"/>
    </font>
    <font>
      <b/>
      <sz val="12"/>
      <name val="Perpetua Titling MT"/>
      <family val="1"/>
    </font>
    <font>
      <sz val="10"/>
      <name val="MS Sans Serif"/>
    </font>
    <font>
      <b/>
      <sz val="11"/>
      <name val="Eras Medium ITC"/>
      <family val="2"/>
    </font>
    <font>
      <b/>
      <sz val="12"/>
      <color rgb="FF000000"/>
      <name val="Eras Medium ITC"/>
      <family val="2"/>
    </font>
  </fonts>
  <fills count="19">
    <fill>
      <patternFill patternType="none"/>
    </fill>
    <fill>
      <patternFill patternType="gray125"/>
    </fill>
    <fill>
      <patternFill patternType="solid">
        <fgColor theme="0" tint="-4.9989318521683403E-2"/>
        <bgColor indexed="64"/>
      </patternFill>
    </fill>
    <fill>
      <patternFill patternType="solid">
        <fgColor theme="1"/>
        <bgColor indexed="64"/>
      </patternFill>
    </fill>
    <fill>
      <patternFill patternType="solid">
        <fgColor theme="0" tint="-0.14999847407452621"/>
        <bgColor indexed="64"/>
      </patternFill>
    </fill>
    <fill>
      <patternFill patternType="mediumGray">
        <bgColor theme="0" tint="-0.14996795556505021"/>
      </patternFill>
    </fill>
    <fill>
      <patternFill patternType="solid">
        <fgColor theme="0" tint="-0.249977111117893"/>
        <bgColor indexed="64"/>
      </patternFill>
    </fill>
    <fill>
      <patternFill patternType="solid">
        <fgColor rgb="FFFFFF99"/>
        <bgColor indexed="64"/>
      </patternFill>
    </fill>
    <fill>
      <patternFill patternType="solid">
        <fgColor theme="6" tint="0.39997558519241921"/>
        <bgColor indexed="64"/>
      </patternFill>
    </fill>
    <fill>
      <patternFill patternType="solid">
        <fgColor theme="1" tint="0.499984740745262"/>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rgb="FF8DB4E2"/>
        <bgColor indexed="64"/>
      </patternFill>
    </fill>
    <fill>
      <patternFill patternType="solid">
        <fgColor theme="0" tint="-0.34998626667073579"/>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rgb="FF92D050"/>
        <bgColor indexed="64"/>
      </patternFill>
    </fill>
    <fill>
      <patternFill patternType="solid">
        <fgColor theme="3" tint="0.59999389629810485"/>
        <bgColor indexed="64"/>
      </patternFill>
    </fill>
    <fill>
      <patternFill patternType="solid">
        <fgColor rgb="FFFFFFCC"/>
        <bgColor indexed="64"/>
      </patternFill>
    </fill>
  </fills>
  <borders count="99">
    <border>
      <left/>
      <right/>
      <top/>
      <bottom/>
      <diagonal/>
    </border>
    <border>
      <left/>
      <right style="thick">
        <color indexed="64"/>
      </right>
      <top/>
      <bottom/>
      <diagonal/>
    </border>
    <border>
      <left/>
      <right style="thick">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thin">
        <color indexed="64"/>
      </bottom>
      <diagonal/>
    </border>
    <border>
      <left style="thick">
        <color indexed="64"/>
      </left>
      <right/>
      <top/>
      <bottom style="thin">
        <color indexed="64"/>
      </bottom>
      <diagonal/>
    </border>
    <border>
      <left style="medium">
        <color indexed="64"/>
      </left>
      <right style="medium">
        <color indexed="64"/>
      </right>
      <top/>
      <bottom style="medium">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double">
        <color indexed="64"/>
      </top>
      <bottom style="double">
        <color indexed="64"/>
      </bottom>
      <diagonal/>
    </border>
    <border>
      <left style="medium">
        <color indexed="64"/>
      </left>
      <right/>
      <top style="medium">
        <color indexed="64"/>
      </top>
      <bottom style="medium">
        <color indexed="64"/>
      </bottom>
      <diagonal/>
    </border>
    <border>
      <left style="double">
        <color indexed="64"/>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double">
        <color indexed="64"/>
      </right>
      <top style="double">
        <color indexed="64"/>
      </top>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double">
        <color indexed="64"/>
      </top>
      <bottom style="double">
        <color indexed="64"/>
      </bottom>
      <diagonal/>
    </border>
    <border>
      <left style="double">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double">
        <color indexed="64"/>
      </bottom>
      <diagonal/>
    </border>
    <border>
      <left/>
      <right/>
      <top style="medium">
        <color indexed="64"/>
      </top>
      <bottom style="medium">
        <color indexed="64"/>
      </bottom>
      <diagonal/>
    </border>
    <border>
      <left style="double">
        <color indexed="64"/>
      </left>
      <right style="double">
        <color indexed="64"/>
      </right>
      <top style="double">
        <color indexed="64"/>
      </top>
      <bottom style="medium">
        <color indexed="64"/>
      </bottom>
      <diagonal/>
    </border>
    <border>
      <left style="double">
        <color indexed="64"/>
      </left>
      <right style="double">
        <color indexed="64"/>
      </right>
      <top style="medium">
        <color indexed="64"/>
      </top>
      <bottom style="double">
        <color indexed="64"/>
      </bottom>
      <diagonal/>
    </border>
    <border>
      <left style="medium">
        <color indexed="64"/>
      </left>
      <right style="double">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medium">
        <color indexed="64"/>
      </left>
      <right style="double">
        <color indexed="64"/>
      </right>
      <top/>
      <bottom style="medium">
        <color indexed="64"/>
      </bottom>
      <diagonal/>
    </border>
    <border>
      <left style="medium">
        <color indexed="64"/>
      </left>
      <right style="double">
        <color indexed="64"/>
      </right>
      <top style="medium">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double">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style="medium">
        <color indexed="64"/>
      </top>
      <bottom style="double">
        <color indexed="64"/>
      </bottom>
      <diagonal/>
    </border>
    <border>
      <left/>
      <right style="double">
        <color indexed="64"/>
      </right>
      <top style="medium">
        <color indexed="64"/>
      </top>
      <bottom style="double">
        <color indexed="64"/>
      </bottom>
      <diagonal/>
    </border>
    <border>
      <left/>
      <right/>
      <top style="double">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ck">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medium">
        <color indexed="64"/>
      </left>
      <right style="thick">
        <color indexed="64"/>
      </right>
      <top style="medium">
        <color indexed="64"/>
      </top>
      <bottom/>
      <diagonal/>
    </border>
    <border>
      <left style="thick">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double">
        <color indexed="64"/>
      </left>
      <right/>
      <top style="medium">
        <color indexed="64"/>
      </top>
      <bottom/>
      <diagonal/>
    </border>
    <border>
      <left style="double">
        <color indexed="64"/>
      </left>
      <right/>
      <top/>
      <bottom/>
      <diagonal/>
    </border>
    <border>
      <left style="double">
        <color indexed="64"/>
      </left>
      <right/>
      <top/>
      <bottom style="double">
        <color indexed="64"/>
      </bottom>
      <diagonal/>
    </border>
    <border>
      <left/>
      <right style="medium">
        <color indexed="64"/>
      </right>
      <top/>
      <bottom style="double">
        <color indexed="64"/>
      </bottom>
      <diagonal/>
    </border>
    <border>
      <left/>
      <right style="medium">
        <color indexed="64"/>
      </right>
      <top style="double">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double">
        <color indexed="64"/>
      </left>
      <right/>
      <top style="double">
        <color indexed="64"/>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thin">
        <color indexed="64"/>
      </bottom>
      <diagonal/>
    </border>
    <border>
      <left style="double">
        <color indexed="64"/>
      </left>
      <right/>
      <top style="double">
        <color indexed="64"/>
      </top>
      <bottom style="medium">
        <color indexed="64"/>
      </bottom>
      <diagonal/>
    </border>
    <border>
      <left style="double">
        <color indexed="64"/>
      </left>
      <right style="thin">
        <color indexed="64"/>
      </right>
      <top/>
      <bottom style="thin">
        <color indexed="64"/>
      </bottom>
      <diagonal/>
    </border>
    <border>
      <left style="thin">
        <color indexed="64"/>
      </left>
      <right style="medium">
        <color indexed="64"/>
      </right>
      <top style="double">
        <color indexed="64"/>
      </top>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top style="medium">
        <color indexed="64"/>
      </top>
      <bottom style="thin">
        <color indexed="64"/>
      </bottom>
      <diagonal/>
    </border>
    <border>
      <left style="medium">
        <color indexed="64"/>
      </left>
      <right style="medium">
        <color indexed="64"/>
      </right>
      <top style="thin">
        <color indexed="64"/>
      </top>
      <bottom/>
      <diagonal/>
    </border>
    <border>
      <left style="thick">
        <color indexed="64"/>
      </left>
      <right/>
      <top style="medium">
        <color indexed="64"/>
      </top>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style="thin">
        <color indexed="64"/>
      </top>
      <bottom style="medium">
        <color indexed="64"/>
      </bottom>
      <diagonal/>
    </border>
    <border>
      <left style="double">
        <color indexed="64"/>
      </left>
      <right style="thick">
        <color indexed="64"/>
      </right>
      <top style="double">
        <color indexed="64"/>
      </top>
      <bottom style="double">
        <color indexed="64"/>
      </bottom>
      <diagonal/>
    </border>
  </borders>
  <cellStyleXfs count="10">
    <xf numFmtId="0" fontId="0" fillId="0" borderId="0"/>
    <xf numFmtId="44" fontId="41" fillId="0" borderId="0" applyFont="0" applyFill="0" applyBorder="0" applyAlignment="0" applyProtection="0"/>
    <xf numFmtId="44" fontId="5" fillId="0" borderId="0" applyFont="0" applyFill="0" applyBorder="0" applyAlignment="0" applyProtection="0"/>
    <xf numFmtId="0" fontId="6" fillId="0" borderId="0"/>
    <xf numFmtId="0" fontId="6" fillId="0" borderId="0"/>
    <xf numFmtId="0" fontId="76" fillId="0" borderId="0"/>
    <xf numFmtId="0" fontId="5" fillId="0" borderId="0"/>
    <xf numFmtId="9" fontId="38" fillId="0" borderId="0" applyFont="0" applyFill="0" applyBorder="0" applyAlignment="0" applyProtection="0"/>
    <xf numFmtId="9" fontId="5" fillId="0" borderId="0" applyFont="0" applyFill="0" applyBorder="0" applyAlignment="0" applyProtection="0"/>
    <xf numFmtId="0" fontId="1" fillId="0" borderId="0"/>
  </cellStyleXfs>
  <cellXfs count="536">
    <xf numFmtId="0" fontId="0" fillId="0" borderId="0" xfId="0"/>
    <xf numFmtId="0" fontId="6" fillId="0" borderId="0" xfId="3"/>
    <xf numFmtId="0" fontId="8" fillId="0" borderId="0" xfId="0" applyFont="1"/>
    <xf numFmtId="0" fontId="9" fillId="0" borderId="0" xfId="3" applyFont="1"/>
    <xf numFmtId="0" fontId="11" fillId="2" borderId="0" xfId="0" applyFont="1" applyFill="1"/>
    <xf numFmtId="0" fontId="4" fillId="0" borderId="0" xfId="3" applyFont="1"/>
    <xf numFmtId="0" fontId="21" fillId="0" borderId="0" xfId="0" applyFont="1"/>
    <xf numFmtId="0" fontId="21" fillId="0" borderId="0" xfId="0" applyFont="1" applyAlignment="1">
      <alignment horizontal="center"/>
    </xf>
    <xf numFmtId="0" fontId="22" fillId="0" borderId="0" xfId="0" applyFont="1"/>
    <xf numFmtId="0" fontId="24" fillId="0" borderId="0" xfId="0" applyFont="1"/>
    <xf numFmtId="0" fontId="25" fillId="0" borderId="0" xfId="3" applyFont="1"/>
    <xf numFmtId="0" fontId="26" fillId="0" borderId="0" xfId="0" applyFont="1"/>
    <xf numFmtId="0" fontId="12" fillId="0" borderId="0" xfId="0" applyFont="1" applyAlignment="1">
      <alignment horizontal="left"/>
    </xf>
    <xf numFmtId="0" fontId="27" fillId="2" borderId="0" xfId="0" applyFont="1" applyFill="1"/>
    <xf numFmtId="0" fontId="28" fillId="2" borderId="0" xfId="0" applyFont="1" applyFill="1"/>
    <xf numFmtId="44" fontId="0" fillId="0" borderId="0" xfId="0" applyNumberFormat="1" applyAlignment="1">
      <alignment horizontal="center" vertical="center"/>
    </xf>
    <xf numFmtId="0" fontId="23" fillId="0" borderId="0" xfId="3" applyFont="1"/>
    <xf numFmtId="0" fontId="8" fillId="0" borderId="0" xfId="0" applyFont="1" applyAlignment="1">
      <alignment horizontal="center"/>
    </xf>
    <xf numFmtId="0" fontId="0" fillId="0" borderId="0" xfId="0" applyAlignment="1">
      <alignment horizontal="center" vertical="center"/>
    </xf>
    <xf numFmtId="0" fontId="31" fillId="0" borderId="0" xfId="0" applyFont="1" applyAlignment="1">
      <alignment horizontal="center" vertical="center"/>
    </xf>
    <xf numFmtId="0" fontId="32" fillId="0" borderId="0" xfId="0" applyFont="1"/>
    <xf numFmtId="0" fontId="33" fillId="0" borderId="0" xfId="0" applyFont="1" applyAlignment="1">
      <alignment horizontal="center" vertical="center" wrapText="1"/>
    </xf>
    <xf numFmtId="0" fontId="0" fillId="0" borderId="0" xfId="0" applyAlignment="1">
      <alignment horizontal="center"/>
    </xf>
    <xf numFmtId="0" fontId="32" fillId="0" borderId="0" xfId="0" applyFont="1" applyAlignment="1">
      <alignment horizontal="center"/>
    </xf>
    <xf numFmtId="44" fontId="29" fillId="0" borderId="0" xfId="0" applyNumberFormat="1" applyFont="1" applyAlignment="1">
      <alignment horizontal="center" vertical="center"/>
    </xf>
    <xf numFmtId="44" fontId="5" fillId="3" borderId="4" xfId="0" applyNumberFormat="1" applyFont="1" applyFill="1" applyBorder="1" applyAlignment="1">
      <alignment horizontal="center" vertical="center"/>
    </xf>
    <xf numFmtId="44" fontId="5" fillId="0" borderId="0" xfId="0" applyNumberFormat="1" applyFont="1" applyAlignment="1">
      <alignment horizontal="center" vertical="center"/>
    </xf>
    <xf numFmtId="0" fontId="8" fillId="0" borderId="0" xfId="0" applyFont="1" applyAlignment="1">
      <alignment horizontal="center" vertical="center"/>
    </xf>
    <xf numFmtId="0" fontId="9" fillId="0" borderId="0" xfId="3" applyFont="1" applyAlignment="1">
      <alignment horizontal="center" vertical="center"/>
    </xf>
    <xf numFmtId="0" fontId="9" fillId="0" borderId="0" xfId="3" applyFont="1" applyAlignment="1">
      <alignment horizontal="center"/>
    </xf>
    <xf numFmtId="44" fontId="32" fillId="0" borderId="0" xfId="0" applyNumberFormat="1" applyFont="1"/>
    <xf numFmtId="0" fontId="33" fillId="0" borderId="5"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7" xfId="0" applyFont="1" applyBorder="1" applyAlignment="1">
      <alignment horizontal="center" vertical="center" wrapText="1"/>
    </xf>
    <xf numFmtId="0" fontId="32" fillId="0" borderId="8" xfId="0" applyFont="1" applyBorder="1"/>
    <xf numFmtId="0" fontId="32" fillId="0" borderId="8" xfId="0" applyFont="1" applyBorder="1" applyAlignment="1">
      <alignment horizontal="center"/>
    </xf>
    <xf numFmtId="165" fontId="32" fillId="0" borderId="0" xfId="0" applyNumberFormat="1" applyFont="1" applyAlignment="1">
      <alignment horizontal="left"/>
    </xf>
    <xf numFmtId="166" fontId="33" fillId="4" borderId="9" xfId="0" applyNumberFormat="1" applyFont="1" applyFill="1" applyBorder="1" applyAlignment="1">
      <alignment horizontal="center" vertical="center" wrapText="1"/>
    </xf>
    <xf numFmtId="166" fontId="32" fillId="0" borderId="0" xfId="0" applyNumberFormat="1" applyFont="1" applyAlignment="1">
      <alignment horizontal="right"/>
    </xf>
    <xf numFmtId="166" fontId="32" fillId="4" borderId="10" xfId="0" applyNumberFormat="1" applyFont="1" applyFill="1" applyBorder="1" applyAlignment="1">
      <alignment horizontal="right"/>
    </xf>
    <xf numFmtId="0" fontId="32" fillId="0" borderId="0" xfId="0" applyFont="1" applyAlignment="1">
      <alignment horizontal="left"/>
    </xf>
    <xf numFmtId="166" fontId="32" fillId="0" borderId="0" xfId="0" applyNumberFormat="1" applyFont="1" applyAlignment="1">
      <alignment horizontal="left"/>
    </xf>
    <xf numFmtId="0" fontId="33" fillId="0" borderId="11" xfId="0" applyFont="1" applyBorder="1" applyAlignment="1">
      <alignment horizontal="center"/>
    </xf>
    <xf numFmtId="166" fontId="32" fillId="5" borderId="12" xfId="0" applyNumberFormat="1" applyFont="1" applyFill="1" applyBorder="1" applyAlignment="1">
      <alignment horizontal="right"/>
    </xf>
    <xf numFmtId="0" fontId="20" fillId="0" borderId="0" xfId="0" applyFont="1" applyAlignment="1">
      <alignment horizontal="center" vertical="center"/>
    </xf>
    <xf numFmtId="0" fontId="32" fillId="6" borderId="9" xfId="0" applyFont="1" applyFill="1" applyBorder="1" applyAlignment="1">
      <alignment horizontal="center" vertical="center"/>
    </xf>
    <xf numFmtId="0" fontId="9" fillId="0" borderId="0" xfId="0" applyFont="1"/>
    <xf numFmtId="165" fontId="32" fillId="0" borderId="9" xfId="0" applyNumberFormat="1" applyFont="1" applyBorder="1" applyAlignment="1">
      <alignment horizontal="left" vertical="center"/>
    </xf>
    <xf numFmtId="0" fontId="34" fillId="0" borderId="0" xfId="0" applyFont="1"/>
    <xf numFmtId="0" fontId="43" fillId="0" borderId="0" xfId="0" applyFont="1" applyAlignment="1">
      <alignment horizontal="center" vertical="center"/>
    </xf>
    <xf numFmtId="44" fontId="34" fillId="0" borderId="4" xfId="0" applyNumberFormat="1" applyFont="1" applyBorder="1" applyAlignment="1">
      <alignment horizontal="center" vertical="center"/>
    </xf>
    <xf numFmtId="44" fontId="34" fillId="8" borderId="4" xfId="0" applyNumberFormat="1" applyFont="1" applyFill="1" applyBorder="1" applyAlignment="1">
      <alignment horizontal="center" vertical="center"/>
    </xf>
    <xf numFmtId="44" fontId="5" fillId="0" borderId="4" xfId="0" applyNumberFormat="1" applyFont="1" applyBorder="1" applyAlignment="1">
      <alignment horizontal="left" vertical="center"/>
    </xf>
    <xf numFmtId="44" fontId="5" fillId="0" borderId="4" xfId="0" applyNumberFormat="1" applyFont="1" applyBorder="1" applyAlignment="1">
      <alignment horizontal="center" vertical="center"/>
    </xf>
    <xf numFmtId="44" fontId="5" fillId="8" borderId="4" xfId="0" applyNumberFormat="1" applyFont="1" applyFill="1" applyBorder="1" applyAlignment="1">
      <alignment horizontal="left" vertical="center"/>
    </xf>
    <xf numFmtId="44" fontId="5" fillId="8" borderId="4" xfId="0" applyNumberFormat="1" applyFont="1" applyFill="1" applyBorder="1" applyAlignment="1">
      <alignment horizontal="center" vertical="center"/>
    </xf>
    <xf numFmtId="9" fontId="8" fillId="0" borderId="0" xfId="7" applyFont="1" applyFill="1" applyBorder="1" applyAlignment="1" applyProtection="1">
      <alignment horizontal="center" vertical="center"/>
      <protection locked="0"/>
    </xf>
    <xf numFmtId="0" fontId="33" fillId="0" borderId="9" xfId="0" applyFont="1" applyBorder="1" applyAlignment="1">
      <alignment horizontal="center" vertical="center" wrapText="1"/>
    </xf>
    <xf numFmtId="44" fontId="5" fillId="0" borderId="14" xfId="0" applyNumberFormat="1" applyFont="1" applyBorder="1" applyAlignment="1">
      <alignment horizontal="center" vertical="center"/>
    </xf>
    <xf numFmtId="0" fontId="22" fillId="0" borderId="0" xfId="0" applyFont="1" applyAlignment="1">
      <alignment vertical="center"/>
    </xf>
    <xf numFmtId="0" fontId="32" fillId="0" borderId="15" xfId="0" applyFont="1" applyBorder="1"/>
    <xf numFmtId="0" fontId="32" fillId="0" borderId="16" xfId="0" applyFont="1" applyBorder="1"/>
    <xf numFmtId="9" fontId="5" fillId="6" borderId="9" xfId="7" applyFont="1" applyFill="1" applyBorder="1" applyAlignment="1">
      <alignment horizontal="center" vertical="center"/>
    </xf>
    <xf numFmtId="0" fontId="40" fillId="0" borderId="9" xfId="0" applyFont="1" applyBorder="1" applyAlignment="1">
      <alignment horizontal="center" vertical="center"/>
    </xf>
    <xf numFmtId="0" fontId="22" fillId="0" borderId="9" xfId="0" applyFont="1" applyBorder="1" applyAlignment="1">
      <alignment horizontal="center" vertical="center" wrapText="1"/>
    </xf>
    <xf numFmtId="0" fontId="5" fillId="0" borderId="0" xfId="0" applyFont="1"/>
    <xf numFmtId="0" fontId="29" fillId="0" borderId="0" xfId="0" applyFont="1" applyAlignment="1">
      <alignment horizontal="center" vertical="center"/>
    </xf>
    <xf numFmtId="0" fontId="42" fillId="0" borderId="0" xfId="0" applyFont="1" applyAlignment="1">
      <alignment horizontal="center" vertical="center" wrapText="1"/>
    </xf>
    <xf numFmtId="0" fontId="34" fillId="0" borderId="0" xfId="0" applyFont="1" applyAlignment="1">
      <alignment horizontal="center" vertical="center"/>
    </xf>
    <xf numFmtId="44" fontId="29" fillId="0" borderId="0" xfId="1" applyFont="1" applyFill="1" applyBorder="1" applyAlignment="1">
      <alignment horizontal="center" vertical="center"/>
    </xf>
    <xf numFmtId="0" fontId="30" fillId="0" borderId="0" xfId="3" applyFont="1" applyAlignment="1">
      <alignment horizontal="center" vertical="center"/>
    </xf>
    <xf numFmtId="0" fontId="39" fillId="0" borderId="0" xfId="0" applyFont="1" applyAlignment="1">
      <alignment horizontal="center"/>
    </xf>
    <xf numFmtId="164" fontId="29" fillId="0" borderId="0" xfId="0" applyNumberFormat="1" applyFont="1" applyAlignment="1" applyProtection="1">
      <alignment horizontal="center" vertical="center"/>
      <protection locked="0"/>
    </xf>
    <xf numFmtId="0" fontId="5" fillId="0" borderId="0" xfId="0" applyFont="1" applyAlignment="1">
      <alignment horizontal="center"/>
    </xf>
    <xf numFmtId="0" fontId="5" fillId="0" borderId="0" xfId="6"/>
    <xf numFmtId="0" fontId="32" fillId="0" borderId="0" xfId="6" applyFont="1" applyAlignment="1">
      <alignment horizontal="center"/>
    </xf>
    <xf numFmtId="44" fontId="5" fillId="0" borderId="4" xfId="6" applyNumberFormat="1" applyBorder="1" applyAlignment="1">
      <alignment horizontal="center" vertical="center"/>
    </xf>
    <xf numFmtId="44" fontId="5" fillId="8" borderId="4" xfId="6" applyNumberFormat="1" applyFill="1" applyBorder="1" applyAlignment="1">
      <alignment horizontal="center" vertical="center"/>
    </xf>
    <xf numFmtId="44" fontId="5" fillId="0" borderId="17" xfId="6" applyNumberFormat="1" applyBorder="1" applyAlignment="1">
      <alignment horizontal="left" vertical="center"/>
    </xf>
    <xf numFmtId="44" fontId="5" fillId="8" borderId="17" xfId="6" applyNumberFormat="1" applyFill="1" applyBorder="1" applyAlignment="1">
      <alignment horizontal="left" vertical="center"/>
    </xf>
    <xf numFmtId="0" fontId="32" fillId="0" borderId="4" xfId="6" applyFont="1" applyBorder="1" applyAlignment="1">
      <alignment horizontal="center"/>
    </xf>
    <xf numFmtId="0" fontId="32" fillId="8" borderId="4" xfId="6" applyFont="1" applyFill="1" applyBorder="1" applyAlignment="1">
      <alignment horizontal="center"/>
    </xf>
    <xf numFmtId="0" fontId="0" fillId="0" borderId="8" xfId="0" applyBorder="1" applyAlignment="1">
      <alignment horizontal="center" vertical="center"/>
    </xf>
    <xf numFmtId="0" fontId="11" fillId="0" borderId="0" xfId="0" applyFont="1"/>
    <xf numFmtId="0" fontId="0" fillId="3" borderId="0" xfId="0" applyFill="1" applyAlignment="1">
      <alignment horizontal="center" vertical="center"/>
    </xf>
    <xf numFmtId="0" fontId="8" fillId="3" borderId="0" xfId="0" applyFont="1" applyFill="1" applyAlignment="1">
      <alignment horizontal="center"/>
    </xf>
    <xf numFmtId="0" fontId="0" fillId="3" borderId="0" xfId="0" applyFill="1"/>
    <xf numFmtId="0" fontId="8" fillId="0" borderId="8" xfId="0" applyFont="1" applyBorder="1" applyAlignment="1">
      <alignment horizontal="center" vertical="center"/>
    </xf>
    <xf numFmtId="0" fontId="43" fillId="0" borderId="18" xfId="0" applyFont="1" applyBorder="1" applyAlignment="1">
      <alignment horizontal="center" vertical="center"/>
    </xf>
    <xf numFmtId="0" fontId="43" fillId="0" borderId="19" xfId="0" applyFont="1" applyBorder="1" applyAlignment="1">
      <alignment horizontal="center" vertical="center"/>
    </xf>
    <xf numFmtId="0" fontId="0" fillId="3" borderId="18" xfId="0" applyFill="1" applyBorder="1"/>
    <xf numFmtId="44" fontId="29" fillId="3" borderId="19" xfId="0" applyNumberFormat="1" applyFont="1" applyFill="1" applyBorder="1" applyAlignment="1">
      <alignment horizontal="center" vertical="center"/>
    </xf>
    <xf numFmtId="44" fontId="0" fillId="0" borderId="19" xfId="0" applyNumberFormat="1" applyBorder="1" applyAlignment="1">
      <alignment horizontal="center" vertical="center"/>
    </xf>
    <xf numFmtId="44" fontId="5" fillId="9" borderId="19" xfId="0" applyNumberFormat="1" applyFont="1" applyFill="1" applyBorder="1" applyAlignment="1">
      <alignment horizontal="center" vertical="center"/>
    </xf>
    <xf numFmtId="0" fontId="0" fillId="3" borderId="19" xfId="0" applyFill="1" applyBorder="1" applyAlignment="1">
      <alignment horizontal="center"/>
    </xf>
    <xf numFmtId="0" fontId="0" fillId="0" borderId="18" xfId="0" applyBorder="1"/>
    <xf numFmtId="0" fontId="45" fillId="0" borderId="18" xfId="0" applyFont="1" applyBorder="1"/>
    <xf numFmtId="0" fontId="0" fillId="0" borderId="18" xfId="0" applyBorder="1" applyAlignment="1">
      <alignment horizontal="center" vertical="center"/>
    </xf>
    <xf numFmtId="0" fontId="0" fillId="0" borderId="19" xfId="0" applyBorder="1" applyAlignment="1">
      <alignment horizontal="center" vertical="center"/>
    </xf>
    <xf numFmtId="0" fontId="47" fillId="0" borderId="20" xfId="0" applyFont="1" applyBorder="1" applyAlignment="1">
      <alignment horizontal="center" vertical="center"/>
    </xf>
    <xf numFmtId="0" fontId="8" fillId="0" borderId="19" xfId="0" applyFont="1" applyBorder="1" applyAlignment="1">
      <alignment horizontal="center" vertical="center"/>
    </xf>
    <xf numFmtId="0" fontId="5" fillId="0" borderId="0" xfId="0" applyFont="1" applyAlignment="1">
      <alignment horizontal="center" vertical="center"/>
    </xf>
    <xf numFmtId="0" fontId="34" fillId="8" borderId="21" xfId="0" applyFont="1" applyFill="1" applyBorder="1" applyAlignment="1">
      <alignment horizontal="center" vertical="center"/>
    </xf>
    <xf numFmtId="0" fontId="34" fillId="8" borderId="22" xfId="0" applyFont="1" applyFill="1" applyBorder="1" applyAlignment="1">
      <alignment horizontal="center" vertical="center"/>
    </xf>
    <xf numFmtId="0" fontId="34" fillId="8" borderId="4" xfId="0" applyFont="1" applyFill="1" applyBorder="1" applyAlignment="1">
      <alignment horizontal="center" vertical="center" wrapText="1"/>
    </xf>
    <xf numFmtId="167" fontId="0" fillId="0" borderId="0" xfId="0" applyNumberFormat="1"/>
    <xf numFmtId="0" fontId="17" fillId="0" borderId="1" xfId="3" applyFont="1" applyBorder="1" applyAlignment="1">
      <alignment horizontal="center" vertical="center" textRotation="90" wrapText="1"/>
    </xf>
    <xf numFmtId="0" fontId="50" fillId="0" borderId="1" xfId="0" applyFont="1" applyBorder="1" applyAlignment="1">
      <alignment horizontal="center" vertical="center" textRotation="90"/>
    </xf>
    <xf numFmtId="0" fontId="21" fillId="0" borderId="2" xfId="0" applyFont="1" applyBorder="1" applyAlignment="1">
      <alignment horizontal="center" textRotation="90"/>
    </xf>
    <xf numFmtId="0" fontId="9" fillId="0" borderId="0" xfId="3" applyFont="1" applyAlignment="1">
      <alignment vertical="center"/>
    </xf>
    <xf numFmtId="0" fontId="25" fillId="0" borderId="0" xfId="3" applyFont="1" applyAlignment="1">
      <alignment vertical="center"/>
    </xf>
    <xf numFmtId="0" fontId="52" fillId="0" borderId="0" xfId="3" applyFont="1" applyAlignment="1">
      <alignment horizontal="right" vertical="center"/>
    </xf>
    <xf numFmtId="0" fontId="53" fillId="0" borderId="23" xfId="0" applyFont="1" applyBorder="1" applyAlignment="1">
      <alignment horizontal="center" vertical="center"/>
    </xf>
    <xf numFmtId="0" fontId="5" fillId="0" borderId="0" xfId="0" applyFont="1" applyAlignment="1">
      <alignment vertical="center"/>
    </xf>
    <xf numFmtId="0" fontId="4" fillId="0" borderId="0" xfId="3" applyFont="1" applyAlignment="1">
      <alignment horizontal="center"/>
    </xf>
    <xf numFmtId="0" fontId="21" fillId="0" borderId="23" xfId="0" applyFont="1" applyBorder="1" applyAlignment="1">
      <alignment horizontal="center" textRotation="90"/>
    </xf>
    <xf numFmtId="0" fontId="80" fillId="0" borderId="0" xfId="0" applyFont="1"/>
    <xf numFmtId="0" fontId="49" fillId="0" borderId="0" xfId="0" applyFont="1"/>
    <xf numFmtId="0" fontId="10" fillId="0" borderId="0" xfId="0" applyFont="1" applyAlignment="1">
      <alignment horizontal="center" vertical="center"/>
    </xf>
    <xf numFmtId="0" fontId="12" fillId="0" borderId="0" xfId="0" applyFont="1"/>
    <xf numFmtId="0" fontId="81" fillId="0" borderId="0" xfId="0" applyFont="1" applyAlignment="1">
      <alignment horizontal="left" vertical="center"/>
    </xf>
    <xf numFmtId="0" fontId="55" fillId="0" borderId="0" xfId="0" applyFont="1"/>
    <xf numFmtId="0" fontId="10" fillId="0" borderId="0" xfId="6" applyFont="1" applyAlignment="1">
      <alignment horizontal="center" vertical="center"/>
    </xf>
    <xf numFmtId="0" fontId="11" fillId="0" borderId="0" xfId="6" applyFont="1"/>
    <xf numFmtId="0" fontId="23" fillId="0" borderId="0" xfId="0" applyFont="1" applyAlignment="1">
      <alignment vertical="center"/>
    </xf>
    <xf numFmtId="0" fontId="23" fillId="0" borderId="0" xfId="0" applyFont="1"/>
    <xf numFmtId="0" fontId="56" fillId="0" borderId="0" xfId="0" applyFont="1"/>
    <xf numFmtId="0" fontId="23" fillId="0" borderId="0" xfId="6" applyFont="1"/>
    <xf numFmtId="0" fontId="7" fillId="0" borderId="0" xfId="0" applyFont="1"/>
    <xf numFmtId="0" fontId="58" fillId="0" borderId="0" xfId="0" applyFont="1"/>
    <xf numFmtId="2" fontId="57" fillId="0" borderId="0" xfId="0" applyNumberFormat="1" applyFont="1"/>
    <xf numFmtId="2" fontId="7" fillId="0" borderId="0" xfId="0" applyNumberFormat="1" applyFont="1"/>
    <xf numFmtId="0" fontId="21" fillId="0" borderId="26" xfId="0" applyFont="1" applyBorder="1" applyAlignment="1">
      <alignment horizontal="center" textRotation="90"/>
    </xf>
    <xf numFmtId="0" fontId="53" fillId="0" borderId="26" xfId="0" applyFont="1" applyBorder="1" applyAlignment="1">
      <alignment horizontal="center" vertical="center"/>
    </xf>
    <xf numFmtId="0" fontId="13" fillId="0" borderId="0" xfId="0" applyFont="1"/>
    <xf numFmtId="0" fontId="27" fillId="0" borderId="0" xfId="0" applyFont="1"/>
    <xf numFmtId="0" fontId="76" fillId="0" borderId="0" xfId="5"/>
    <xf numFmtId="0" fontId="83" fillId="0" borderId="0" xfId="5" applyFont="1"/>
    <xf numFmtId="0" fontId="84" fillId="0" borderId="0" xfId="5" applyFont="1"/>
    <xf numFmtId="0" fontId="85" fillId="0" borderId="0" xfId="5" applyFont="1" applyAlignment="1">
      <alignment horizontal="left" vertical="center" indent="1"/>
    </xf>
    <xf numFmtId="0" fontId="86" fillId="0" borderId="0" xfId="5" applyFont="1" applyAlignment="1">
      <alignment vertical="center"/>
    </xf>
    <xf numFmtId="0" fontId="87" fillId="0" borderId="0" xfId="5" applyFont="1" applyAlignment="1">
      <alignment vertical="center"/>
    </xf>
    <xf numFmtId="0" fontId="88" fillId="0" borderId="0" xfId="5" applyFont="1"/>
    <xf numFmtId="0" fontId="89" fillId="0" borderId="0" xfId="5" applyFont="1" applyAlignment="1">
      <alignment vertical="center"/>
    </xf>
    <xf numFmtId="0" fontId="90" fillId="0" borderId="0" xfId="5" applyFont="1"/>
    <xf numFmtId="0" fontId="76" fillId="0" borderId="0" xfId="5" applyAlignment="1">
      <alignment horizontal="left" vertical="center"/>
    </xf>
    <xf numFmtId="0" fontId="88" fillId="0" borderId="0" xfId="5" applyFont="1" applyAlignment="1">
      <alignment vertical="center"/>
    </xf>
    <xf numFmtId="0" fontId="91" fillId="0" borderId="0" xfId="5" applyFont="1"/>
    <xf numFmtId="0" fontId="90" fillId="0" borderId="0" xfId="5" applyFont="1" applyAlignment="1">
      <alignment horizontal="left" vertical="center"/>
    </xf>
    <xf numFmtId="0" fontId="90" fillId="0" borderId="0" xfId="5" applyFont="1" applyAlignment="1">
      <alignment horizontal="right" vertical="center"/>
    </xf>
    <xf numFmtId="0" fontId="90" fillId="0" borderId="0" xfId="5" applyFont="1" applyAlignment="1">
      <alignment vertical="center"/>
    </xf>
    <xf numFmtId="0" fontId="76" fillId="0" borderId="0" xfId="5" applyAlignment="1">
      <alignment vertical="center"/>
    </xf>
    <xf numFmtId="0" fontId="91" fillId="0" borderId="0" xfId="5" applyFont="1" applyAlignment="1">
      <alignment horizontal="right"/>
    </xf>
    <xf numFmtId="0" fontId="88" fillId="0" borderId="0" xfId="5" applyFont="1" applyAlignment="1">
      <alignment horizontal="left" vertical="center" indent="1"/>
    </xf>
    <xf numFmtId="0" fontId="91" fillId="0" borderId="0" xfId="5" applyFont="1" applyAlignment="1">
      <alignment horizontal="right" vertical="center"/>
    </xf>
    <xf numFmtId="0" fontId="88" fillId="0" borderId="0" xfId="5" applyFont="1" applyAlignment="1">
      <alignment horizontal="right" vertical="center"/>
    </xf>
    <xf numFmtId="0" fontId="93" fillId="0" borderId="0" xfId="5" applyFont="1" applyAlignment="1">
      <alignment vertical="center"/>
    </xf>
    <xf numFmtId="0" fontId="92" fillId="0" borderId="29" xfId="5" applyFont="1" applyBorder="1"/>
    <xf numFmtId="0" fontId="76" fillId="0" borderId="30" xfId="5" applyBorder="1"/>
    <xf numFmtId="0" fontId="76" fillId="0" borderId="31" xfId="5" applyBorder="1"/>
    <xf numFmtId="0" fontId="94" fillId="0" borderId="0" xfId="5" applyFont="1" applyAlignment="1">
      <alignment horizontal="left" vertical="center"/>
    </xf>
    <xf numFmtId="0" fontId="76" fillId="0" borderId="0" xfId="5" applyAlignment="1">
      <alignment horizontal="left" vertical="top" wrapText="1"/>
    </xf>
    <xf numFmtId="0" fontId="3" fillId="0" borderId="0" xfId="0" applyFont="1" applyAlignment="1">
      <alignment horizontal="left" vertical="top" wrapText="1"/>
    </xf>
    <xf numFmtId="0" fontId="59" fillId="0" borderId="0" xfId="0" applyFont="1" applyAlignment="1">
      <alignment horizontal="left" vertical="top" wrapText="1"/>
    </xf>
    <xf numFmtId="0" fontId="61" fillId="0" borderId="0" xfId="0" applyFont="1" applyAlignment="1">
      <alignment horizontal="left" vertical="top" wrapText="1"/>
    </xf>
    <xf numFmtId="0" fontId="0" fillId="0" borderId="0" xfId="0" applyAlignment="1">
      <alignment vertical="top"/>
    </xf>
    <xf numFmtId="0" fontId="59" fillId="0" borderId="0" xfId="0" applyFont="1" applyAlignment="1">
      <alignment horizontal="center" vertical="top" wrapText="1"/>
    </xf>
    <xf numFmtId="0" fontId="3" fillId="0" borderId="0" xfId="0" applyFont="1" applyAlignment="1" applyProtection="1">
      <alignment horizontal="left" vertical="top" wrapText="1"/>
      <protection locked="0"/>
    </xf>
    <xf numFmtId="0" fontId="47" fillId="0" borderId="8" xfId="0" applyFont="1" applyBorder="1" applyAlignment="1">
      <alignment horizontal="center" vertical="center"/>
    </xf>
    <xf numFmtId="0" fontId="43" fillId="0" borderId="0" xfId="0" applyFont="1" applyAlignment="1">
      <alignment horizontal="left" vertical="center"/>
    </xf>
    <xf numFmtId="44" fontId="95" fillId="0" borderId="0" xfId="6" applyNumberFormat="1" applyFont="1" applyAlignment="1">
      <alignment horizontal="center" vertical="center"/>
    </xf>
    <xf numFmtId="0" fontId="42" fillId="0" borderId="30" xfId="0" applyFont="1" applyBorder="1" applyAlignment="1">
      <alignment horizontal="center" vertical="center" wrapText="1"/>
    </xf>
    <xf numFmtId="0" fontId="96" fillId="0" borderId="0" xfId="0" applyFont="1" applyAlignment="1">
      <alignment horizontal="center" vertical="center"/>
    </xf>
    <xf numFmtId="0" fontId="43" fillId="0" borderId="8" xfId="0" applyFont="1" applyBorder="1" applyAlignment="1">
      <alignment horizontal="center" vertical="center"/>
    </xf>
    <xf numFmtId="0" fontId="54" fillId="0" borderId="8" xfId="0" applyFont="1" applyBorder="1" applyAlignment="1">
      <alignment horizontal="center" vertical="center"/>
    </xf>
    <xf numFmtId="37" fontId="29" fillId="7" borderId="34" xfId="0" applyNumberFormat="1" applyFont="1" applyFill="1" applyBorder="1" applyAlignment="1" applyProtection="1">
      <alignment horizontal="center" vertical="center"/>
      <protection locked="0"/>
    </xf>
    <xf numFmtId="0" fontId="44" fillId="0" borderId="35" xfId="0" applyFont="1" applyBorder="1" applyAlignment="1">
      <alignment horizontal="center" vertical="top" wrapText="1"/>
    </xf>
    <xf numFmtId="0" fontId="44" fillId="0" borderId="36" xfId="0" applyFont="1" applyBorder="1" applyAlignment="1">
      <alignment horizontal="center" vertical="top" wrapText="1"/>
    </xf>
    <xf numFmtId="0" fontId="82" fillId="10" borderId="28" xfId="0" applyFont="1" applyFill="1" applyBorder="1" applyAlignment="1">
      <alignment horizontal="center" vertical="center"/>
    </xf>
    <xf numFmtId="0" fontId="0" fillId="0" borderId="38" xfId="0" applyBorder="1" applyAlignment="1">
      <alignment horizontal="center"/>
    </xf>
    <xf numFmtId="2" fontId="33" fillId="6" borderId="39" xfId="0" applyNumberFormat="1" applyFont="1" applyFill="1" applyBorder="1" applyAlignment="1">
      <alignment horizontal="center" vertical="center" wrapText="1"/>
    </xf>
    <xf numFmtId="0" fontId="97" fillId="0" borderId="19" xfId="0" applyFont="1" applyBorder="1" applyAlignment="1">
      <alignment horizontal="right"/>
    </xf>
    <xf numFmtId="14" fontId="66" fillId="6" borderId="40" xfId="0" applyNumberFormat="1" applyFont="1" applyFill="1" applyBorder="1" applyAlignment="1">
      <alignment horizontal="center" vertical="center"/>
    </xf>
    <xf numFmtId="0" fontId="66" fillId="0" borderId="44" xfId="0" applyFont="1" applyBorder="1" applyAlignment="1">
      <alignment horizontal="center" vertical="center"/>
    </xf>
    <xf numFmtId="0" fontId="98" fillId="0" borderId="44" xfId="0" applyFont="1" applyBorder="1" applyAlignment="1">
      <alignment horizontal="center" vertical="center"/>
    </xf>
    <xf numFmtId="0" fontId="66" fillId="0" borderId="20" xfId="0" applyFont="1" applyBorder="1" applyAlignment="1">
      <alignment horizontal="center" vertical="center"/>
    </xf>
    <xf numFmtId="0" fontId="67" fillId="0" borderId="8" xfId="0" applyFont="1" applyBorder="1" applyAlignment="1">
      <alignment horizontal="center" vertical="center"/>
    </xf>
    <xf numFmtId="44" fontId="70" fillId="0" borderId="21" xfId="0" applyNumberFormat="1" applyFont="1" applyBorder="1" applyAlignment="1">
      <alignment vertical="center"/>
    </xf>
    <xf numFmtId="44" fontId="70" fillId="0" borderId="38" xfId="0" applyNumberFormat="1" applyFont="1" applyBorder="1" applyAlignment="1">
      <alignment vertical="center"/>
    </xf>
    <xf numFmtId="44" fontId="46" fillId="13" borderId="45" xfId="0" applyNumberFormat="1" applyFont="1" applyFill="1" applyBorder="1" applyAlignment="1">
      <alignment horizontal="center" vertical="center"/>
    </xf>
    <xf numFmtId="9" fontId="49" fillId="9" borderId="4" xfId="7" applyFont="1" applyFill="1" applyBorder="1" applyAlignment="1">
      <alignment horizontal="center" vertical="center"/>
    </xf>
    <xf numFmtId="9" fontId="49" fillId="9" borderId="46" xfId="7" applyFont="1" applyFill="1" applyBorder="1" applyAlignment="1">
      <alignment horizontal="center" vertical="center"/>
    </xf>
    <xf numFmtId="9" fontId="49" fillId="9" borderId="47" xfId="7" applyFont="1" applyFill="1" applyBorder="1" applyAlignment="1">
      <alignment horizontal="center" vertical="center"/>
    </xf>
    <xf numFmtId="44" fontId="32" fillId="9" borderId="48" xfId="0" applyNumberFormat="1" applyFont="1" applyFill="1" applyBorder="1" applyAlignment="1">
      <alignment horizontal="center" vertical="center"/>
    </xf>
    <xf numFmtId="164" fontId="22" fillId="12" borderId="4" xfId="0" applyNumberFormat="1" applyFont="1" applyFill="1" applyBorder="1" applyAlignment="1">
      <alignment horizontal="center" vertical="center"/>
    </xf>
    <xf numFmtId="44" fontId="22" fillId="12" borderId="42" xfId="1" applyFont="1" applyFill="1" applyBorder="1" applyAlignment="1">
      <alignment horizontal="center" vertical="center"/>
    </xf>
    <xf numFmtId="44" fontId="22" fillId="0" borderId="4" xfId="0" applyNumberFormat="1" applyFont="1" applyBorder="1" applyAlignment="1">
      <alignment horizontal="center" vertical="center"/>
    </xf>
    <xf numFmtId="37" fontId="99" fillId="0" borderId="0" xfId="0" applyNumberFormat="1" applyFont="1" applyAlignment="1">
      <alignment horizontal="center" vertical="center"/>
    </xf>
    <xf numFmtId="170" fontId="22" fillId="0" borderId="49" xfId="0" applyNumberFormat="1" applyFont="1" applyBorder="1" applyAlignment="1">
      <alignment horizontal="center" vertical="center"/>
    </xf>
    <xf numFmtId="167" fontId="32" fillId="0" borderId="0" xfId="0" applyNumberFormat="1" applyFont="1" applyAlignment="1">
      <alignment horizontal="center"/>
    </xf>
    <xf numFmtId="1" fontId="32" fillId="0" borderId="0" xfId="0" applyNumberFormat="1" applyFont="1" applyAlignment="1">
      <alignment horizontal="center"/>
    </xf>
    <xf numFmtId="1" fontId="40" fillId="0" borderId="0" xfId="0" applyNumberFormat="1" applyFont="1" applyAlignment="1">
      <alignment horizontal="left"/>
    </xf>
    <xf numFmtId="1" fontId="97" fillId="0" borderId="0" xfId="0" applyNumberFormat="1" applyFont="1" applyAlignment="1">
      <alignment horizontal="left"/>
    </xf>
    <xf numFmtId="0" fontId="36" fillId="14" borderId="49" xfId="3" applyFont="1" applyFill="1" applyBorder="1" applyAlignment="1">
      <alignment horizontal="center" vertical="center" wrapText="1"/>
    </xf>
    <xf numFmtId="167" fontId="32" fillId="7" borderId="49" xfId="0" applyNumberFormat="1" applyFont="1" applyFill="1" applyBorder="1" applyAlignment="1" applyProtection="1">
      <alignment horizontal="center"/>
      <protection locked="0"/>
    </xf>
    <xf numFmtId="1" fontId="32" fillId="15" borderId="4" xfId="0" applyNumberFormat="1" applyFont="1" applyFill="1" applyBorder="1" applyAlignment="1">
      <alignment horizontal="center"/>
    </xf>
    <xf numFmtId="0" fontId="40" fillId="0" borderId="49" xfId="0" applyFont="1" applyBorder="1" applyAlignment="1">
      <alignment horizontal="center" vertical="center"/>
    </xf>
    <xf numFmtId="0" fontId="40" fillId="0" borderId="4" xfId="0" applyFont="1" applyBorder="1" applyAlignment="1">
      <alignment horizontal="center" vertical="center"/>
    </xf>
    <xf numFmtId="0" fontId="11" fillId="14" borderId="49" xfId="3" applyFont="1" applyFill="1" applyBorder="1" applyAlignment="1">
      <alignment horizontal="center" vertical="center" wrapText="1"/>
    </xf>
    <xf numFmtId="0" fontId="71" fillId="0" borderId="14" xfId="6" applyFont="1" applyBorder="1" applyAlignment="1">
      <alignment horizontal="center" vertical="center"/>
    </xf>
    <xf numFmtId="44" fontId="71" fillId="0" borderId="36" xfId="6" applyNumberFormat="1" applyFont="1" applyBorder="1" applyAlignment="1">
      <alignment horizontal="left" vertical="center"/>
    </xf>
    <xf numFmtId="44" fontId="71" fillId="0" borderId="14" xfId="6" applyNumberFormat="1" applyFont="1" applyBorder="1" applyAlignment="1">
      <alignment horizontal="center" vertical="center"/>
    </xf>
    <xf numFmtId="0" fontId="71" fillId="0" borderId="4" xfId="6" applyFont="1" applyBorder="1" applyAlignment="1">
      <alignment horizontal="center" vertical="center"/>
    </xf>
    <xf numFmtId="44" fontId="71" fillId="0" borderId="4" xfId="6" applyNumberFormat="1" applyFont="1" applyBorder="1" applyAlignment="1">
      <alignment horizontal="center" vertical="center"/>
    </xf>
    <xf numFmtId="0" fontId="49" fillId="0" borderId="14" xfId="6" applyFont="1" applyBorder="1" applyAlignment="1">
      <alignment horizontal="center" vertical="center"/>
    </xf>
    <xf numFmtId="44" fontId="49" fillId="0" borderId="36" xfId="6" applyNumberFormat="1" applyFont="1" applyBorder="1" applyAlignment="1">
      <alignment horizontal="left" vertical="center"/>
    </xf>
    <xf numFmtId="44" fontId="49" fillId="0" borderId="14" xfId="6" applyNumberFormat="1" applyFont="1" applyBorder="1" applyAlignment="1">
      <alignment horizontal="center" vertical="center"/>
    </xf>
    <xf numFmtId="0" fontId="49" fillId="0" borderId="4" xfId="6" applyFont="1" applyBorder="1" applyAlignment="1">
      <alignment horizontal="center" vertical="center"/>
    </xf>
    <xf numFmtId="44" fontId="49" fillId="0" borderId="17" xfId="6" applyNumberFormat="1" applyFont="1" applyBorder="1" applyAlignment="1">
      <alignment horizontal="left" vertical="center"/>
    </xf>
    <xf numFmtId="44" fontId="49" fillId="0" borderId="4" xfId="6" applyNumberFormat="1" applyFont="1" applyBorder="1" applyAlignment="1">
      <alignment horizontal="center" vertical="center"/>
    </xf>
    <xf numFmtId="171" fontId="34" fillId="12" borderId="9" xfId="0" applyNumberFormat="1" applyFont="1" applyFill="1" applyBorder="1" applyAlignment="1">
      <alignment horizontal="center" vertical="center"/>
    </xf>
    <xf numFmtId="0" fontId="20" fillId="0" borderId="38" xfId="0" applyFont="1" applyBorder="1" applyAlignment="1">
      <alignment horizontal="center" vertical="center"/>
    </xf>
    <xf numFmtId="14" fontId="20" fillId="0" borderId="38" xfId="0" applyNumberFormat="1" applyFont="1" applyBorder="1" applyAlignment="1">
      <alignment horizontal="center" vertical="center"/>
    </xf>
    <xf numFmtId="0" fontId="0" fillId="0" borderId="38" xfId="0" applyBorder="1"/>
    <xf numFmtId="0" fontId="0" fillId="0" borderId="38" xfId="0" applyBorder="1" applyAlignment="1">
      <alignment horizontal="center" vertical="center"/>
    </xf>
    <xf numFmtId="0" fontId="8" fillId="0" borderId="38" xfId="0" applyFont="1" applyBorder="1" applyAlignment="1">
      <alignment horizontal="center"/>
    </xf>
    <xf numFmtId="0" fontId="72" fillId="0" borderId="0" xfId="0" applyFont="1"/>
    <xf numFmtId="0" fontId="40" fillId="0" borderId="0" xfId="0" applyFont="1"/>
    <xf numFmtId="0" fontId="73" fillId="0" borderId="0" xfId="0" applyFont="1"/>
    <xf numFmtId="0" fontId="0" fillId="0" borderId="0" xfId="0" applyAlignment="1" applyProtection="1">
      <alignment vertical="center"/>
      <protection locked="0"/>
    </xf>
    <xf numFmtId="167" fontId="32" fillId="15" borderId="49" xfId="0" applyNumberFormat="1" applyFont="1" applyFill="1" applyBorder="1" applyAlignment="1">
      <alignment horizontal="center" vertical="center"/>
    </xf>
    <xf numFmtId="1" fontId="32" fillId="15" borderId="4" xfId="0" applyNumberFormat="1" applyFont="1" applyFill="1" applyBorder="1" applyAlignment="1">
      <alignment horizontal="center" vertical="center"/>
    </xf>
    <xf numFmtId="0" fontId="0" fillId="0" borderId="0" xfId="0" applyAlignment="1">
      <alignment vertical="center"/>
    </xf>
    <xf numFmtId="44" fontId="29" fillId="10" borderId="0" xfId="0" applyNumberFormat="1" applyFont="1" applyFill="1" applyAlignment="1">
      <alignment horizontal="center" vertical="center"/>
    </xf>
    <xf numFmtId="44" fontId="0" fillId="10" borderId="19" xfId="0" applyNumberFormat="1" applyFill="1" applyBorder="1" applyAlignment="1">
      <alignment horizontal="center" vertical="center"/>
    </xf>
    <xf numFmtId="44" fontId="70" fillId="10" borderId="21" xfId="0" applyNumberFormat="1" applyFont="1" applyFill="1" applyBorder="1" applyAlignment="1">
      <alignment vertical="center"/>
    </xf>
    <xf numFmtId="44" fontId="70" fillId="10" borderId="38" xfId="0" applyNumberFormat="1" applyFont="1" applyFill="1" applyBorder="1" applyAlignment="1">
      <alignment vertical="center"/>
    </xf>
    <xf numFmtId="1" fontId="22" fillId="10" borderId="4" xfId="0" applyNumberFormat="1" applyFont="1" applyFill="1" applyBorder="1" applyAlignment="1">
      <alignment horizontal="center" vertical="center"/>
    </xf>
    <xf numFmtId="9" fontId="49" fillId="10" borderId="4" xfId="7" applyFont="1" applyFill="1" applyBorder="1" applyAlignment="1">
      <alignment horizontal="center" vertical="center"/>
    </xf>
    <xf numFmtId="44" fontId="32" fillId="10" borderId="48" xfId="0" applyNumberFormat="1" applyFont="1" applyFill="1" applyBorder="1" applyAlignment="1">
      <alignment horizontal="center" vertical="center"/>
    </xf>
    <xf numFmtId="44" fontId="5" fillId="10" borderId="19" xfId="0" applyNumberFormat="1" applyFont="1" applyFill="1" applyBorder="1" applyAlignment="1">
      <alignment horizontal="center" vertical="center"/>
    </xf>
    <xf numFmtId="9" fontId="49" fillId="10" borderId="46" xfId="7" applyFont="1" applyFill="1" applyBorder="1" applyAlignment="1">
      <alignment horizontal="center" vertical="center"/>
    </xf>
    <xf numFmtId="44" fontId="46" fillId="10" borderId="45" xfId="0" applyNumberFormat="1" applyFont="1" applyFill="1" applyBorder="1" applyAlignment="1">
      <alignment horizontal="center" vertical="center"/>
    </xf>
    <xf numFmtId="9" fontId="49" fillId="10" borderId="47" xfId="7" applyFont="1" applyFill="1" applyBorder="1" applyAlignment="1">
      <alignment horizontal="center" vertical="center"/>
    </xf>
    <xf numFmtId="0" fontId="6" fillId="0" borderId="0" xfId="3" applyAlignment="1">
      <alignment vertical="center"/>
    </xf>
    <xf numFmtId="0" fontId="0" fillId="3" borderId="18" xfId="0" applyFill="1" applyBorder="1" applyAlignment="1">
      <alignment vertical="center"/>
    </xf>
    <xf numFmtId="0" fontId="0" fillId="3" borderId="0" xfId="0" applyFill="1" applyAlignment="1">
      <alignment vertical="center"/>
    </xf>
    <xf numFmtId="0" fontId="8" fillId="3" borderId="0" xfId="0" applyFont="1" applyFill="1" applyAlignment="1">
      <alignment horizontal="center" vertical="center"/>
    </xf>
    <xf numFmtId="0" fontId="0" fillId="3" borderId="19" xfId="0" applyFill="1" applyBorder="1" applyAlignment="1">
      <alignment horizontal="center" vertical="center"/>
    </xf>
    <xf numFmtId="0" fontId="32" fillId="0" borderId="9" xfId="0" applyFont="1" applyBorder="1" applyAlignment="1">
      <alignment horizontal="center" vertical="center"/>
    </xf>
    <xf numFmtId="37" fontId="5" fillId="15" borderId="4" xfId="0" applyNumberFormat="1" applyFont="1" applyFill="1" applyBorder="1" applyAlignment="1">
      <alignment horizontal="center" vertical="center"/>
    </xf>
    <xf numFmtId="37" fontId="5" fillId="3" borderId="4" xfId="0" applyNumberFormat="1" applyFont="1" applyFill="1" applyBorder="1" applyAlignment="1">
      <alignment horizontal="center" vertical="center"/>
    </xf>
    <xf numFmtId="0" fontId="100" fillId="0" borderId="51" xfId="0" applyFont="1" applyBorder="1" applyAlignment="1">
      <alignment horizontal="center" vertical="center"/>
    </xf>
    <xf numFmtId="0" fontId="43" fillId="0" borderId="52" xfId="0" applyFont="1" applyBorder="1" applyAlignment="1">
      <alignment horizontal="center" vertical="center"/>
    </xf>
    <xf numFmtId="7" fontId="45" fillId="16" borderId="4" xfId="0" applyNumberFormat="1" applyFont="1" applyFill="1" applyBorder="1" applyAlignment="1">
      <alignment horizontal="center" vertical="center"/>
    </xf>
    <xf numFmtId="0" fontId="75" fillId="0" borderId="0" xfId="0" applyFont="1"/>
    <xf numFmtId="1" fontId="22" fillId="9" borderId="4" xfId="0" applyNumberFormat="1" applyFont="1" applyFill="1" applyBorder="1" applyAlignment="1">
      <alignment horizontal="center" vertical="center"/>
    </xf>
    <xf numFmtId="0" fontId="2" fillId="0" borderId="0" xfId="5" applyFont="1"/>
    <xf numFmtId="168" fontId="22" fillId="12" borderId="37" xfId="0" applyNumberFormat="1" applyFont="1" applyFill="1" applyBorder="1" applyAlignment="1">
      <alignment horizontal="right" vertical="center"/>
    </xf>
    <xf numFmtId="0" fontId="116" fillId="0" borderId="0" xfId="0" applyFont="1" applyAlignment="1">
      <alignment horizontal="center" vertical="center"/>
    </xf>
    <xf numFmtId="168" fontId="40" fillId="12" borderId="33" xfId="0" applyNumberFormat="1" applyFont="1" applyFill="1" applyBorder="1" applyAlignment="1">
      <alignment horizontal="right" vertical="center"/>
    </xf>
    <xf numFmtId="44" fontId="22" fillId="12" borderId="86" xfId="1" applyFont="1" applyFill="1" applyBorder="1" applyAlignment="1">
      <alignment horizontal="right" vertical="center"/>
    </xf>
    <xf numFmtId="44" fontId="22" fillId="12" borderId="87" xfId="1" applyFont="1" applyFill="1" applyBorder="1" applyAlignment="1">
      <alignment horizontal="right" vertical="center"/>
    </xf>
    <xf numFmtId="0" fontId="97" fillId="0" borderId="9" xfId="0" applyFont="1" applyBorder="1" applyAlignment="1">
      <alignment horizontal="right" vertical="center"/>
    </xf>
    <xf numFmtId="0" fontId="74" fillId="0" borderId="0" xfId="0" applyFont="1"/>
    <xf numFmtId="164" fontId="22" fillId="18" borderId="41" xfId="0" applyNumberFormat="1" applyFont="1" applyFill="1" applyBorder="1" applyAlignment="1" applyProtection="1">
      <alignment horizontal="right" vertical="center"/>
      <protection locked="0"/>
    </xf>
    <xf numFmtId="169" fontId="22" fillId="18" borderId="41" xfId="0" applyNumberFormat="1" applyFont="1" applyFill="1" applyBorder="1" applyAlignment="1" applyProtection="1">
      <alignment horizontal="right" vertical="center"/>
      <protection locked="0"/>
    </xf>
    <xf numFmtId="44" fontId="22" fillId="18" borderId="42" xfId="1" applyFont="1" applyFill="1" applyBorder="1" applyAlignment="1">
      <alignment horizontal="right" vertical="center"/>
    </xf>
    <xf numFmtId="166" fontId="22" fillId="18" borderId="43" xfId="0" applyNumberFormat="1" applyFont="1" applyFill="1" applyBorder="1" applyAlignment="1" applyProtection="1">
      <alignment horizontal="right" vertical="center"/>
      <protection locked="0"/>
    </xf>
    <xf numFmtId="0" fontId="13" fillId="2" borderId="21" xfId="0" applyFont="1" applyFill="1" applyBorder="1" applyAlignment="1">
      <alignment horizontal="left" vertical="center"/>
    </xf>
    <xf numFmtId="49" fontId="13" fillId="2" borderId="50" xfId="0" applyNumberFormat="1" applyFont="1" applyFill="1" applyBorder="1" applyAlignment="1">
      <alignment horizontal="left" vertical="center"/>
    </xf>
    <xf numFmtId="0" fontId="11" fillId="18" borderId="4" xfId="0" applyFont="1" applyFill="1" applyBorder="1" applyAlignment="1" applyProtection="1">
      <alignment horizontal="center" vertical="center" shrinkToFit="1"/>
      <protection locked="0"/>
    </xf>
    <xf numFmtId="0" fontId="35" fillId="0" borderId="0" xfId="0" applyFont="1"/>
    <xf numFmtId="0" fontId="18" fillId="0" borderId="0" xfId="0" applyFont="1"/>
    <xf numFmtId="0" fontId="15" fillId="0" borderId="0" xfId="0" applyFont="1" applyAlignment="1">
      <alignment horizontal="left"/>
    </xf>
    <xf numFmtId="0" fontId="19" fillId="0" borderId="0" xfId="0" applyFont="1" applyAlignment="1">
      <alignment horizontal="left"/>
    </xf>
    <xf numFmtId="0" fontId="37" fillId="0" borderId="0" xfId="0" applyFont="1" applyAlignment="1">
      <alignment horizontal="center" vertical="center"/>
    </xf>
    <xf numFmtId="0" fontId="14" fillId="0" borderId="0" xfId="0" applyFont="1" applyAlignment="1">
      <alignment horizontal="center" vertical="center"/>
    </xf>
    <xf numFmtId="0" fontId="79" fillId="0" borderId="0" xfId="0" applyFont="1"/>
    <xf numFmtId="0" fontId="119" fillId="0" borderId="0" xfId="0" applyFont="1" applyAlignment="1">
      <alignment horizontal="left"/>
    </xf>
    <xf numFmtId="0" fontId="120" fillId="0" borderId="0" xfId="0" applyFont="1" applyAlignment="1">
      <alignment horizontal="center" textRotation="90"/>
    </xf>
    <xf numFmtId="0" fontId="120" fillId="0" borderId="0" xfId="0" applyFont="1" applyAlignment="1">
      <alignment horizontal="center"/>
    </xf>
    <xf numFmtId="0" fontId="6" fillId="0" borderId="0" xfId="0" applyFont="1"/>
    <xf numFmtId="0" fontId="36" fillId="0" borderId="0" xfId="0" applyFont="1"/>
    <xf numFmtId="1" fontId="32" fillId="0" borderId="0" xfId="0" applyNumberFormat="1" applyFont="1" applyAlignment="1">
      <alignment horizontal="right"/>
    </xf>
    <xf numFmtId="0" fontId="122" fillId="0" borderId="0" xfId="0" applyFont="1"/>
    <xf numFmtId="2" fontId="32" fillId="0" borderId="0" xfId="0" applyNumberFormat="1" applyFont="1" applyAlignment="1">
      <alignment horizontal="right"/>
    </xf>
    <xf numFmtId="1" fontId="121" fillId="0" borderId="0" xfId="0" applyNumberFormat="1" applyFont="1" applyAlignment="1">
      <alignment horizontal="right"/>
    </xf>
    <xf numFmtId="1" fontId="32" fillId="0" borderId="0" xfId="0" quotePrefix="1" applyNumberFormat="1" applyFont="1" applyAlignment="1">
      <alignment horizontal="right"/>
    </xf>
    <xf numFmtId="0" fontId="123" fillId="0" borderId="0" xfId="0" applyFont="1"/>
    <xf numFmtId="9" fontId="32" fillId="0" borderId="0" xfId="0" applyNumberFormat="1" applyFont="1" applyAlignment="1">
      <alignment horizontal="right"/>
    </xf>
    <xf numFmtId="2" fontId="121" fillId="0" borderId="0" xfId="0" applyNumberFormat="1" applyFont="1" applyAlignment="1">
      <alignment horizontal="right"/>
    </xf>
    <xf numFmtId="0" fontId="7" fillId="0" borderId="0" xfId="0" applyFont="1" applyAlignment="1">
      <alignment horizontal="left"/>
    </xf>
    <xf numFmtId="0" fontId="6" fillId="0" borderId="0" xfId="0" applyFont="1" applyAlignment="1">
      <alignment horizontal="left"/>
    </xf>
    <xf numFmtId="0" fontId="124" fillId="0" borderId="0" xfId="0" applyFont="1" applyAlignment="1">
      <alignment horizontal="left"/>
    </xf>
    <xf numFmtId="0" fontId="36" fillId="0" borderId="0" xfId="0" applyFont="1" applyAlignment="1">
      <alignment horizontal="left"/>
    </xf>
    <xf numFmtId="0" fontId="36" fillId="0" borderId="0" xfId="3" applyFont="1"/>
    <xf numFmtId="0" fontId="19" fillId="0" borderId="0" xfId="3" applyFont="1"/>
    <xf numFmtId="0" fontId="16" fillId="0" borderId="0" xfId="3" applyFont="1" applyAlignment="1">
      <alignment horizontal="left"/>
    </xf>
    <xf numFmtId="0" fontId="9" fillId="0" borderId="0" xfId="3" applyFont="1" applyAlignment="1">
      <alignment horizontal="left"/>
    </xf>
    <xf numFmtId="0" fontId="6" fillId="0" borderId="0" xfId="3" applyAlignment="1">
      <alignment horizontal="left" vertical="center"/>
    </xf>
    <xf numFmtId="0" fontId="51" fillId="0" borderId="0" xfId="3" applyFont="1" applyAlignment="1">
      <alignment vertical="center"/>
    </xf>
    <xf numFmtId="0" fontId="16" fillId="0" borderId="0" xfId="3" applyFont="1" applyAlignment="1">
      <alignment horizontal="left" vertical="center"/>
    </xf>
    <xf numFmtId="0" fontId="78" fillId="0" borderId="0" xfId="0" applyFont="1"/>
    <xf numFmtId="0" fontId="77" fillId="0" borderId="0" xfId="0" applyFont="1" applyAlignment="1">
      <alignment horizontal="left"/>
    </xf>
    <xf numFmtId="0" fontId="125" fillId="0" borderId="0" xfId="0" applyFont="1"/>
    <xf numFmtId="0" fontId="19" fillId="0" borderId="0" xfId="0" applyFont="1"/>
    <xf numFmtId="0" fontId="126" fillId="18" borderId="4" xfId="0" applyFont="1" applyFill="1" applyBorder="1" applyAlignment="1" applyProtection="1">
      <alignment vertical="center"/>
      <protection locked="0"/>
    </xf>
    <xf numFmtId="0" fontId="126" fillId="18" borderId="4" xfId="0" applyFont="1" applyFill="1" applyBorder="1" applyAlignment="1" applyProtection="1">
      <alignment horizontal="center" vertical="center"/>
      <protection locked="0"/>
    </xf>
    <xf numFmtId="0" fontId="127" fillId="18" borderId="4" xfId="0" applyFont="1" applyFill="1" applyBorder="1" applyAlignment="1" applyProtection="1">
      <alignment horizontal="center" vertical="center"/>
      <protection locked="0"/>
    </xf>
    <xf numFmtId="0" fontId="126" fillId="18" borderId="4" xfId="0" applyFont="1" applyFill="1" applyBorder="1" applyAlignment="1" applyProtection="1">
      <alignment horizontal="center"/>
      <protection locked="0"/>
    </xf>
    <xf numFmtId="7" fontId="126" fillId="18" borderId="4" xfId="1" applyNumberFormat="1" applyFont="1" applyFill="1" applyBorder="1" applyAlignment="1" applyProtection="1">
      <alignment vertical="center"/>
      <protection locked="0"/>
    </xf>
    <xf numFmtId="0" fontId="40" fillId="18" borderId="59" xfId="0" applyFont="1" applyFill="1" applyBorder="1" applyAlignment="1" applyProtection="1">
      <alignment horizontal="center" vertical="center"/>
      <protection locked="0"/>
    </xf>
    <xf numFmtId="0" fontId="46" fillId="0" borderId="29" xfId="0" applyFont="1" applyBorder="1" applyAlignment="1">
      <alignment horizontal="center" vertical="center"/>
    </xf>
    <xf numFmtId="0" fontId="128" fillId="0" borderId="0" xfId="6" applyFont="1"/>
    <xf numFmtId="0" fontId="128" fillId="0" borderId="0" xfId="0" applyFont="1"/>
    <xf numFmtId="0" fontId="52" fillId="0" borderId="23" xfId="0" applyFont="1" applyBorder="1" applyAlignment="1">
      <alignment horizontal="center" vertical="center"/>
    </xf>
    <xf numFmtId="0" fontId="11" fillId="0" borderId="0" xfId="0" applyFont="1" applyAlignment="1">
      <alignment horizontal="left"/>
    </xf>
    <xf numFmtId="167" fontId="49" fillId="6" borderId="0" xfId="0" applyNumberFormat="1" applyFont="1" applyFill="1" applyAlignment="1">
      <alignment horizontal="center"/>
    </xf>
    <xf numFmtId="1" fontId="49" fillId="0" borderId="0" xfId="0" applyNumberFormat="1" applyFont="1" applyAlignment="1">
      <alignment horizontal="right"/>
    </xf>
    <xf numFmtId="1" fontId="55" fillId="0" borderId="0" xfId="0" applyNumberFormat="1" applyFont="1" applyAlignment="1">
      <alignment horizontal="right"/>
    </xf>
    <xf numFmtId="0" fontId="36" fillId="18" borderId="24" xfId="0" applyFont="1" applyFill="1" applyBorder="1" applyAlignment="1" applyProtection="1">
      <alignment horizontal="center" vertical="center"/>
      <protection locked="0"/>
    </xf>
    <xf numFmtId="0" fontId="102" fillId="18" borderId="24" xfId="0" applyFont="1" applyFill="1" applyBorder="1" applyAlignment="1" applyProtection="1">
      <alignment horizontal="center" vertical="center" wrapText="1"/>
      <protection locked="0"/>
    </xf>
    <xf numFmtId="0" fontId="0" fillId="0" borderId="0" xfId="0" applyAlignment="1">
      <alignment horizontal="center" vertical="top" wrapText="1"/>
    </xf>
    <xf numFmtId="0" fontId="0" fillId="0" borderId="55" xfId="0" applyBorder="1" applyAlignment="1">
      <alignment horizontal="center" vertical="top" wrapText="1"/>
    </xf>
    <xf numFmtId="0" fontId="106" fillId="0" borderId="92" xfId="0" applyFont="1" applyBorder="1" applyAlignment="1">
      <alignment horizontal="center" vertical="top" wrapText="1"/>
    </xf>
    <xf numFmtId="0" fontId="0" fillId="0" borderId="14" xfId="0" applyBorder="1" applyAlignment="1">
      <alignment horizontal="center" vertical="top" wrapText="1"/>
    </xf>
    <xf numFmtId="0" fontId="102" fillId="8" borderId="24" xfId="0" applyFont="1" applyFill="1" applyBorder="1" applyAlignment="1">
      <alignment horizontal="center" vertical="center" wrapText="1"/>
    </xf>
    <xf numFmtId="0" fontId="40" fillId="8" borderId="59" xfId="0" applyFont="1" applyFill="1" applyBorder="1" applyAlignment="1" applyProtection="1">
      <alignment horizontal="center" vertical="center"/>
      <protection locked="0"/>
    </xf>
    <xf numFmtId="0" fontId="42" fillId="8" borderId="0" xfId="0" applyFont="1" applyFill="1" applyAlignment="1">
      <alignment horizontal="center" vertical="center" wrapText="1"/>
    </xf>
    <xf numFmtId="0" fontId="106" fillId="8" borderId="92" xfId="0" applyFont="1" applyFill="1" applyBorder="1" applyAlignment="1">
      <alignment horizontal="center" vertical="top" wrapText="1"/>
    </xf>
    <xf numFmtId="0" fontId="0" fillId="8" borderId="0" xfId="0" applyFill="1" applyAlignment="1">
      <alignment horizontal="center" vertical="top" wrapText="1"/>
    </xf>
    <xf numFmtId="0" fontId="0" fillId="8" borderId="14" xfId="0" applyFill="1" applyBorder="1" applyAlignment="1">
      <alignment horizontal="center" vertical="top" wrapText="1"/>
    </xf>
    <xf numFmtId="0" fontId="36" fillId="8" borderId="24" xfId="0" applyFont="1" applyFill="1" applyBorder="1" applyAlignment="1" applyProtection="1">
      <alignment horizontal="center" vertical="center"/>
      <protection locked="0"/>
    </xf>
    <xf numFmtId="0" fontId="0" fillId="8" borderId="55" xfId="0" applyFill="1" applyBorder="1" applyAlignment="1">
      <alignment horizontal="center" vertical="top" wrapText="1"/>
    </xf>
    <xf numFmtId="0" fontId="0" fillId="8" borderId="0" xfId="0" applyFill="1" applyAlignment="1">
      <alignment horizontal="center" vertical="center"/>
    </xf>
    <xf numFmtId="0" fontId="42" fillId="8" borderId="93" xfId="0" applyFont="1" applyFill="1" applyBorder="1" applyAlignment="1">
      <alignment horizontal="center" vertical="center" wrapText="1"/>
    </xf>
    <xf numFmtId="44" fontId="42" fillId="0" borderId="97" xfId="0" applyNumberFormat="1" applyFont="1" applyBorder="1" applyAlignment="1">
      <alignment horizontal="center" vertical="center"/>
    </xf>
    <xf numFmtId="0" fontId="129" fillId="0" borderId="13" xfId="3" applyFont="1" applyBorder="1" applyAlignment="1">
      <alignment horizontal="center" vertical="center" wrapText="1"/>
    </xf>
    <xf numFmtId="0" fontId="21" fillId="0" borderId="15" xfId="0" applyFont="1" applyBorder="1" applyAlignment="1">
      <alignment horizontal="center" vertical="center"/>
    </xf>
    <xf numFmtId="0" fontId="92" fillId="0" borderId="0" xfId="5" applyFont="1" applyAlignment="1">
      <alignment horizontal="center"/>
    </xf>
    <xf numFmtId="0" fontId="76" fillId="11" borderId="3" xfId="5" applyFill="1" applyBorder="1" applyAlignment="1">
      <alignment horizontal="center"/>
    </xf>
    <xf numFmtId="0" fontId="21" fillId="0" borderId="23" xfId="0" applyFont="1" applyBorder="1" applyAlignment="1">
      <alignment horizontal="center" vertical="center"/>
    </xf>
    <xf numFmtId="0" fontId="21" fillId="0" borderId="26" xfId="0" applyFont="1" applyBorder="1" applyAlignment="1">
      <alignment horizontal="center" vertical="center"/>
    </xf>
    <xf numFmtId="0" fontId="114" fillId="0" borderId="23" xfId="0" applyFont="1" applyBorder="1" applyAlignment="1">
      <alignment horizontal="center" vertical="center" wrapText="1"/>
    </xf>
    <xf numFmtId="0" fontId="21" fillId="0" borderId="98" xfId="0" applyFont="1" applyBorder="1" applyAlignment="1">
      <alignment horizontal="center" vertical="center"/>
    </xf>
    <xf numFmtId="0" fontId="114" fillId="0" borderId="23" xfId="0" applyFont="1" applyBorder="1" applyAlignment="1">
      <alignment horizontal="center" vertical="center" textRotation="90" wrapText="1"/>
    </xf>
    <xf numFmtId="0" fontId="26" fillId="0" borderId="0" xfId="0" applyFont="1" applyAlignment="1">
      <alignment horizontal="center" vertical="center" wrapText="1"/>
    </xf>
    <xf numFmtId="0" fontId="76" fillId="11" borderId="3" xfId="5" applyFill="1" applyBorder="1" applyAlignment="1">
      <alignment vertical="center"/>
    </xf>
    <xf numFmtId="0" fontId="130" fillId="0" borderId="23" xfId="0" applyFont="1" applyBorder="1" applyAlignment="1">
      <alignment horizontal="center" vertical="center" wrapText="1"/>
    </xf>
    <xf numFmtId="0" fontId="129" fillId="0" borderId="13" xfId="3" applyFont="1" applyBorder="1" applyAlignment="1">
      <alignment horizontal="center" vertical="center" wrapText="1"/>
    </xf>
    <xf numFmtId="0" fontId="129" fillId="0" borderId="3" xfId="3" applyFont="1" applyBorder="1" applyAlignment="1">
      <alignment horizontal="center" vertical="center" wrapText="1"/>
    </xf>
    <xf numFmtId="0" fontId="47" fillId="0" borderId="67" xfId="0" applyFont="1" applyBorder="1" applyAlignment="1">
      <alignment horizontal="left" vertical="center"/>
    </xf>
    <xf numFmtId="0" fontId="47" fillId="0" borderId="24" xfId="0" applyFont="1" applyBorder="1" applyAlignment="1">
      <alignment horizontal="left" vertical="center"/>
    </xf>
    <xf numFmtId="0" fontId="47" fillId="0" borderId="66" xfId="0" applyFont="1" applyBorder="1" applyAlignment="1">
      <alignment horizontal="left" vertical="center"/>
    </xf>
    <xf numFmtId="0" fontId="47" fillId="0" borderId="27" xfId="0" applyFont="1" applyBorder="1" applyAlignment="1">
      <alignment horizontal="left" vertical="center"/>
    </xf>
    <xf numFmtId="0" fontId="47" fillId="0" borderId="5" xfId="0" applyFont="1" applyBorder="1" applyAlignment="1">
      <alignment horizontal="left" vertical="center"/>
    </xf>
    <xf numFmtId="0" fontId="47" fillId="0" borderId="6" xfId="0" applyFont="1" applyBorder="1" applyAlignment="1">
      <alignment horizontal="left" vertical="center"/>
    </xf>
    <xf numFmtId="0" fontId="97" fillId="0" borderId="15" xfId="0" applyFont="1" applyBorder="1" applyAlignment="1">
      <alignment horizontal="right" vertical="center"/>
    </xf>
    <xf numFmtId="0" fontId="0" fillId="0" borderId="8" xfId="0" applyBorder="1" applyAlignment="1">
      <alignment horizontal="right" vertical="center"/>
    </xf>
    <xf numFmtId="0" fontId="0" fillId="0" borderId="16" xfId="0" applyBorder="1" applyAlignment="1">
      <alignment horizontal="right" vertical="center"/>
    </xf>
    <xf numFmtId="44" fontId="70" fillId="10" borderId="38" xfId="0" applyNumberFormat="1" applyFont="1" applyFill="1" applyBorder="1" applyAlignment="1">
      <alignment horizontal="center" vertical="center"/>
    </xf>
    <xf numFmtId="0" fontId="32" fillId="10" borderId="17" xfId="0" applyFont="1" applyFill="1" applyBorder="1" applyAlignment="1">
      <alignment horizontal="center" vertical="center"/>
    </xf>
    <xf numFmtId="44" fontId="70" fillId="10" borderId="17" xfId="0" applyNumberFormat="1" applyFont="1" applyFill="1" applyBorder="1" applyAlignment="1">
      <alignment horizontal="center" vertical="center"/>
    </xf>
    <xf numFmtId="44" fontId="22" fillId="0" borderId="21" xfId="0" applyNumberFormat="1" applyFont="1" applyBorder="1" applyAlignment="1">
      <alignment horizontal="center" vertical="center"/>
    </xf>
    <xf numFmtId="44" fontId="22" fillId="0" borderId="38" xfId="0" applyNumberFormat="1" applyFont="1" applyBorder="1" applyAlignment="1">
      <alignment horizontal="center" vertical="center"/>
    </xf>
    <xf numFmtId="44" fontId="22" fillId="0" borderId="17" xfId="0" applyNumberFormat="1" applyFont="1" applyBorder="1" applyAlignment="1">
      <alignment horizontal="center" vertical="center"/>
    </xf>
    <xf numFmtId="44" fontId="70" fillId="10" borderId="21" xfId="0" applyNumberFormat="1" applyFont="1" applyFill="1" applyBorder="1" applyAlignment="1">
      <alignment vertical="center"/>
    </xf>
    <xf numFmtId="0" fontId="32" fillId="10" borderId="38" xfId="0" applyFont="1" applyFill="1" applyBorder="1" applyAlignment="1">
      <alignment vertical="center"/>
    </xf>
    <xf numFmtId="0" fontId="32" fillId="10" borderId="17" xfId="0" applyFont="1" applyFill="1" applyBorder="1" applyAlignment="1">
      <alignment vertical="center"/>
    </xf>
    <xf numFmtId="0" fontId="47" fillId="0" borderId="15" xfId="0" applyFont="1" applyBorder="1" applyAlignment="1">
      <alignment horizontal="left" vertical="center"/>
    </xf>
    <xf numFmtId="0" fontId="47" fillId="0" borderId="16" xfId="0" applyFont="1" applyBorder="1" applyAlignment="1">
      <alignment horizontal="left" vertical="center"/>
    </xf>
    <xf numFmtId="0" fontId="32" fillId="0" borderId="17" xfId="0" applyFont="1" applyBorder="1" applyAlignment="1">
      <alignment horizontal="center" vertical="center"/>
    </xf>
    <xf numFmtId="0" fontId="22" fillId="8" borderId="88" xfId="0" applyFont="1" applyFill="1" applyBorder="1" applyAlignment="1">
      <alignment horizontal="center" vertical="center"/>
    </xf>
    <xf numFmtId="0" fontId="0" fillId="8" borderId="83" xfId="0" applyFill="1" applyBorder="1" applyAlignment="1">
      <alignment vertical="center"/>
    </xf>
    <xf numFmtId="0" fontId="0" fillId="8" borderId="23" xfId="0" applyFill="1" applyBorder="1" applyAlignment="1">
      <alignment vertical="center"/>
    </xf>
    <xf numFmtId="0" fontId="22" fillId="8" borderId="95" xfId="0" applyFont="1" applyFill="1" applyBorder="1" applyAlignment="1">
      <alignment horizontal="center" vertical="center"/>
    </xf>
    <xf numFmtId="0" fontId="0" fillId="8" borderId="96" xfId="0" applyFill="1" applyBorder="1" applyAlignment="1">
      <alignment horizontal="center" vertical="center"/>
    </xf>
    <xf numFmtId="0" fontId="110" fillId="8" borderId="55" xfId="0" applyFont="1" applyFill="1" applyBorder="1" applyAlignment="1">
      <alignment vertical="center"/>
    </xf>
    <xf numFmtId="0" fontId="111" fillId="8" borderId="55" xfId="0" applyFont="1" applyFill="1" applyBorder="1" applyAlignment="1">
      <alignment vertical="center"/>
    </xf>
    <xf numFmtId="44" fontId="22" fillId="17" borderId="4" xfId="0" applyNumberFormat="1" applyFont="1" applyFill="1" applyBorder="1" applyAlignment="1">
      <alignment horizontal="center" vertical="center"/>
    </xf>
    <xf numFmtId="44" fontId="22" fillId="17" borderId="17" xfId="0" applyNumberFormat="1" applyFont="1" applyFill="1" applyBorder="1" applyAlignment="1">
      <alignment horizontal="center" vertical="center"/>
    </xf>
    <xf numFmtId="0" fontId="101" fillId="10" borderId="21" xfId="0" applyFont="1" applyFill="1" applyBorder="1" applyAlignment="1">
      <alignment horizontal="center" vertical="center"/>
    </xf>
    <xf numFmtId="0" fontId="101" fillId="10" borderId="38" xfId="0" applyFont="1" applyFill="1" applyBorder="1" applyAlignment="1">
      <alignment horizontal="center" vertical="center"/>
    </xf>
    <xf numFmtId="0" fontId="32" fillId="0" borderId="38" xfId="0" applyFont="1" applyBorder="1" applyAlignment="1">
      <alignment horizontal="center"/>
    </xf>
    <xf numFmtId="0" fontId="32" fillId="0" borderId="17" xfId="0" applyFont="1" applyBorder="1" applyAlignment="1">
      <alignment horizontal="center"/>
    </xf>
    <xf numFmtId="0" fontId="115" fillId="0" borderId="21" xfId="0" applyFont="1" applyBorder="1" applyAlignment="1">
      <alignment horizontal="center" vertical="center"/>
    </xf>
    <xf numFmtId="0" fontId="71" fillId="0" borderId="38" xfId="0" applyFont="1" applyBorder="1" applyAlignment="1">
      <alignment horizontal="center"/>
    </xf>
    <xf numFmtId="0" fontId="71" fillId="0" borderId="17" xfId="0" applyFont="1" applyBorder="1" applyAlignment="1">
      <alignment horizontal="center"/>
    </xf>
    <xf numFmtId="0" fontId="62" fillId="11" borderId="62" xfId="0" applyFont="1" applyFill="1" applyBorder="1" applyAlignment="1">
      <alignment horizontal="center" vertical="center" wrapText="1"/>
    </xf>
    <xf numFmtId="0" fontId="62" fillId="11" borderId="63" xfId="0" applyFont="1" applyFill="1" applyBorder="1" applyAlignment="1">
      <alignment horizontal="center" vertical="center" wrapText="1"/>
    </xf>
    <xf numFmtId="0" fontId="63" fillId="11" borderId="63" xfId="0" applyFont="1" applyFill="1" applyBorder="1" applyAlignment="1">
      <alignment horizontal="center" vertical="center" wrapText="1"/>
    </xf>
    <xf numFmtId="0" fontId="63" fillId="11" borderId="64" xfId="0" applyFont="1" applyFill="1" applyBorder="1" applyAlignment="1">
      <alignment horizontal="center" vertical="center" wrapText="1"/>
    </xf>
    <xf numFmtId="0" fontId="103" fillId="11" borderId="62" xfId="0" applyFont="1" applyFill="1" applyBorder="1" applyAlignment="1">
      <alignment horizontal="center" vertical="center" wrapText="1"/>
    </xf>
    <xf numFmtId="0" fontId="0" fillId="11" borderId="65" xfId="0" applyFill="1" applyBorder="1" applyAlignment="1">
      <alignment horizontal="center" vertical="center" wrapText="1"/>
    </xf>
    <xf numFmtId="0" fontId="97" fillId="0" borderId="54" xfId="0" applyFont="1" applyBorder="1" applyAlignment="1">
      <alignment horizontal="center"/>
    </xf>
    <xf numFmtId="0" fontId="97" fillId="0" borderId="55" xfId="0" applyFont="1" applyBorder="1" applyAlignment="1">
      <alignment horizontal="center"/>
    </xf>
    <xf numFmtId="0" fontId="97" fillId="0" borderId="36" xfId="0" applyFont="1" applyBorder="1" applyAlignment="1">
      <alignment horizontal="center"/>
    </xf>
    <xf numFmtId="0" fontId="47" fillId="0" borderId="85" xfId="0" applyFont="1" applyBorder="1" applyAlignment="1">
      <alignment horizontal="left" vertical="center"/>
    </xf>
    <xf numFmtId="0" fontId="47" fillId="0" borderId="32" xfId="0" applyFont="1" applyBorder="1" applyAlignment="1">
      <alignment horizontal="left" vertical="center"/>
    </xf>
    <xf numFmtId="0" fontId="22" fillId="0" borderId="68" xfId="0" applyFont="1" applyBorder="1" applyAlignment="1">
      <alignment horizontal="left" vertical="center"/>
    </xf>
    <xf numFmtId="0" fontId="22" fillId="0" borderId="69" xfId="0" applyFont="1" applyBorder="1" applyAlignment="1">
      <alignment horizontal="left" vertical="center"/>
    </xf>
    <xf numFmtId="0" fontId="22" fillId="0" borderId="70" xfId="0" applyFont="1" applyBorder="1" applyAlignment="1">
      <alignment horizontal="left" vertical="center"/>
    </xf>
    <xf numFmtId="0" fontId="48" fillId="0" borderId="20" xfId="0" applyFont="1" applyBorder="1" applyAlignment="1">
      <alignment horizontal="left" vertical="center"/>
    </xf>
    <xf numFmtId="0" fontId="48" fillId="0" borderId="8" xfId="0" applyFont="1" applyBorder="1" applyAlignment="1">
      <alignment horizontal="left" vertical="center"/>
    </xf>
    <xf numFmtId="0" fontId="22" fillId="11" borderId="88" xfId="0" applyFont="1" applyFill="1" applyBorder="1" applyAlignment="1">
      <alignment horizontal="center" vertical="center"/>
    </xf>
    <xf numFmtId="0" fontId="0" fillId="0" borderId="94" xfId="0" applyBorder="1" applyAlignment="1">
      <alignment horizontal="center" vertical="center"/>
    </xf>
    <xf numFmtId="0" fontId="42" fillId="0" borderId="91" xfId="0" applyFont="1" applyBorder="1" applyAlignment="1">
      <alignment horizontal="center" vertical="center" wrapText="1"/>
    </xf>
    <xf numFmtId="0" fontId="0" fillId="0" borderId="91" xfId="0" applyBorder="1" applyAlignment="1">
      <alignment horizontal="center" vertical="center" wrapText="1"/>
    </xf>
    <xf numFmtId="0" fontId="102" fillId="11" borderId="56" xfId="0" applyFont="1" applyFill="1" applyBorder="1" applyAlignment="1">
      <alignment horizontal="center" vertical="center" wrapText="1"/>
    </xf>
    <xf numFmtId="0" fontId="32" fillId="11" borderId="57" xfId="0" applyFont="1" applyFill="1" applyBorder="1" applyAlignment="1">
      <alignment horizontal="center" vertical="center" wrapText="1"/>
    </xf>
    <xf numFmtId="0" fontId="11" fillId="18" borderId="21" xfId="0" applyFont="1" applyFill="1" applyBorder="1" applyAlignment="1" applyProtection="1">
      <alignment horizontal="center" vertical="center"/>
      <protection locked="0"/>
    </xf>
    <xf numFmtId="0" fontId="0" fillId="18" borderId="17" xfId="0" applyFill="1" applyBorder="1" applyAlignment="1">
      <alignment horizontal="center"/>
    </xf>
    <xf numFmtId="44" fontId="97" fillId="0" borderId="21" xfId="0" applyNumberFormat="1" applyFont="1" applyBorder="1" applyAlignment="1">
      <alignment horizontal="center" vertical="center"/>
    </xf>
    <xf numFmtId="44" fontId="104" fillId="0" borderId="38" xfId="0" applyNumberFormat="1" applyFont="1" applyBorder="1" applyAlignment="1">
      <alignment horizontal="center" vertical="center"/>
    </xf>
    <xf numFmtId="44" fontId="104" fillId="0" borderId="17" xfId="0" applyNumberFormat="1" applyFont="1" applyBorder="1" applyAlignment="1">
      <alignment horizontal="center" vertical="center"/>
    </xf>
    <xf numFmtId="0" fontId="0" fillId="0" borderId="83" xfId="0" applyBorder="1" applyAlignment="1">
      <alignment vertical="center"/>
    </xf>
    <xf numFmtId="0" fontId="0" fillId="0" borderId="23" xfId="0" applyBorder="1" applyAlignment="1">
      <alignment vertical="center"/>
    </xf>
    <xf numFmtId="0" fontId="66" fillId="11" borderId="56" xfId="0" applyFont="1" applyFill="1" applyBorder="1" applyAlignment="1">
      <alignment horizontal="center" vertical="center" wrapText="1"/>
    </xf>
    <xf numFmtId="0" fontId="66" fillId="11" borderId="60" xfId="0" applyFont="1" applyFill="1" applyBorder="1" applyAlignment="1">
      <alignment horizontal="center" vertical="center" wrapText="1"/>
    </xf>
    <xf numFmtId="0" fontId="69" fillId="11" borderId="60" xfId="0" applyFont="1" applyFill="1" applyBorder="1" applyAlignment="1">
      <alignment horizontal="center" vertical="center" wrapText="1"/>
    </xf>
    <xf numFmtId="0" fontId="69" fillId="11" borderId="61" xfId="0" applyFont="1" applyFill="1" applyBorder="1" applyAlignment="1">
      <alignment horizontal="center" vertical="center" wrapText="1"/>
    </xf>
    <xf numFmtId="44" fontId="70" fillId="0" borderId="21" xfId="0" applyNumberFormat="1" applyFont="1" applyBorder="1" applyAlignment="1">
      <alignment vertical="center"/>
    </xf>
    <xf numFmtId="0" fontId="32" fillId="0" borderId="38" xfId="0" applyFont="1" applyBorder="1" applyAlignment="1">
      <alignment vertical="center"/>
    </xf>
    <xf numFmtId="0" fontId="32" fillId="0" borderId="17" xfId="0" applyFont="1" applyBorder="1" applyAlignment="1">
      <alignment vertical="center"/>
    </xf>
    <xf numFmtId="0" fontId="0" fillId="0" borderId="91" xfId="0" applyBorder="1" applyAlignment="1">
      <alignment horizontal="center" vertical="center"/>
    </xf>
    <xf numFmtId="0" fontId="112" fillId="0" borderId="0" xfId="0" applyFont="1" applyAlignment="1">
      <alignment horizontal="left" vertical="center" wrapText="1"/>
    </xf>
    <xf numFmtId="0" fontId="113" fillId="0" borderId="0" xfId="0" applyFont="1" applyAlignment="1">
      <alignment horizontal="left" wrapText="1"/>
    </xf>
    <xf numFmtId="0" fontId="107" fillId="0" borderId="0" xfId="0" applyFont="1" applyAlignment="1">
      <alignment horizontal="center" vertical="center" wrapText="1"/>
    </xf>
    <xf numFmtId="0" fontId="32" fillId="0" borderId="0" xfId="0" applyFont="1" applyAlignment="1">
      <alignment horizontal="center" vertical="center" wrapText="1"/>
    </xf>
    <xf numFmtId="0" fontId="66" fillId="0" borderId="20" xfId="0" applyFont="1" applyBorder="1" applyAlignment="1">
      <alignment horizontal="center" vertical="center"/>
    </xf>
    <xf numFmtId="0" fontId="66" fillId="0" borderId="8" xfId="0" applyFont="1" applyBorder="1" applyAlignment="1">
      <alignment horizontal="center" vertical="center"/>
    </xf>
    <xf numFmtId="0" fontId="66" fillId="0" borderId="75" xfId="0" applyFont="1" applyBorder="1" applyAlignment="1">
      <alignment horizontal="center" vertical="center"/>
    </xf>
    <xf numFmtId="0" fontId="66" fillId="0" borderId="76" xfId="0" applyFont="1" applyBorder="1" applyAlignment="1">
      <alignment horizontal="center" vertical="center"/>
    </xf>
    <xf numFmtId="0" fontId="66" fillId="0" borderId="77" xfId="0" applyFont="1" applyBorder="1" applyAlignment="1">
      <alignment horizontal="center" vertical="center"/>
    </xf>
    <xf numFmtId="0" fontId="66" fillId="0" borderId="78" xfId="0" applyFont="1" applyBorder="1" applyAlignment="1">
      <alignment horizontal="center" vertical="center"/>
    </xf>
    <xf numFmtId="0" fontId="105" fillId="0" borderId="71" xfId="0" applyFont="1" applyBorder="1" applyAlignment="1">
      <alignment horizontal="center" vertical="center" wrapText="1"/>
    </xf>
    <xf numFmtId="0" fontId="65" fillId="0" borderId="31" xfId="0" applyFont="1" applyBorder="1" applyAlignment="1">
      <alignment horizontal="center" vertical="center" wrapText="1"/>
    </xf>
    <xf numFmtId="0" fontId="65" fillId="0" borderId="72" xfId="0" applyFont="1" applyBorder="1" applyAlignment="1">
      <alignment horizontal="center" vertical="center" wrapText="1"/>
    </xf>
    <xf numFmtId="0" fontId="65" fillId="0" borderId="19" xfId="0" applyFont="1" applyBorder="1" applyAlignment="1">
      <alignment horizontal="center" vertical="center" wrapText="1"/>
    </xf>
    <xf numFmtId="0" fontId="65" fillId="0" borderId="73" xfId="0" applyFont="1" applyBorder="1" applyAlignment="1">
      <alignment horizontal="center" vertical="center" wrapText="1"/>
    </xf>
    <xf numFmtId="0" fontId="65" fillId="0" borderId="74" xfId="0" applyFont="1" applyBorder="1" applyAlignment="1">
      <alignment horizontal="center" vertical="center" wrapText="1"/>
    </xf>
    <xf numFmtId="0" fontId="117" fillId="0" borderId="84" xfId="0" applyFont="1" applyBorder="1" applyAlignment="1">
      <alignment vertical="top"/>
    </xf>
    <xf numFmtId="0" fontId="118" fillId="0" borderId="78" xfId="0" applyFont="1" applyBorder="1" applyAlignment="1">
      <alignment vertical="top"/>
    </xf>
    <xf numFmtId="0" fontId="110" fillId="0" borderId="55" xfId="0" applyFont="1" applyBorder="1" applyAlignment="1">
      <alignment vertical="center"/>
    </xf>
    <xf numFmtId="0" fontId="111" fillId="0" borderId="55" xfId="0" applyFont="1" applyBorder="1" applyAlignment="1">
      <alignment vertical="center"/>
    </xf>
    <xf numFmtId="0" fontId="22" fillId="0" borderId="21" xfId="0" applyFont="1" applyBorder="1" applyAlignment="1">
      <alignment horizontal="center" vertical="center"/>
    </xf>
    <xf numFmtId="0" fontId="22" fillId="0" borderId="38" xfId="0" applyFont="1" applyBorder="1" applyAlignment="1">
      <alignment horizontal="center" vertical="center"/>
    </xf>
    <xf numFmtId="0" fontId="22" fillId="0" borderId="17" xfId="0" applyFont="1" applyBorder="1" applyAlignment="1">
      <alignment horizontal="center" vertical="center"/>
    </xf>
    <xf numFmtId="44" fontId="70" fillId="0" borderId="38" xfId="0" applyNumberFormat="1" applyFont="1" applyBorder="1" applyAlignment="1">
      <alignment horizontal="center" vertical="center"/>
    </xf>
    <xf numFmtId="44" fontId="70" fillId="0" borderId="17" xfId="0" applyNumberFormat="1" applyFont="1" applyBorder="1" applyAlignment="1">
      <alignment horizontal="center" vertical="center"/>
    </xf>
    <xf numFmtId="0" fontId="66" fillId="18" borderId="21" xfId="0" applyFont="1" applyFill="1" applyBorder="1" applyAlignment="1" applyProtection="1">
      <alignment horizontal="center" vertical="center" wrapText="1"/>
      <protection locked="0"/>
    </xf>
    <xf numFmtId="0" fontId="66" fillId="18" borderId="38" xfId="0" applyFont="1" applyFill="1" applyBorder="1" applyAlignment="1" applyProtection="1">
      <alignment horizontal="center" vertical="center" wrapText="1"/>
      <protection locked="0"/>
    </xf>
    <xf numFmtId="0" fontId="69" fillId="18" borderId="38" xfId="0" applyFont="1" applyFill="1" applyBorder="1" applyAlignment="1">
      <alignment horizontal="center" vertical="center" wrapText="1"/>
    </xf>
    <xf numFmtId="0" fontId="102" fillId="18" borderId="58" xfId="0" applyFont="1" applyFill="1" applyBorder="1" applyAlignment="1" applyProtection="1">
      <alignment horizontal="center" vertical="center" wrapText="1"/>
      <protection locked="0"/>
    </xf>
    <xf numFmtId="0" fontId="32" fillId="18" borderId="17" xfId="0" applyFont="1" applyFill="1" applyBorder="1" applyAlignment="1">
      <alignment horizontal="center" vertical="center" wrapText="1"/>
    </xf>
    <xf numFmtId="0" fontId="21" fillId="14" borderId="15" xfId="0" applyFont="1" applyFill="1" applyBorder="1" applyAlignment="1">
      <alignment horizontal="center" vertical="center"/>
    </xf>
    <xf numFmtId="0" fontId="0" fillId="14" borderId="16" xfId="0" applyFill="1" applyBorder="1" applyAlignment="1">
      <alignment horizontal="center" vertical="center"/>
    </xf>
    <xf numFmtId="0" fontId="30" fillId="0" borderId="21" xfId="3" applyFont="1" applyBorder="1" applyAlignment="1">
      <alignment horizontal="center" vertical="center"/>
    </xf>
    <xf numFmtId="0" fontId="30" fillId="0" borderId="38" xfId="3" applyFont="1" applyBorder="1" applyAlignment="1">
      <alignment horizontal="center" vertical="center"/>
    </xf>
    <xf numFmtId="0" fontId="30" fillId="0" borderId="17" xfId="3" applyFont="1" applyBorder="1" applyAlignment="1">
      <alignment horizontal="center" vertical="center"/>
    </xf>
    <xf numFmtId="0" fontId="34" fillId="8" borderId="21" xfId="0" applyFont="1" applyFill="1" applyBorder="1" applyAlignment="1">
      <alignment horizontal="center" vertical="center" wrapText="1"/>
    </xf>
    <xf numFmtId="0" fontId="5" fillId="8" borderId="17" xfId="0" applyFont="1" applyFill="1" applyBorder="1" applyAlignment="1">
      <alignment horizontal="center" vertical="center"/>
    </xf>
    <xf numFmtId="0" fontId="66" fillId="0" borderId="54" xfId="0" applyFont="1" applyBorder="1" applyAlignment="1">
      <alignment horizontal="center" vertical="center"/>
    </xf>
    <xf numFmtId="0" fontId="66" fillId="0" borderId="55" xfId="0" applyFont="1" applyBorder="1" applyAlignment="1">
      <alignment horizontal="center" vertical="center"/>
    </xf>
    <xf numFmtId="0" fontId="32" fillId="0" borderId="55" xfId="0" applyFont="1" applyBorder="1" applyAlignment="1">
      <alignment horizontal="center" vertical="center"/>
    </xf>
    <xf numFmtId="0" fontId="32" fillId="0" borderId="36" xfId="0" applyFont="1" applyBorder="1" applyAlignment="1">
      <alignment horizontal="center" vertical="center"/>
    </xf>
    <xf numFmtId="0" fontId="22" fillId="10" borderId="21" xfId="0" applyFont="1" applyFill="1" applyBorder="1" applyAlignment="1">
      <alignment horizontal="center" vertical="center"/>
    </xf>
    <xf numFmtId="0" fontId="22" fillId="10" borderId="38" xfId="0" applyFont="1" applyFill="1" applyBorder="1" applyAlignment="1">
      <alignment horizontal="center" vertical="center"/>
    </xf>
    <xf numFmtId="0" fontId="22" fillId="10" borderId="17" xfId="0" applyFont="1" applyFill="1" applyBorder="1" applyAlignment="1">
      <alignment horizontal="center" vertical="center"/>
    </xf>
    <xf numFmtId="0" fontId="27" fillId="0" borderId="21" xfId="0" applyFont="1" applyBorder="1" applyAlignment="1">
      <alignment horizontal="center" vertical="center"/>
    </xf>
    <xf numFmtId="44" fontId="5" fillId="8" borderId="21" xfId="0" applyNumberFormat="1" applyFont="1" applyFill="1" applyBorder="1" applyAlignment="1">
      <alignment horizontal="left" vertical="center"/>
    </xf>
    <xf numFmtId="0" fontId="0" fillId="0" borderId="17" xfId="0" applyBorder="1" applyAlignment="1">
      <alignment vertical="center"/>
    </xf>
    <xf numFmtId="0" fontId="40" fillId="13" borderId="15" xfId="0" applyFont="1" applyFill="1" applyBorder="1" applyAlignment="1">
      <alignment horizontal="center" vertical="center" wrapText="1" readingOrder="1"/>
    </xf>
    <xf numFmtId="0" fontId="0" fillId="13" borderId="8" xfId="0" applyFill="1" applyBorder="1" applyAlignment="1">
      <alignment horizontal="center" vertical="center" wrapText="1" readingOrder="1"/>
    </xf>
    <xf numFmtId="0" fontId="0" fillId="0" borderId="16" xfId="0" applyBorder="1" applyAlignment="1">
      <alignment horizontal="center" vertical="center" wrapText="1" readingOrder="1"/>
    </xf>
    <xf numFmtId="0" fontId="22" fillId="0" borderId="79" xfId="0" applyFont="1" applyBorder="1" applyAlignment="1">
      <alignment horizontal="center" vertical="center"/>
    </xf>
    <xf numFmtId="0" fontId="0" fillId="0" borderId="25" xfId="0" applyBorder="1" applyAlignment="1">
      <alignment horizontal="center"/>
    </xf>
    <xf numFmtId="0" fontId="22" fillId="0" borderId="53" xfId="0" applyFont="1" applyBorder="1" applyAlignment="1">
      <alignment horizontal="center" vertical="center"/>
    </xf>
    <xf numFmtId="0" fontId="0" fillId="0" borderId="53" xfId="0" applyBorder="1" applyAlignment="1">
      <alignment horizontal="center"/>
    </xf>
    <xf numFmtId="0" fontId="29" fillId="0" borderId="80" xfId="0" applyFont="1" applyBorder="1" applyAlignment="1">
      <alignment horizontal="center" vertical="center"/>
    </xf>
    <xf numFmtId="0" fontId="29" fillId="0" borderId="81" xfId="0" applyFont="1" applyBorder="1" applyAlignment="1">
      <alignment horizontal="center" vertical="center"/>
    </xf>
    <xf numFmtId="0" fontId="29" fillId="6" borderId="82" xfId="0" applyFont="1" applyFill="1" applyBorder="1" applyAlignment="1" applyProtection="1">
      <alignment horizontal="center" vertical="center"/>
      <protection locked="0"/>
    </xf>
    <xf numFmtId="0" fontId="29" fillId="6" borderId="61" xfId="0" applyFont="1" applyFill="1" applyBorder="1" applyAlignment="1" applyProtection="1">
      <alignment horizontal="center" vertical="center"/>
      <protection locked="0"/>
    </xf>
    <xf numFmtId="44" fontId="22" fillId="0" borderId="15" xfId="0" applyNumberFormat="1" applyFont="1" applyBorder="1" applyAlignment="1">
      <alignment horizontal="center" vertical="center"/>
    </xf>
    <xf numFmtId="0" fontId="0" fillId="0" borderId="8" xfId="0" applyBorder="1" applyAlignment="1">
      <alignment horizontal="center" vertical="center"/>
    </xf>
    <xf numFmtId="0" fontId="0" fillId="0" borderId="16" xfId="0" applyBorder="1" applyAlignment="1">
      <alignment horizontal="center" vertical="center"/>
    </xf>
    <xf numFmtId="0" fontId="33" fillId="0" borderId="89" xfId="0" applyFont="1" applyBorder="1" applyAlignment="1">
      <alignment horizontal="center" vertical="center" wrapText="1"/>
    </xf>
    <xf numFmtId="0" fontId="0" fillId="0" borderId="90" xfId="0" applyBorder="1" applyAlignment="1">
      <alignment horizontal="center" vertical="center" wrapText="1"/>
    </xf>
    <xf numFmtId="44" fontId="5" fillId="0" borderId="21" xfId="0" applyNumberFormat="1" applyFont="1" applyBorder="1" applyAlignment="1">
      <alignment horizontal="left" vertical="center"/>
    </xf>
    <xf numFmtId="0" fontId="108" fillId="6" borderId="0" xfId="5" applyFont="1" applyFill="1" applyAlignment="1">
      <alignment horizontal="center"/>
    </xf>
    <xf numFmtId="14" fontId="76" fillId="11" borderId="3" xfId="5" applyNumberFormat="1" applyFill="1" applyBorder="1" applyAlignment="1">
      <alignment horizontal="center" vertical="center"/>
    </xf>
    <xf numFmtId="0" fontId="76" fillId="11" borderId="3" xfId="5" applyFill="1" applyBorder="1" applyAlignment="1">
      <alignment horizontal="center" vertical="center"/>
    </xf>
    <xf numFmtId="0" fontId="76" fillId="11" borderId="3" xfId="5" applyFill="1" applyBorder="1" applyAlignment="1">
      <alignment horizontal="left" vertical="center"/>
    </xf>
    <xf numFmtId="0" fontId="76" fillId="11" borderId="3" xfId="5" applyFill="1" applyBorder="1" applyAlignment="1">
      <alignment horizontal="left"/>
    </xf>
    <xf numFmtId="0" fontId="0" fillId="0" borderId="3" xfId="0" applyBorder="1"/>
    <xf numFmtId="0" fontId="76" fillId="7" borderId="3" xfId="5" applyFill="1" applyBorder="1" applyAlignment="1" applyProtection="1">
      <alignment horizontal="left" vertical="center"/>
      <protection locked="0"/>
    </xf>
    <xf numFmtId="14" fontId="76" fillId="7" borderId="3" xfId="5" applyNumberFormat="1" applyFill="1" applyBorder="1" applyAlignment="1" applyProtection="1">
      <alignment horizontal="center" vertical="center"/>
      <protection locked="0"/>
    </xf>
    <xf numFmtId="0" fontId="76" fillId="7" borderId="29" xfId="5" applyFill="1" applyBorder="1" applyAlignment="1" applyProtection="1">
      <alignment horizontal="left" vertical="center" wrapText="1"/>
      <protection locked="0"/>
    </xf>
    <xf numFmtId="0" fontId="76" fillId="7" borderId="30" xfId="5" applyFill="1" applyBorder="1" applyAlignment="1" applyProtection="1">
      <alignment horizontal="left" vertical="center" wrapText="1"/>
      <protection locked="0"/>
    </xf>
    <xf numFmtId="0" fontId="76" fillId="7" borderId="31" xfId="5" applyFill="1" applyBorder="1" applyAlignment="1" applyProtection="1">
      <alignment horizontal="left" vertical="center" wrapText="1"/>
      <protection locked="0"/>
    </xf>
    <xf numFmtId="0" fontId="76" fillId="7" borderId="18" xfId="5" applyFill="1" applyBorder="1" applyAlignment="1" applyProtection="1">
      <alignment horizontal="left" vertical="center"/>
      <protection locked="0"/>
    </xf>
    <xf numFmtId="0" fontId="76" fillId="7" borderId="0" xfId="5" applyFill="1" applyAlignment="1" applyProtection="1">
      <alignment horizontal="left" vertical="center"/>
      <protection locked="0"/>
    </xf>
    <xf numFmtId="0" fontId="76" fillId="7" borderId="19" xfId="5" applyFill="1" applyBorder="1" applyAlignment="1" applyProtection="1">
      <alignment horizontal="left" vertical="center"/>
      <protection locked="0"/>
    </xf>
    <xf numFmtId="0" fontId="76" fillId="7" borderId="18" xfId="5" applyFill="1" applyBorder="1" applyAlignment="1" applyProtection="1">
      <alignment horizontal="left" vertical="center" wrapText="1"/>
      <protection locked="0"/>
    </xf>
    <xf numFmtId="0" fontId="76" fillId="7" borderId="0" xfId="5" applyFill="1" applyAlignment="1" applyProtection="1">
      <alignment horizontal="left" vertical="center" wrapText="1"/>
      <protection locked="0"/>
    </xf>
    <xf numFmtId="0" fontId="76" fillId="7" borderId="19" xfId="5" applyFill="1" applyBorder="1" applyAlignment="1" applyProtection="1">
      <alignment horizontal="left" vertical="center" wrapText="1"/>
      <protection locked="0"/>
    </xf>
    <xf numFmtId="172" fontId="76" fillId="7" borderId="83" xfId="5" applyNumberFormat="1" applyFill="1" applyBorder="1" applyAlignment="1" applyProtection="1">
      <alignment horizontal="left" vertical="center"/>
      <protection locked="0"/>
    </xf>
    <xf numFmtId="0" fontId="76" fillId="7" borderId="83" xfId="5" applyFill="1" applyBorder="1" applyAlignment="1" applyProtection="1">
      <alignment horizontal="left" vertical="center"/>
      <protection locked="0"/>
    </xf>
    <xf numFmtId="0" fontId="76" fillId="7" borderId="54" xfId="5" applyFill="1" applyBorder="1" applyAlignment="1" applyProtection="1">
      <alignment horizontal="left" vertical="center"/>
      <protection locked="0"/>
    </xf>
    <xf numFmtId="0" fontId="76" fillId="7" borderId="55" xfId="5" applyFill="1" applyBorder="1" applyAlignment="1" applyProtection="1">
      <alignment horizontal="left" vertical="center"/>
      <protection locked="0"/>
    </xf>
    <xf numFmtId="0" fontId="76" fillId="7" borderId="36" xfId="5" applyFill="1" applyBorder="1" applyAlignment="1" applyProtection="1">
      <alignment horizontal="left" vertical="center"/>
      <protection locked="0"/>
    </xf>
    <xf numFmtId="0" fontId="76" fillId="7" borderId="54" xfId="5" applyFill="1" applyBorder="1" applyAlignment="1" applyProtection="1">
      <alignment horizontal="left" vertical="center" wrapText="1"/>
      <protection locked="0"/>
    </xf>
    <xf numFmtId="0" fontId="76" fillId="7" borderId="55" xfId="5" applyFill="1" applyBorder="1" applyAlignment="1" applyProtection="1">
      <alignment horizontal="left" vertical="center" wrapText="1"/>
      <protection locked="0"/>
    </xf>
    <xf numFmtId="0" fontId="76" fillId="7" borderId="36" xfId="5" applyFill="1" applyBorder="1" applyAlignment="1" applyProtection="1">
      <alignment horizontal="left" vertical="center" wrapText="1"/>
      <protection locked="0"/>
    </xf>
    <xf numFmtId="0" fontId="76" fillId="0" borderId="0" xfId="5" applyAlignment="1">
      <alignment horizontal="left" vertical="center"/>
    </xf>
    <xf numFmtId="0" fontId="92" fillId="0" borderId="0" xfId="5" applyFont="1" applyAlignment="1">
      <alignment horizontal="left"/>
    </xf>
    <xf numFmtId="0" fontId="0" fillId="0" borderId="0" xfId="0" applyAlignment="1">
      <alignment horizontal="left"/>
    </xf>
    <xf numFmtId="0" fontId="92" fillId="0" borderId="0" xfId="5" applyFont="1" applyAlignment="1">
      <alignment horizontal="center"/>
    </xf>
    <xf numFmtId="0" fontId="0" fillId="0" borderId="0" xfId="0" applyAlignment="1">
      <alignment horizontal="center"/>
    </xf>
    <xf numFmtId="0" fontId="76" fillId="11" borderId="3" xfId="5" applyFill="1" applyBorder="1" applyAlignment="1">
      <alignment horizontal="center"/>
    </xf>
    <xf numFmtId="0" fontId="76" fillId="7" borderId="18" xfId="5" applyFill="1" applyBorder="1" applyAlignment="1" applyProtection="1">
      <alignment horizontal="left" vertical="top" wrapText="1"/>
      <protection locked="0"/>
    </xf>
    <xf numFmtId="0" fontId="76" fillId="7" borderId="0" xfId="5" applyFill="1" applyAlignment="1" applyProtection="1">
      <alignment horizontal="left" vertical="top" wrapText="1"/>
      <protection locked="0"/>
    </xf>
    <xf numFmtId="0" fontId="76" fillId="7" borderId="19" xfId="5" applyFill="1" applyBorder="1" applyAlignment="1" applyProtection="1">
      <alignment horizontal="left" vertical="top" wrapText="1"/>
      <protection locked="0"/>
    </xf>
    <xf numFmtId="0" fontId="76" fillId="7" borderId="54" xfId="5" applyFill="1" applyBorder="1" applyAlignment="1" applyProtection="1">
      <alignment horizontal="left" vertical="top" wrapText="1"/>
      <protection locked="0"/>
    </xf>
    <xf numFmtId="0" fontId="76" fillId="7" borderId="55" xfId="5" applyFill="1" applyBorder="1" applyAlignment="1" applyProtection="1">
      <alignment horizontal="left" vertical="top" wrapText="1"/>
      <protection locked="0"/>
    </xf>
    <xf numFmtId="0" fontId="76" fillId="7" borderId="36" xfId="5" applyFill="1" applyBorder="1" applyAlignment="1" applyProtection="1">
      <alignment horizontal="left" vertical="top" wrapText="1"/>
      <protection locked="0"/>
    </xf>
    <xf numFmtId="0" fontId="76" fillId="0" borderId="0" xfId="5" applyAlignment="1">
      <alignment horizontal="center"/>
    </xf>
    <xf numFmtId="0" fontId="109" fillId="0" borderId="0" xfId="5" applyFont="1" applyAlignment="1">
      <alignment horizontal="left" vertical="center"/>
    </xf>
    <xf numFmtId="0" fontId="76" fillId="7" borderId="3" xfId="5" applyFill="1" applyBorder="1" applyAlignment="1" applyProtection="1">
      <alignment horizontal="left"/>
      <protection locked="0"/>
    </xf>
    <xf numFmtId="0" fontId="1" fillId="7" borderId="3" xfId="5" applyFont="1" applyFill="1" applyBorder="1" applyAlignment="1" applyProtection="1">
      <alignment horizontal="left" vertical="center"/>
      <protection locked="0"/>
    </xf>
    <xf numFmtId="0" fontId="1" fillId="7" borderId="29" xfId="5" applyFont="1" applyFill="1" applyBorder="1" applyAlignment="1" applyProtection="1">
      <alignment horizontal="left" vertical="center" wrapText="1"/>
      <protection locked="0"/>
    </xf>
    <xf numFmtId="0" fontId="1" fillId="7" borderId="18" xfId="5" applyFont="1" applyFill="1" applyBorder="1" applyAlignment="1" applyProtection="1">
      <alignment horizontal="left" vertical="center"/>
      <protection locked="0"/>
    </xf>
    <xf numFmtId="0" fontId="1" fillId="7" borderId="18" xfId="5" applyFont="1" applyFill="1" applyBorder="1" applyAlignment="1" applyProtection="1">
      <alignment horizontal="left" vertical="center" wrapText="1"/>
      <protection locked="0"/>
    </xf>
    <xf numFmtId="172" fontId="1" fillId="7" borderId="83" xfId="5" applyNumberFormat="1" applyFont="1" applyFill="1" applyBorder="1" applyAlignment="1" applyProtection="1">
      <alignment horizontal="left" vertical="center"/>
      <protection locked="0"/>
    </xf>
    <xf numFmtId="0" fontId="1" fillId="7" borderId="83" xfId="5" applyFont="1" applyFill="1" applyBorder="1" applyAlignment="1" applyProtection="1">
      <alignment horizontal="left" vertical="center"/>
      <protection locked="0"/>
    </xf>
  </cellXfs>
  <cellStyles count="10">
    <cellStyle name="Currency" xfId="1" builtinId="4"/>
    <cellStyle name="Currency 2" xfId="2" xr:uid="{00000000-0005-0000-0000-000001000000}"/>
    <cellStyle name="Normal" xfId="0" builtinId="0"/>
    <cellStyle name="Normal 2" xfId="3" xr:uid="{00000000-0005-0000-0000-000003000000}"/>
    <cellStyle name="Normal 2 2" xfId="4" xr:uid="{00000000-0005-0000-0000-000004000000}"/>
    <cellStyle name="Normal 3" xfId="5" xr:uid="{00000000-0005-0000-0000-000005000000}"/>
    <cellStyle name="Normal 3 2" xfId="9" xr:uid="{75837D61-8DFC-45E3-B72F-7910A0E88A39}"/>
    <cellStyle name="Normal 4" xfId="6" xr:uid="{00000000-0005-0000-0000-000006000000}"/>
    <cellStyle name="Percent" xfId="7" builtinId="5"/>
    <cellStyle name="Percent 2" xfId="8" xr:uid="{00000000-0005-0000-0000-000008000000}"/>
  </cellStyles>
  <dxfs count="9">
    <dxf>
      <font>
        <color theme="0"/>
      </font>
    </dxf>
    <dxf>
      <font>
        <color theme="0"/>
      </font>
    </dxf>
    <dxf>
      <font>
        <color theme="0"/>
      </font>
    </dxf>
    <dxf>
      <font>
        <color theme="0"/>
      </font>
    </dxf>
    <dxf>
      <font>
        <color theme="6" tint="0.39994506668294322"/>
      </font>
    </dxf>
    <dxf>
      <font>
        <color theme="0"/>
      </font>
    </dxf>
    <dxf>
      <font>
        <color theme="0"/>
      </font>
    </dxf>
    <dxf>
      <font>
        <color theme="0"/>
      </font>
    </dxf>
    <dxf>
      <font>
        <color theme="0"/>
      </font>
    </dxf>
  </dxfs>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6</xdr:col>
      <xdr:colOff>43543</xdr:colOff>
      <xdr:row>2</xdr:row>
      <xdr:rowOff>111579</xdr:rowOff>
    </xdr:from>
    <xdr:to>
      <xdr:col>6</xdr:col>
      <xdr:colOff>428625</xdr:colOff>
      <xdr:row>2</xdr:row>
      <xdr:rowOff>111580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5844268" y="435429"/>
          <a:ext cx="385082" cy="1"/>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951768</xdr:colOff>
      <xdr:row>158</xdr:row>
      <xdr:rowOff>190500</xdr:rowOff>
    </xdr:from>
    <xdr:to>
      <xdr:col>7</xdr:col>
      <xdr:colOff>1044466</xdr:colOff>
      <xdr:row>159</xdr:row>
      <xdr:rowOff>131885</xdr:rowOff>
    </xdr:to>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V="1">
          <a:off x="9116992" y="33232397"/>
          <a:ext cx="92698" cy="243557"/>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447676</xdr:colOff>
      <xdr:row>15</xdr:row>
      <xdr:rowOff>58138</xdr:rowOff>
    </xdr:from>
    <xdr:to>
      <xdr:col>8</xdr:col>
      <xdr:colOff>1127565</xdr:colOff>
      <xdr:row>26</xdr:row>
      <xdr:rowOff>171453</xdr:rowOff>
    </xdr:to>
    <xdr:cxnSp macro="">
      <xdr:nvCxnSpPr>
        <xdr:cNvPr id="11" name="Connector: Elbow 10">
          <a:extLst>
            <a:ext uri="{FF2B5EF4-FFF2-40B4-BE49-F238E27FC236}">
              <a16:creationId xmlns:a16="http://schemas.microsoft.com/office/drawing/2014/main" id="{00000000-0008-0000-0400-00000B000000}"/>
            </a:ext>
          </a:extLst>
        </xdr:cNvPr>
        <xdr:cNvCxnSpPr/>
      </xdr:nvCxnSpPr>
      <xdr:spPr>
        <a:xfrm rot="5400000">
          <a:off x="10094038" y="4127776"/>
          <a:ext cx="2361215" cy="679889"/>
        </a:xfrm>
        <a:prstGeom prst="bentConnector3">
          <a:avLst>
            <a:gd name="adj1" fmla="val 1189"/>
          </a:avLst>
        </a:prstGeom>
        <a:ln>
          <a:tailEnd type="triangle"/>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5</xdr:col>
      <xdr:colOff>821531</xdr:colOff>
      <xdr:row>14</xdr:row>
      <xdr:rowOff>140804</xdr:rowOff>
    </xdr:from>
    <xdr:to>
      <xdr:col>5</xdr:col>
      <xdr:colOff>1093304</xdr:colOff>
      <xdr:row>14</xdr:row>
      <xdr:rowOff>140804</xdr:rowOff>
    </xdr:to>
    <xdr:cxnSp macro="">
      <xdr:nvCxnSpPr>
        <xdr:cNvPr id="6" name="Straight Arrow Connector 5">
          <a:extLst>
            <a:ext uri="{FF2B5EF4-FFF2-40B4-BE49-F238E27FC236}">
              <a16:creationId xmlns:a16="http://schemas.microsoft.com/office/drawing/2014/main" id="{00000000-0008-0000-0400-000006000000}"/>
            </a:ext>
          </a:extLst>
        </xdr:cNvPr>
        <xdr:cNvCxnSpPr/>
      </xdr:nvCxnSpPr>
      <xdr:spPr>
        <a:xfrm>
          <a:off x="5518547" y="2879242"/>
          <a:ext cx="271773"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821531</xdr:colOff>
      <xdr:row>164</xdr:row>
      <xdr:rowOff>140804</xdr:rowOff>
    </xdr:from>
    <xdr:to>
      <xdr:col>5</xdr:col>
      <xdr:colOff>1093304</xdr:colOff>
      <xdr:row>164</xdr:row>
      <xdr:rowOff>140804</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a:off x="5516796" y="3121569"/>
          <a:ext cx="271773"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4</xdr:col>
      <xdr:colOff>142875</xdr:colOff>
      <xdr:row>26</xdr:row>
      <xdr:rowOff>19050</xdr:rowOff>
    </xdr:from>
    <xdr:to>
      <xdr:col>6</xdr:col>
      <xdr:colOff>962025</xdr:colOff>
      <xdr:row>26</xdr:row>
      <xdr:rowOff>494696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3333750" y="4143375"/>
          <a:ext cx="3429000" cy="4756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45720</xdr:colOff>
          <xdr:row>4</xdr:row>
          <xdr:rowOff>22860</xdr:rowOff>
        </xdr:from>
        <xdr:to>
          <xdr:col>1</xdr:col>
          <xdr:colOff>266700</xdr:colOff>
          <xdr:row>5</xdr:row>
          <xdr:rowOff>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800-00000164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xdr:row>
          <xdr:rowOff>7620</xdr:rowOff>
        </xdr:from>
        <xdr:to>
          <xdr:col>1</xdr:col>
          <xdr:colOff>259080</xdr:colOff>
          <xdr:row>9</xdr:row>
          <xdr:rowOff>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800-00000264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37</xdr:row>
          <xdr:rowOff>190500</xdr:rowOff>
        </xdr:from>
        <xdr:to>
          <xdr:col>13</xdr:col>
          <xdr:colOff>76200</xdr:colOff>
          <xdr:row>39</xdr:row>
          <xdr:rowOff>30480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800-00000364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37</xdr:row>
          <xdr:rowOff>182880</xdr:rowOff>
        </xdr:from>
        <xdr:to>
          <xdr:col>15</xdr:col>
          <xdr:colOff>182880</xdr:colOff>
          <xdr:row>39</xdr:row>
          <xdr:rowOff>22860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800-00000464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29</xdr:row>
          <xdr:rowOff>76200</xdr:rowOff>
        </xdr:from>
        <xdr:to>
          <xdr:col>12</xdr:col>
          <xdr:colOff>7620</xdr:colOff>
          <xdr:row>31</xdr:row>
          <xdr:rowOff>7620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800-00000564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30</xdr:row>
          <xdr:rowOff>7620</xdr:rowOff>
        </xdr:from>
        <xdr:to>
          <xdr:col>12</xdr:col>
          <xdr:colOff>7620</xdr:colOff>
          <xdr:row>31</xdr:row>
          <xdr:rowOff>30480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0800-00000664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1085850</xdr:colOff>
      <xdr:row>283</xdr:row>
      <xdr:rowOff>47625</xdr:rowOff>
    </xdr:from>
    <xdr:to>
      <xdr:col>1</xdr:col>
      <xdr:colOff>1085850</xdr:colOff>
      <xdr:row>290</xdr:row>
      <xdr:rowOff>152400</xdr:rowOff>
    </xdr:to>
    <xdr:pic>
      <xdr:nvPicPr>
        <xdr:cNvPr id="27887" name="Picture 1">
          <a:extLst>
            <a:ext uri="{FF2B5EF4-FFF2-40B4-BE49-F238E27FC236}">
              <a16:creationId xmlns:a16="http://schemas.microsoft.com/office/drawing/2014/main" id="{00000000-0008-0000-0900-0000EF6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2339875"/>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1085850</xdr:colOff>
      <xdr:row>283</xdr:row>
      <xdr:rowOff>47625</xdr:rowOff>
    </xdr:from>
    <xdr:to>
      <xdr:col>1</xdr:col>
      <xdr:colOff>1085850</xdr:colOff>
      <xdr:row>290</xdr:row>
      <xdr:rowOff>152400</xdr:rowOff>
    </xdr:to>
    <xdr:pic>
      <xdr:nvPicPr>
        <xdr:cNvPr id="27888" name="Picture 1">
          <a:extLst>
            <a:ext uri="{FF2B5EF4-FFF2-40B4-BE49-F238E27FC236}">
              <a16:creationId xmlns:a16="http://schemas.microsoft.com/office/drawing/2014/main" id="{00000000-0008-0000-0900-0000F06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2339875"/>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1085850</xdr:colOff>
      <xdr:row>283</xdr:row>
      <xdr:rowOff>47625</xdr:rowOff>
    </xdr:from>
    <xdr:ext cx="0" cy="1476375"/>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311550"/>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283</xdr:row>
      <xdr:rowOff>47625</xdr:rowOff>
    </xdr:from>
    <xdr:ext cx="0" cy="1476375"/>
    <xdr:pic>
      <xdr:nvPicPr>
        <xdr:cNvPr id="3" name="Picture 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311550"/>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284</xdr:row>
      <xdr:rowOff>47625</xdr:rowOff>
    </xdr:from>
    <xdr:ext cx="0" cy="1476375"/>
    <xdr:pic>
      <xdr:nvPicPr>
        <xdr:cNvPr id="4" name="Picture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311550"/>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284</xdr:row>
      <xdr:rowOff>47625</xdr:rowOff>
    </xdr:from>
    <xdr:ext cx="0" cy="1476375"/>
    <xdr:pic>
      <xdr:nvPicPr>
        <xdr:cNvPr id="5" name="Picture 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311550"/>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284</xdr:row>
      <xdr:rowOff>47625</xdr:rowOff>
    </xdr:from>
    <xdr:ext cx="0" cy="1476375"/>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311550"/>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284</xdr:row>
      <xdr:rowOff>47625</xdr:rowOff>
    </xdr:from>
    <xdr:ext cx="0" cy="1476375"/>
    <xdr:pic>
      <xdr:nvPicPr>
        <xdr:cNvPr id="7" name="Picture 1">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311550"/>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284</xdr:row>
      <xdr:rowOff>47625</xdr:rowOff>
    </xdr:from>
    <xdr:ext cx="0" cy="1476375"/>
    <xdr:pic>
      <xdr:nvPicPr>
        <xdr:cNvPr id="8" name="Picture 1">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311550"/>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284</xdr:row>
      <xdr:rowOff>47625</xdr:rowOff>
    </xdr:from>
    <xdr:ext cx="0" cy="1476375"/>
    <xdr:pic>
      <xdr:nvPicPr>
        <xdr:cNvPr id="9" name="Picture 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311550"/>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284</xdr:row>
      <xdr:rowOff>47625</xdr:rowOff>
    </xdr:from>
    <xdr:ext cx="0" cy="1476375"/>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311550"/>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284</xdr:row>
      <xdr:rowOff>47625</xdr:rowOff>
    </xdr:from>
    <xdr:ext cx="0" cy="1476375"/>
    <xdr:pic>
      <xdr:nvPicPr>
        <xdr:cNvPr id="11" name="Picture 1">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311550"/>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285</xdr:row>
      <xdr:rowOff>47625</xdr:rowOff>
    </xdr:from>
    <xdr:ext cx="0" cy="1476375"/>
    <xdr:pic>
      <xdr:nvPicPr>
        <xdr:cNvPr id="12" name="Picture 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511575"/>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285</xdr:row>
      <xdr:rowOff>47625</xdr:rowOff>
    </xdr:from>
    <xdr:ext cx="0" cy="1476375"/>
    <xdr:pic>
      <xdr:nvPicPr>
        <xdr:cNvPr id="13" name="Picture 1">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511575"/>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285</xdr:row>
      <xdr:rowOff>47625</xdr:rowOff>
    </xdr:from>
    <xdr:ext cx="0" cy="1476375"/>
    <xdr:pic>
      <xdr:nvPicPr>
        <xdr:cNvPr id="14" name="Picture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511575"/>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285</xdr:row>
      <xdr:rowOff>47625</xdr:rowOff>
    </xdr:from>
    <xdr:ext cx="0" cy="1476375"/>
    <xdr:pic>
      <xdr:nvPicPr>
        <xdr:cNvPr id="15" name="Picture 1">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511575"/>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190500</xdr:colOff>
          <xdr:row>9</xdr:row>
          <xdr:rowOff>152400</xdr:rowOff>
        </xdr:from>
        <xdr:to>
          <xdr:col>0</xdr:col>
          <xdr:colOff>411480</xdr:colOff>
          <xdr:row>11</xdr:row>
          <xdr:rowOff>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0B00-0000036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12</xdr:row>
          <xdr:rowOff>182880</xdr:rowOff>
        </xdr:from>
        <xdr:to>
          <xdr:col>0</xdr:col>
          <xdr:colOff>411480</xdr:colOff>
          <xdr:row>14</xdr:row>
          <xdr:rowOff>30480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0B00-0000046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160020</xdr:colOff>
          <xdr:row>15</xdr:row>
          <xdr:rowOff>175260</xdr:rowOff>
        </xdr:from>
        <xdr:to>
          <xdr:col>0</xdr:col>
          <xdr:colOff>381000</xdr:colOff>
          <xdr:row>17</xdr:row>
          <xdr:rowOff>22860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0B00-0000076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18</xdr:row>
          <xdr:rowOff>175260</xdr:rowOff>
        </xdr:from>
        <xdr:to>
          <xdr:col>0</xdr:col>
          <xdr:colOff>403860</xdr:colOff>
          <xdr:row>20</xdr:row>
          <xdr:rowOff>22860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0B00-0000086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Nomenclature%20for%20New%20Spec%20Book\Live%20PriceBook%20Signature.xlsx" TargetMode="External"/><Relationship Id="rId1" Type="http://schemas.openxmlformats.org/officeDocument/2006/relationships/externalLinkPath" Target="/Nomenclature%20for%20New%20Spec%20Book/Live%20PriceBook%20Signatu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omenclature%20for%20New%20Spec%20Book/New%20Items%20May%202020/New%20Items%20May%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ulas"/>
      <sheetName val="CF Calcs"/>
      <sheetName val="suglist"/>
      <sheetName val="Signature"/>
      <sheetName val="New item for 5-7-2021 11x17"/>
      <sheetName val="Index"/>
      <sheetName val="Key"/>
      <sheetName val="sheet2"/>
      <sheetName val="NEWLU 6-1-2023"/>
      <sheetName val="NEWPRICELU"/>
      <sheetName val="Oven Openings"/>
      <sheetName val="Sheet3"/>
      <sheetName val="Sheet1"/>
      <sheetName val="New item for 5-7-2021 8.5x11"/>
      <sheetName val="NEWLU"/>
      <sheetName val="New item for New 10-20 8.5x11"/>
      <sheetName val="New item for New 10-20"/>
      <sheetName val="NEWHOODLU"/>
    </sheetNames>
    <sheetDataSet>
      <sheetData sheetId="0"/>
      <sheetData sheetId="1">
        <row r="1">
          <cell r="A1" t="str">
            <v>item_no</v>
          </cell>
        </row>
      </sheetData>
      <sheetData sheetId="2">
        <row r="1">
          <cell r="A1"/>
        </row>
      </sheetData>
      <sheetData sheetId="3"/>
      <sheetData sheetId="4"/>
      <sheetData sheetId="5"/>
      <sheetData sheetId="6"/>
      <sheetData sheetId="7"/>
      <sheetData sheetId="8">
        <row r="1">
          <cell r="A1" t="str">
            <v>Number</v>
          </cell>
        </row>
      </sheetData>
      <sheetData sheetId="9">
        <row r="1">
          <cell r="A1" t="str">
            <v>item_no</v>
          </cell>
          <cell r="B1" t="str">
            <v>NEWPRICE 5/7/21</v>
          </cell>
        </row>
        <row r="2">
          <cell r="A2" t="str">
            <v>1SZ/1/2UBIEPL</v>
          </cell>
          <cell r="B2">
            <v>56</v>
          </cell>
        </row>
        <row r="3">
          <cell r="A3" t="str">
            <v>1SZ/1/2UBIEPR</v>
          </cell>
          <cell r="B3">
            <v>56</v>
          </cell>
        </row>
        <row r="4">
          <cell r="A4" t="str">
            <v>1SZ/1/2UTIEPL</v>
          </cell>
          <cell r="B4">
            <v>121</v>
          </cell>
        </row>
        <row r="5">
          <cell r="A5" t="str">
            <v>1SZ/1/2UTIEPR</v>
          </cell>
          <cell r="B5">
            <v>121</v>
          </cell>
        </row>
        <row r="6">
          <cell r="A6" t="str">
            <v>1SZ/1/2UVIEPL</v>
          </cell>
          <cell r="B6">
            <v>51</v>
          </cell>
        </row>
        <row r="7">
          <cell r="A7" t="str">
            <v>1SZ/1/2UVIEPR</v>
          </cell>
          <cell r="B7">
            <v>51</v>
          </cell>
        </row>
        <row r="8">
          <cell r="A8" t="str">
            <v>1SZ/1/2UWIEPL</v>
          </cell>
          <cell r="B8">
            <v>46</v>
          </cell>
        </row>
        <row r="9">
          <cell r="A9" t="str">
            <v>1SZ/1/2UWIEPR</v>
          </cell>
          <cell r="B9">
            <v>46</v>
          </cell>
        </row>
        <row r="10">
          <cell r="A10" t="str">
            <v>1SZ/3/4UBFFEPL</v>
          </cell>
          <cell r="B10">
            <v>75</v>
          </cell>
        </row>
        <row r="11">
          <cell r="A11" t="str">
            <v>1SZ/3/4UBFFEPR</v>
          </cell>
          <cell r="B11">
            <v>75</v>
          </cell>
        </row>
        <row r="12">
          <cell r="A12" t="str">
            <v>1SZ/3/4UTFFEPL</v>
          </cell>
          <cell r="B12">
            <v>160</v>
          </cell>
        </row>
        <row r="13">
          <cell r="A13" t="str">
            <v>1SZ/3/4UTFFEPR</v>
          </cell>
          <cell r="B13">
            <v>160</v>
          </cell>
        </row>
        <row r="14">
          <cell r="A14" t="str">
            <v>1SZ/3/4UVFFEPL</v>
          </cell>
          <cell r="B14">
            <v>69</v>
          </cell>
        </row>
        <row r="15">
          <cell r="A15" t="str">
            <v>1SZ/3/4UVFFEPR</v>
          </cell>
          <cell r="B15">
            <v>69</v>
          </cell>
        </row>
        <row r="16">
          <cell r="A16" t="str">
            <v>1SZ/3/4UWFFEPL</v>
          </cell>
          <cell r="B16">
            <v>61</v>
          </cell>
        </row>
        <row r="17">
          <cell r="A17" t="str">
            <v>1SZ/3/4UWFFEPR</v>
          </cell>
          <cell r="B17">
            <v>61</v>
          </cell>
        </row>
        <row r="18">
          <cell r="A18" t="str">
            <v>1SZ/BFFEPL</v>
          </cell>
          <cell r="B18">
            <v>128</v>
          </cell>
        </row>
        <row r="19">
          <cell r="A19" t="str">
            <v>1SZ/BFFEPR</v>
          </cell>
          <cell r="B19">
            <v>128</v>
          </cell>
        </row>
        <row r="20">
          <cell r="A20" t="str">
            <v>1SZ/BIEPL</v>
          </cell>
          <cell r="B20">
            <v>109</v>
          </cell>
        </row>
        <row r="21">
          <cell r="A21" t="str">
            <v>1SZ/BIEPR</v>
          </cell>
          <cell r="B21">
            <v>109</v>
          </cell>
        </row>
        <row r="22">
          <cell r="A22" t="str">
            <v>1SZ/TFFEPL</v>
          </cell>
          <cell r="B22">
            <v>311</v>
          </cell>
        </row>
        <row r="23">
          <cell r="A23" t="str">
            <v>1SZ/TFFEPR</v>
          </cell>
          <cell r="B23">
            <v>311</v>
          </cell>
        </row>
        <row r="24">
          <cell r="A24" t="str">
            <v>1SZ/TIEPL</v>
          </cell>
          <cell r="B24">
            <v>271</v>
          </cell>
        </row>
        <row r="25">
          <cell r="A25" t="str">
            <v>1SZ/TIEPR</v>
          </cell>
          <cell r="B25">
            <v>271</v>
          </cell>
        </row>
        <row r="26">
          <cell r="A26" t="str">
            <v>1SZ/VFFEPL</v>
          </cell>
          <cell r="B26">
            <v>114</v>
          </cell>
        </row>
        <row r="27">
          <cell r="A27" t="str">
            <v>1SZ/VFFEPR</v>
          </cell>
          <cell r="B27">
            <v>114</v>
          </cell>
        </row>
        <row r="28">
          <cell r="A28" t="str">
            <v>1SZ/VIEPL</v>
          </cell>
          <cell r="B28">
            <v>96</v>
          </cell>
        </row>
        <row r="29">
          <cell r="A29" t="str">
            <v>1SZ/VIEPR</v>
          </cell>
          <cell r="B29">
            <v>96</v>
          </cell>
        </row>
        <row r="30">
          <cell r="A30" t="str">
            <v>1SZ/WFFEPL</v>
          </cell>
          <cell r="B30">
            <v>99</v>
          </cell>
        </row>
        <row r="31">
          <cell r="A31" t="str">
            <v>1SZ/WFFEPR</v>
          </cell>
          <cell r="B31">
            <v>99</v>
          </cell>
        </row>
        <row r="32">
          <cell r="A32" t="str">
            <v>1SZ/WIEPL</v>
          </cell>
          <cell r="B32">
            <v>83</v>
          </cell>
        </row>
        <row r="33">
          <cell r="A33" t="str">
            <v>1SZ/WIEPR</v>
          </cell>
          <cell r="B33">
            <v>83</v>
          </cell>
        </row>
        <row r="34">
          <cell r="A34" t="str">
            <v>2PZ/1/2UBIEPL</v>
          </cell>
          <cell r="B34">
            <v>62</v>
          </cell>
        </row>
        <row r="35">
          <cell r="A35" t="str">
            <v>2PZ/1/2UBIEPR</v>
          </cell>
          <cell r="B35">
            <v>62</v>
          </cell>
        </row>
        <row r="36">
          <cell r="A36" t="str">
            <v>2PZ/1/2UTIEPL</v>
          </cell>
          <cell r="B36">
            <v>140</v>
          </cell>
        </row>
        <row r="37">
          <cell r="A37" t="str">
            <v>2PZ/1/2UTIEPR</v>
          </cell>
          <cell r="B37">
            <v>140</v>
          </cell>
        </row>
        <row r="38">
          <cell r="A38" t="str">
            <v>2PZ/1/2UVIEPL</v>
          </cell>
          <cell r="B38">
            <v>56</v>
          </cell>
        </row>
        <row r="39">
          <cell r="A39" t="str">
            <v>2PZ/1/2UVIEPR</v>
          </cell>
          <cell r="B39">
            <v>56</v>
          </cell>
        </row>
        <row r="40">
          <cell r="A40" t="str">
            <v>2PZ/1/2UWIEPL</v>
          </cell>
          <cell r="B40">
            <v>50</v>
          </cell>
        </row>
        <row r="41">
          <cell r="A41" t="str">
            <v>2PZ/1/2UWIEPR</v>
          </cell>
          <cell r="B41">
            <v>50</v>
          </cell>
        </row>
        <row r="42">
          <cell r="A42" t="str">
            <v>2PZ/3/4UBFFEPL</v>
          </cell>
          <cell r="B42">
            <v>83</v>
          </cell>
        </row>
        <row r="43">
          <cell r="A43" t="str">
            <v>2PZ/3/4UBFFEPR</v>
          </cell>
          <cell r="B43">
            <v>83</v>
          </cell>
        </row>
        <row r="44">
          <cell r="A44" t="str">
            <v>2PZ/3/4UTFFEPL</v>
          </cell>
          <cell r="B44">
            <v>183</v>
          </cell>
        </row>
        <row r="45">
          <cell r="A45" t="str">
            <v>2PZ/3/4UTFFEPR</v>
          </cell>
          <cell r="B45">
            <v>183</v>
          </cell>
        </row>
        <row r="46">
          <cell r="A46" t="str">
            <v>2PZ/3/4UVFFEPL</v>
          </cell>
          <cell r="B46">
            <v>75</v>
          </cell>
        </row>
        <row r="47">
          <cell r="A47" t="str">
            <v>2PZ/3/4UVFFEPR</v>
          </cell>
          <cell r="B47">
            <v>75</v>
          </cell>
        </row>
        <row r="48">
          <cell r="A48" t="str">
            <v>2PZ/3/4UWFFEPL</v>
          </cell>
          <cell r="B48">
            <v>68</v>
          </cell>
        </row>
        <row r="49">
          <cell r="A49" t="str">
            <v>2PZ/3/4UWFFEPR</v>
          </cell>
          <cell r="B49">
            <v>68</v>
          </cell>
        </row>
        <row r="50">
          <cell r="A50" t="str">
            <v>2PZ/BFFEPL</v>
          </cell>
          <cell r="B50">
            <v>136</v>
          </cell>
        </row>
        <row r="51">
          <cell r="A51" t="str">
            <v>2PZ/BFFEPR</v>
          </cell>
          <cell r="B51">
            <v>136</v>
          </cell>
        </row>
        <row r="52">
          <cell r="A52" t="str">
            <v>2PZ/BIEPL</v>
          </cell>
          <cell r="B52">
            <v>115</v>
          </cell>
        </row>
        <row r="53">
          <cell r="A53" t="str">
            <v>2PZ/BIEPR</v>
          </cell>
          <cell r="B53">
            <v>115</v>
          </cell>
        </row>
        <row r="54">
          <cell r="A54" t="str">
            <v>2PZ/TFFEPL</v>
          </cell>
          <cell r="B54">
            <v>333</v>
          </cell>
        </row>
        <row r="55">
          <cell r="A55" t="str">
            <v>2PZ/TFFEPR</v>
          </cell>
          <cell r="B55">
            <v>333</v>
          </cell>
        </row>
        <row r="56">
          <cell r="A56" t="str">
            <v>2PZ/TIEPL</v>
          </cell>
          <cell r="B56">
            <v>290</v>
          </cell>
        </row>
        <row r="57">
          <cell r="A57" t="str">
            <v>2PZ/TIEPR</v>
          </cell>
          <cell r="B57">
            <v>290</v>
          </cell>
        </row>
        <row r="58">
          <cell r="A58" t="str">
            <v>2PZ/VFFEPL</v>
          </cell>
          <cell r="B58">
            <v>120</v>
          </cell>
        </row>
        <row r="59">
          <cell r="A59" t="str">
            <v>2PZ/VFFEPR</v>
          </cell>
          <cell r="B59">
            <v>120</v>
          </cell>
        </row>
        <row r="60">
          <cell r="A60" t="str">
            <v>2PZ/VIEPL</v>
          </cell>
          <cell r="B60">
            <v>101</v>
          </cell>
        </row>
        <row r="61">
          <cell r="A61" t="str">
            <v>2PZ/VIEPR</v>
          </cell>
          <cell r="B61">
            <v>101</v>
          </cell>
        </row>
        <row r="62">
          <cell r="A62" t="str">
            <v>2PZ/WFFEPL</v>
          </cell>
          <cell r="B62">
            <v>105</v>
          </cell>
        </row>
        <row r="63">
          <cell r="A63" t="str">
            <v>2PZ/WFFEPR</v>
          </cell>
          <cell r="B63">
            <v>105</v>
          </cell>
        </row>
        <row r="64">
          <cell r="A64" t="str">
            <v>2PZ/WIEPL</v>
          </cell>
          <cell r="B64">
            <v>88</v>
          </cell>
        </row>
        <row r="65">
          <cell r="A65" t="str">
            <v>2PZ/WIEPR</v>
          </cell>
          <cell r="B65">
            <v>88</v>
          </cell>
        </row>
        <row r="66">
          <cell r="A66" t="str">
            <v>2SZ/1/2UBIEPL</v>
          </cell>
          <cell r="B66">
            <v>62</v>
          </cell>
        </row>
        <row r="67">
          <cell r="A67" t="str">
            <v>2SZ/1/2UBIEPR</v>
          </cell>
          <cell r="B67">
            <v>62</v>
          </cell>
        </row>
        <row r="68">
          <cell r="A68" t="str">
            <v>2SZ/1/2UTIEPL</v>
          </cell>
          <cell r="B68">
            <v>140</v>
          </cell>
        </row>
        <row r="69">
          <cell r="A69" t="str">
            <v>2SZ/1/2UTIEPR</v>
          </cell>
          <cell r="B69">
            <v>140</v>
          </cell>
        </row>
        <row r="70">
          <cell r="A70" t="str">
            <v>2SZ/1/2UVIEPL</v>
          </cell>
          <cell r="B70">
            <v>56</v>
          </cell>
        </row>
        <row r="71">
          <cell r="A71" t="str">
            <v>2SZ/1/2UVIEPR</v>
          </cell>
          <cell r="B71">
            <v>56</v>
          </cell>
        </row>
        <row r="72">
          <cell r="A72" t="str">
            <v>2SZ/1/2UWIEPL</v>
          </cell>
          <cell r="B72">
            <v>50</v>
          </cell>
        </row>
        <row r="73">
          <cell r="A73" t="str">
            <v>2SZ/1/2UWIEPR</v>
          </cell>
          <cell r="B73">
            <v>50</v>
          </cell>
        </row>
        <row r="74">
          <cell r="A74" t="str">
            <v>2SZ/3/4UBFFEPL</v>
          </cell>
          <cell r="B74">
            <v>83</v>
          </cell>
        </row>
        <row r="75">
          <cell r="A75" t="str">
            <v>2SZ/3/4UBFFEPR</v>
          </cell>
          <cell r="B75">
            <v>83</v>
          </cell>
        </row>
        <row r="76">
          <cell r="A76" t="str">
            <v>2SZ/3/4UTFFEPL</v>
          </cell>
          <cell r="B76">
            <v>183</v>
          </cell>
        </row>
        <row r="77">
          <cell r="A77" t="str">
            <v>2SZ/3/4UTFFEPR</v>
          </cell>
          <cell r="B77">
            <v>183</v>
          </cell>
        </row>
        <row r="78">
          <cell r="A78" t="str">
            <v>2SZ/3/4UVFFEPL</v>
          </cell>
          <cell r="B78">
            <v>75</v>
          </cell>
        </row>
        <row r="79">
          <cell r="A79" t="str">
            <v>2SZ/3/4UVFFEPR</v>
          </cell>
          <cell r="B79">
            <v>75</v>
          </cell>
        </row>
        <row r="80">
          <cell r="A80" t="str">
            <v>2SZ/3/4UWFFEPL</v>
          </cell>
          <cell r="B80">
            <v>68</v>
          </cell>
        </row>
        <row r="81">
          <cell r="A81" t="str">
            <v>2SZ/3/4UWFFEPR</v>
          </cell>
          <cell r="B81">
            <v>68</v>
          </cell>
        </row>
        <row r="82">
          <cell r="A82" t="str">
            <v>2SZ/BFFEPL</v>
          </cell>
          <cell r="B82">
            <v>136</v>
          </cell>
        </row>
        <row r="83">
          <cell r="A83" t="str">
            <v>2SZ/BFFEPR</v>
          </cell>
          <cell r="B83">
            <v>136</v>
          </cell>
        </row>
        <row r="84">
          <cell r="A84" t="str">
            <v>2SZ/BIEPL</v>
          </cell>
          <cell r="B84">
            <v>115</v>
          </cell>
        </row>
        <row r="85">
          <cell r="A85" t="str">
            <v>2SZ/BIEPR</v>
          </cell>
          <cell r="B85">
            <v>115</v>
          </cell>
        </row>
        <row r="86">
          <cell r="A86" t="str">
            <v>2SZ/TFFEPL</v>
          </cell>
          <cell r="B86">
            <v>333</v>
          </cell>
        </row>
        <row r="87">
          <cell r="A87" t="str">
            <v>2SZ/TFFEPR</v>
          </cell>
          <cell r="B87">
            <v>333</v>
          </cell>
        </row>
        <row r="88">
          <cell r="A88" t="str">
            <v>2SZ/TIEPL</v>
          </cell>
          <cell r="B88">
            <v>290</v>
          </cell>
        </row>
        <row r="89">
          <cell r="A89" t="str">
            <v>2SZ/TIEPR</v>
          </cell>
          <cell r="B89">
            <v>290</v>
          </cell>
        </row>
        <row r="90">
          <cell r="A90" t="str">
            <v>2SZ/VFFEPL</v>
          </cell>
          <cell r="B90">
            <v>120</v>
          </cell>
        </row>
        <row r="91">
          <cell r="A91" t="str">
            <v>2SZ/VFFEPR</v>
          </cell>
          <cell r="B91">
            <v>120</v>
          </cell>
        </row>
        <row r="92">
          <cell r="A92" t="str">
            <v>2SZ/VIEPL</v>
          </cell>
          <cell r="B92">
            <v>101</v>
          </cell>
        </row>
        <row r="93">
          <cell r="A93" t="str">
            <v>2SZ/VIEPR</v>
          </cell>
          <cell r="B93">
            <v>101</v>
          </cell>
        </row>
        <row r="94">
          <cell r="A94" t="str">
            <v>2SZ/WFFEPL</v>
          </cell>
          <cell r="B94">
            <v>105</v>
          </cell>
        </row>
        <row r="95">
          <cell r="A95" t="str">
            <v>2SZ/WFFEPR</v>
          </cell>
          <cell r="B95">
            <v>105</v>
          </cell>
        </row>
        <row r="96">
          <cell r="A96" t="str">
            <v>2SZ/WIEPL</v>
          </cell>
          <cell r="B96">
            <v>88</v>
          </cell>
        </row>
        <row r="97">
          <cell r="A97" t="str">
            <v>2SZ/WIEPR</v>
          </cell>
          <cell r="B97">
            <v>88</v>
          </cell>
        </row>
        <row r="98">
          <cell r="A98" t="str">
            <v>3SZ/1/2UBIEPL</v>
          </cell>
          <cell r="B98">
            <v>65</v>
          </cell>
        </row>
        <row r="99">
          <cell r="A99" t="str">
            <v>3SZ/1/2UBIEPR</v>
          </cell>
          <cell r="B99">
            <v>65</v>
          </cell>
        </row>
        <row r="100">
          <cell r="A100" t="str">
            <v>3SZ/1/2UTIEPL</v>
          </cell>
          <cell r="B100">
            <v>147</v>
          </cell>
        </row>
        <row r="101">
          <cell r="A101" t="str">
            <v>3SZ/1/2UTIEPR</v>
          </cell>
          <cell r="B101">
            <v>147</v>
          </cell>
        </row>
        <row r="102">
          <cell r="A102" t="str">
            <v>3SZ/1/2UVIEPL</v>
          </cell>
          <cell r="B102">
            <v>58</v>
          </cell>
        </row>
        <row r="103">
          <cell r="A103" t="str">
            <v>3SZ/1/2UVIEPR</v>
          </cell>
          <cell r="B103">
            <v>58</v>
          </cell>
        </row>
        <row r="104">
          <cell r="A104" t="str">
            <v>3SZ/1/2UWIEPL</v>
          </cell>
          <cell r="B104">
            <v>52</v>
          </cell>
        </row>
        <row r="105">
          <cell r="A105" t="str">
            <v>3SZ/1/2UWIEPR</v>
          </cell>
          <cell r="B105">
            <v>52</v>
          </cell>
        </row>
        <row r="106">
          <cell r="A106" t="str">
            <v>3SZ/3/4UBFFEPL</v>
          </cell>
          <cell r="B106">
            <v>89</v>
          </cell>
        </row>
        <row r="107">
          <cell r="A107" t="str">
            <v>3SZ/3/4UBFFEPR</v>
          </cell>
          <cell r="B107">
            <v>89</v>
          </cell>
        </row>
        <row r="108">
          <cell r="A108" t="str">
            <v>3SZ/3/4UTFFEPL</v>
          </cell>
          <cell r="B108">
            <v>199</v>
          </cell>
        </row>
        <row r="109">
          <cell r="A109" t="str">
            <v>3SZ/3/4UTFFEPR</v>
          </cell>
          <cell r="B109">
            <v>199</v>
          </cell>
        </row>
        <row r="110">
          <cell r="A110" t="str">
            <v>3SZ/3/4UVFFEPL</v>
          </cell>
          <cell r="B110">
            <v>80</v>
          </cell>
        </row>
        <row r="111">
          <cell r="A111" t="str">
            <v>3SZ/3/4UVFFEPR</v>
          </cell>
          <cell r="B111">
            <v>80</v>
          </cell>
        </row>
        <row r="112">
          <cell r="A112" t="str">
            <v>3SZ/3/4UWFFEPL</v>
          </cell>
          <cell r="B112">
            <v>72</v>
          </cell>
        </row>
        <row r="113">
          <cell r="A113" t="str">
            <v>3SZ/3/4UWFFEPR</v>
          </cell>
          <cell r="B113">
            <v>72</v>
          </cell>
        </row>
        <row r="114">
          <cell r="A114" t="str">
            <v>3SZ/BFFEPL</v>
          </cell>
          <cell r="B114">
            <v>141</v>
          </cell>
        </row>
        <row r="115">
          <cell r="A115" t="str">
            <v>3SZ/BFFEPR</v>
          </cell>
          <cell r="B115">
            <v>141</v>
          </cell>
        </row>
        <row r="116">
          <cell r="A116" t="str">
            <v>3SZ/BIEPL</v>
          </cell>
          <cell r="B116">
            <v>118</v>
          </cell>
        </row>
        <row r="117">
          <cell r="A117" t="str">
            <v>3SZ/BIEPR</v>
          </cell>
          <cell r="B117">
            <v>118</v>
          </cell>
        </row>
        <row r="118">
          <cell r="A118" t="str">
            <v>3SZ/TFFEPL</v>
          </cell>
          <cell r="B118">
            <v>349</v>
          </cell>
        </row>
        <row r="119">
          <cell r="A119" t="str">
            <v>3SZ/TFFEPR</v>
          </cell>
          <cell r="B119">
            <v>349</v>
          </cell>
        </row>
        <row r="120">
          <cell r="A120" t="str">
            <v>3SZ/TIEPL</v>
          </cell>
          <cell r="B120">
            <v>298</v>
          </cell>
        </row>
        <row r="121">
          <cell r="A121" t="str">
            <v>3SZ/TIEPR</v>
          </cell>
          <cell r="B121">
            <v>298</v>
          </cell>
        </row>
        <row r="122">
          <cell r="A122" t="str">
            <v>3SZ/VFFEPL</v>
          </cell>
          <cell r="B122">
            <v>125</v>
          </cell>
        </row>
        <row r="123">
          <cell r="A123" t="str">
            <v>3SZ/VFFEPR</v>
          </cell>
          <cell r="B123">
            <v>125</v>
          </cell>
        </row>
        <row r="124">
          <cell r="A124" t="str">
            <v>3SZ/VIEPL</v>
          </cell>
          <cell r="B124">
            <v>103</v>
          </cell>
        </row>
        <row r="125">
          <cell r="A125" t="str">
            <v>3SZ/VIEPR</v>
          </cell>
          <cell r="B125">
            <v>103</v>
          </cell>
        </row>
        <row r="126">
          <cell r="A126" t="str">
            <v>3SZ/WFFEPL</v>
          </cell>
          <cell r="B126">
            <v>109</v>
          </cell>
        </row>
        <row r="127">
          <cell r="A127" t="str">
            <v>3SZ/WFFEPR</v>
          </cell>
          <cell r="B127">
            <v>109</v>
          </cell>
        </row>
        <row r="128">
          <cell r="A128" t="str">
            <v>3SZ/WIEPL</v>
          </cell>
          <cell r="B128">
            <v>90</v>
          </cell>
        </row>
        <row r="129">
          <cell r="A129" t="str">
            <v>3SZ/WIEPR</v>
          </cell>
          <cell r="B129">
            <v>90</v>
          </cell>
        </row>
        <row r="130">
          <cell r="A130" t="str">
            <v>4SZ/1/2UBIEPL</v>
          </cell>
          <cell r="B130">
            <v>55</v>
          </cell>
        </row>
        <row r="131">
          <cell r="A131" t="str">
            <v>4SZ/1/2UBIEPR</v>
          </cell>
          <cell r="B131">
            <v>55</v>
          </cell>
        </row>
        <row r="132">
          <cell r="A132" t="str">
            <v>4SZ/1/2UTIEPL</v>
          </cell>
          <cell r="B132">
            <v>120</v>
          </cell>
        </row>
        <row r="133">
          <cell r="A133" t="str">
            <v>4SZ/1/2UTIEPR</v>
          </cell>
          <cell r="B133">
            <v>120</v>
          </cell>
        </row>
        <row r="134">
          <cell r="A134" t="str">
            <v>4SZ/1/2UVIEPL</v>
          </cell>
          <cell r="B134">
            <v>51</v>
          </cell>
        </row>
        <row r="135">
          <cell r="A135" t="str">
            <v>4SZ/1/2UVIEPR</v>
          </cell>
          <cell r="B135">
            <v>51</v>
          </cell>
        </row>
        <row r="136">
          <cell r="A136" t="str">
            <v>4SZ/1/2UWIEPL</v>
          </cell>
          <cell r="B136">
            <v>46</v>
          </cell>
        </row>
        <row r="137">
          <cell r="A137" t="str">
            <v>4SZ/1/2UWIEPR</v>
          </cell>
          <cell r="B137">
            <v>46</v>
          </cell>
        </row>
        <row r="138">
          <cell r="A138" t="str">
            <v>4SZ/BIEPL</v>
          </cell>
          <cell r="B138">
            <v>108</v>
          </cell>
        </row>
        <row r="139">
          <cell r="A139" t="str">
            <v>4SZ/BIEPR</v>
          </cell>
          <cell r="B139">
            <v>108</v>
          </cell>
        </row>
        <row r="140">
          <cell r="A140" t="str">
            <v>4SZ/TIEPL</v>
          </cell>
          <cell r="B140">
            <v>270</v>
          </cell>
        </row>
        <row r="141">
          <cell r="A141" t="str">
            <v>4SZ/TIEPR</v>
          </cell>
          <cell r="B141">
            <v>270</v>
          </cell>
        </row>
        <row r="142">
          <cell r="A142" t="str">
            <v>4SZ/VIEPL</v>
          </cell>
          <cell r="B142">
            <v>95</v>
          </cell>
        </row>
        <row r="143">
          <cell r="A143" t="str">
            <v>4SZ/VIEPR</v>
          </cell>
          <cell r="B143">
            <v>95</v>
          </cell>
        </row>
        <row r="144">
          <cell r="A144" t="str">
            <v>4SZ/WIEPL</v>
          </cell>
          <cell r="B144">
            <v>83</v>
          </cell>
        </row>
        <row r="145">
          <cell r="A145" t="str">
            <v>4SZ/WIEPR</v>
          </cell>
          <cell r="B145">
            <v>83</v>
          </cell>
        </row>
        <row r="146">
          <cell r="A146" t="str">
            <v>1SZ/1/2PLYFLSHT</v>
          </cell>
          <cell r="B146">
            <v>447</v>
          </cell>
        </row>
        <row r="147">
          <cell r="A147" t="str">
            <v>1SZ/1/2PLYSHELF</v>
          </cell>
          <cell r="B147">
            <v>42</v>
          </cell>
        </row>
        <row r="148">
          <cell r="A148" t="str">
            <v>1SZ/1/4PLYFLSHT</v>
          </cell>
          <cell r="B148">
            <v>402</v>
          </cell>
        </row>
        <row r="149">
          <cell r="A149" t="str">
            <v>1SZ/1/4PLYSHORT</v>
          </cell>
          <cell r="B149">
            <v>439</v>
          </cell>
        </row>
        <row r="150">
          <cell r="A150" t="str">
            <v>1SZ/3/4PLYFLSHT</v>
          </cell>
          <cell r="B150">
            <v>557</v>
          </cell>
        </row>
        <row r="151">
          <cell r="A151" t="str">
            <v>1SZ/3/4PLYSHELF</v>
          </cell>
          <cell r="B151">
            <v>47</v>
          </cell>
        </row>
        <row r="152">
          <cell r="A152" t="str">
            <v>1SZ/BBEPL</v>
          </cell>
          <cell r="B152">
            <v>99</v>
          </cell>
        </row>
        <row r="153">
          <cell r="A153" t="str">
            <v>1SZ/BBEPR</v>
          </cell>
          <cell r="B153">
            <v>99</v>
          </cell>
        </row>
        <row r="154">
          <cell r="A154" t="str">
            <v>1SZ/BDBRDFLSHT</v>
          </cell>
          <cell r="B154">
            <v>300</v>
          </cell>
        </row>
        <row r="155">
          <cell r="A155" t="str">
            <v>1SZ/BFEPL</v>
          </cell>
          <cell r="B155">
            <v>97</v>
          </cell>
        </row>
        <row r="156">
          <cell r="A156" t="str">
            <v>1SZ/BFEPR</v>
          </cell>
          <cell r="B156">
            <v>97</v>
          </cell>
        </row>
        <row r="157">
          <cell r="A157" t="str">
            <v>1SZ/TBEPL</v>
          </cell>
          <cell r="B157">
            <v>220</v>
          </cell>
        </row>
        <row r="158">
          <cell r="A158" t="str">
            <v>1SZ/TBEPR</v>
          </cell>
          <cell r="B158">
            <v>220</v>
          </cell>
        </row>
        <row r="159">
          <cell r="A159" t="str">
            <v>1SZ/TFEPL</v>
          </cell>
          <cell r="B159">
            <v>213</v>
          </cell>
        </row>
        <row r="160">
          <cell r="A160" t="str">
            <v>1SZ/TFEPR</v>
          </cell>
          <cell r="B160">
            <v>213</v>
          </cell>
        </row>
        <row r="161">
          <cell r="A161" t="str">
            <v>1SZ/VBEPL</v>
          </cell>
          <cell r="B161">
            <v>90</v>
          </cell>
        </row>
        <row r="162">
          <cell r="A162" t="str">
            <v>1SZ/VBEPR</v>
          </cell>
          <cell r="B162">
            <v>90</v>
          </cell>
        </row>
        <row r="163">
          <cell r="A163" t="str">
            <v>1SZ/VFEPL</v>
          </cell>
          <cell r="B163">
            <v>88</v>
          </cell>
        </row>
        <row r="164">
          <cell r="A164" t="str">
            <v>1SZ/VFEPR</v>
          </cell>
          <cell r="B164">
            <v>88</v>
          </cell>
        </row>
        <row r="165">
          <cell r="A165" t="str">
            <v>1SZ/WBEPL</v>
          </cell>
          <cell r="B165">
            <v>80</v>
          </cell>
        </row>
        <row r="166">
          <cell r="A166" t="str">
            <v>1SZ/WBEPR</v>
          </cell>
          <cell r="B166">
            <v>80</v>
          </cell>
        </row>
        <row r="167">
          <cell r="A167" t="str">
            <v>1SZ/WFEPL</v>
          </cell>
          <cell r="B167">
            <v>79</v>
          </cell>
        </row>
        <row r="168">
          <cell r="A168" t="str">
            <v>1SZ/WFEPR</v>
          </cell>
          <cell r="B168">
            <v>79</v>
          </cell>
        </row>
        <row r="169">
          <cell r="A169" t="str">
            <v>1SZOBE4834.5</v>
          </cell>
          <cell r="B169">
            <v>193</v>
          </cell>
        </row>
        <row r="170">
          <cell r="A170" t="str">
            <v>1SZOBE4848</v>
          </cell>
          <cell r="B170">
            <v>193</v>
          </cell>
        </row>
        <row r="171">
          <cell r="A171" t="str">
            <v>1SZOPE1296UC</v>
          </cell>
          <cell r="B171">
            <v>107</v>
          </cell>
        </row>
        <row r="172">
          <cell r="A172" t="str">
            <v>1SZOPE1596UC</v>
          </cell>
          <cell r="B172">
            <v>129</v>
          </cell>
        </row>
        <row r="173">
          <cell r="A173" t="str">
            <v>1SZOPE2496UC</v>
          </cell>
          <cell r="B173">
            <v>194</v>
          </cell>
        </row>
        <row r="174">
          <cell r="A174" t="str">
            <v>1SZOPE4834.5</v>
          </cell>
          <cell r="B174">
            <v>186</v>
          </cell>
        </row>
        <row r="175">
          <cell r="A175" t="str">
            <v>1SZOPE4848</v>
          </cell>
          <cell r="B175">
            <v>186</v>
          </cell>
        </row>
        <row r="176">
          <cell r="A176" t="str">
            <v>1SZOPE496TK</v>
          </cell>
          <cell r="B176">
            <v>50</v>
          </cell>
        </row>
        <row r="177">
          <cell r="A177" t="str">
            <v>1SZOPE996TK</v>
          </cell>
          <cell r="B177">
            <v>82</v>
          </cell>
        </row>
        <row r="178">
          <cell r="A178" t="str">
            <v>2PZ/1/2PLYFLSHT</v>
          </cell>
          <cell r="B178">
            <v>595</v>
          </cell>
        </row>
        <row r="179">
          <cell r="A179" t="str">
            <v>2PZ/1/2PLYSHELF</v>
          </cell>
          <cell r="B179">
            <v>50</v>
          </cell>
        </row>
        <row r="180">
          <cell r="A180" t="str">
            <v>2PZ/1/4PLYFLSHT</v>
          </cell>
          <cell r="B180">
            <v>523</v>
          </cell>
        </row>
        <row r="181">
          <cell r="A181" t="str">
            <v>2PZ/1/4PLYSHORT</v>
          </cell>
          <cell r="B181">
            <v>534</v>
          </cell>
        </row>
        <row r="182">
          <cell r="A182" t="str">
            <v>2PZ/3/4PLYFLSHT</v>
          </cell>
          <cell r="B182">
            <v>641</v>
          </cell>
        </row>
        <row r="183">
          <cell r="A183" t="str">
            <v>2PZ/3/4PLYSHELF</v>
          </cell>
          <cell r="B183">
            <v>52</v>
          </cell>
        </row>
        <row r="184">
          <cell r="A184" t="str">
            <v>2PZ/BBEPL</v>
          </cell>
          <cell r="B184">
            <v>110</v>
          </cell>
        </row>
        <row r="185">
          <cell r="A185" t="str">
            <v>2PZ/BBEPR</v>
          </cell>
          <cell r="B185">
            <v>110</v>
          </cell>
        </row>
        <row r="186">
          <cell r="A186" t="str">
            <v>2PZ/BDBRDFLSHT</v>
          </cell>
          <cell r="B186">
            <v>326</v>
          </cell>
        </row>
        <row r="187">
          <cell r="A187" t="str">
            <v>2PZ/BFEPL</v>
          </cell>
          <cell r="B187">
            <v>114</v>
          </cell>
        </row>
        <row r="188">
          <cell r="A188" t="str">
            <v>2PZ/BFEPR</v>
          </cell>
          <cell r="B188">
            <v>114</v>
          </cell>
        </row>
        <row r="189">
          <cell r="A189" t="str">
            <v>2PZ/TBEPL</v>
          </cell>
          <cell r="B189">
            <v>242</v>
          </cell>
        </row>
        <row r="190">
          <cell r="A190" t="str">
            <v>2PZ/TBEPR</v>
          </cell>
          <cell r="B190">
            <v>242</v>
          </cell>
        </row>
        <row r="191">
          <cell r="A191" t="str">
            <v>2PZ/TFEPL</v>
          </cell>
          <cell r="B191">
            <v>261</v>
          </cell>
        </row>
        <row r="192">
          <cell r="A192" t="str">
            <v>2PZ/TFEPR</v>
          </cell>
          <cell r="B192">
            <v>261</v>
          </cell>
        </row>
        <row r="193">
          <cell r="A193" t="str">
            <v>2PZ/VBEPL</v>
          </cell>
          <cell r="B193">
            <v>99</v>
          </cell>
        </row>
        <row r="194">
          <cell r="A194" t="str">
            <v>2PZ/VBEPR</v>
          </cell>
          <cell r="B194">
            <v>99</v>
          </cell>
        </row>
        <row r="195">
          <cell r="A195" t="str">
            <v>2PZ/VFEPL</v>
          </cell>
          <cell r="B195">
            <v>102</v>
          </cell>
        </row>
        <row r="196">
          <cell r="A196" t="str">
            <v>2PZ/VFEPR</v>
          </cell>
          <cell r="B196">
            <v>102</v>
          </cell>
        </row>
        <row r="197">
          <cell r="A197" t="str">
            <v>2PZ/WBEPL</v>
          </cell>
          <cell r="B197">
            <v>89</v>
          </cell>
        </row>
        <row r="198">
          <cell r="A198" t="str">
            <v>2PZ/WBEPR</v>
          </cell>
          <cell r="B198">
            <v>89</v>
          </cell>
        </row>
        <row r="199">
          <cell r="A199" t="str">
            <v>2PZ/WFEPL</v>
          </cell>
          <cell r="B199">
            <v>91</v>
          </cell>
        </row>
        <row r="200">
          <cell r="A200" t="str">
            <v>2PZ/WFEPR</v>
          </cell>
          <cell r="B200">
            <v>91</v>
          </cell>
        </row>
        <row r="201">
          <cell r="A201" t="str">
            <v>2PZOBE4834.5</v>
          </cell>
          <cell r="B201">
            <v>209</v>
          </cell>
        </row>
        <row r="202">
          <cell r="A202" t="str">
            <v>2PZOBE4848</v>
          </cell>
          <cell r="B202">
            <v>209</v>
          </cell>
        </row>
        <row r="203">
          <cell r="A203" t="str">
            <v>2PZOPE1296UC</v>
          </cell>
          <cell r="B203">
            <v>130</v>
          </cell>
        </row>
        <row r="204">
          <cell r="A204" t="str">
            <v>2PZOPE1596UC</v>
          </cell>
          <cell r="B204">
            <v>157</v>
          </cell>
        </row>
        <row r="205">
          <cell r="A205" t="str">
            <v>2PZOPE2496UC</v>
          </cell>
          <cell r="B205">
            <v>262</v>
          </cell>
        </row>
        <row r="206">
          <cell r="A206" t="str">
            <v>2PZOPE4834.5</v>
          </cell>
          <cell r="B206">
            <v>229</v>
          </cell>
        </row>
        <row r="207">
          <cell r="A207" t="str">
            <v>2PZOPE4848</v>
          </cell>
          <cell r="B207">
            <v>229</v>
          </cell>
        </row>
        <row r="208">
          <cell r="A208" t="str">
            <v>2PZOPE496TK</v>
          </cell>
          <cell r="B208">
            <v>57</v>
          </cell>
        </row>
        <row r="209">
          <cell r="A209" t="str">
            <v>2PZOPE996TK</v>
          </cell>
          <cell r="B209">
            <v>99</v>
          </cell>
        </row>
        <row r="210">
          <cell r="A210" t="str">
            <v>2SZ/1/2PLYFLSHT</v>
          </cell>
          <cell r="B210">
            <v>541</v>
          </cell>
        </row>
        <row r="211">
          <cell r="A211" t="str">
            <v>2SZ/1/2PLYSHELF</v>
          </cell>
          <cell r="B211">
            <v>46</v>
          </cell>
        </row>
        <row r="212">
          <cell r="A212" t="str">
            <v>2SZ/1/4PLYFLSHT</v>
          </cell>
          <cell r="B212">
            <v>475</v>
          </cell>
        </row>
        <row r="213">
          <cell r="A213" t="str">
            <v>2SZ/1/4PLYSHORT</v>
          </cell>
          <cell r="B213">
            <v>486</v>
          </cell>
        </row>
        <row r="214">
          <cell r="A214" t="str">
            <v>2SZ/3/4PLYFLSHT</v>
          </cell>
          <cell r="B214">
            <v>582</v>
          </cell>
        </row>
        <row r="215">
          <cell r="A215" t="str">
            <v>2SZ/3/4PLYSHELF</v>
          </cell>
          <cell r="B215">
            <v>47</v>
          </cell>
        </row>
        <row r="216">
          <cell r="A216" t="str">
            <v>2SZ/BBEPL</v>
          </cell>
          <cell r="B216">
            <v>99</v>
          </cell>
        </row>
        <row r="217">
          <cell r="A217" t="str">
            <v>2SZ/BBEPR</v>
          </cell>
          <cell r="B217">
            <v>99</v>
          </cell>
        </row>
        <row r="218">
          <cell r="A218" t="str">
            <v>2SZ/BDBRDFLSHT</v>
          </cell>
          <cell r="B218">
            <v>297</v>
          </cell>
        </row>
        <row r="219">
          <cell r="A219" t="str">
            <v>2SZ/BFEPL</v>
          </cell>
          <cell r="B219">
            <v>114</v>
          </cell>
        </row>
        <row r="220">
          <cell r="A220" t="str">
            <v>2SZ/BFEPR</v>
          </cell>
          <cell r="B220">
            <v>114</v>
          </cell>
        </row>
        <row r="221">
          <cell r="A221" t="str">
            <v>2SZ/TBEPL</v>
          </cell>
          <cell r="B221">
            <v>220</v>
          </cell>
        </row>
        <row r="222">
          <cell r="A222" t="str">
            <v>2SZ/TBEPR</v>
          </cell>
          <cell r="B222">
            <v>220</v>
          </cell>
        </row>
        <row r="223">
          <cell r="A223" t="str">
            <v>2SZ/TFEPL</v>
          </cell>
          <cell r="B223">
            <v>261</v>
          </cell>
        </row>
        <row r="224">
          <cell r="A224" t="str">
            <v>2SZ/TFEPR</v>
          </cell>
          <cell r="B224">
            <v>261</v>
          </cell>
        </row>
        <row r="225">
          <cell r="A225" t="str">
            <v>2SZ/VBEPL</v>
          </cell>
          <cell r="B225">
            <v>90</v>
          </cell>
        </row>
        <row r="226">
          <cell r="A226" t="str">
            <v>2SZ/VBEPR</v>
          </cell>
          <cell r="B226">
            <v>90</v>
          </cell>
        </row>
        <row r="227">
          <cell r="A227" t="str">
            <v>2SZ/VFEPL</v>
          </cell>
          <cell r="B227">
            <v>102</v>
          </cell>
        </row>
        <row r="228">
          <cell r="A228" t="str">
            <v>2SZ/VFEPR</v>
          </cell>
          <cell r="B228">
            <v>102</v>
          </cell>
        </row>
        <row r="229">
          <cell r="A229" t="str">
            <v>2SZ/WBEPL</v>
          </cell>
          <cell r="B229">
            <v>80</v>
          </cell>
        </row>
        <row r="230">
          <cell r="A230" t="str">
            <v>2SZ/WBEPR</v>
          </cell>
          <cell r="B230">
            <v>80</v>
          </cell>
        </row>
        <row r="231">
          <cell r="A231" t="str">
            <v>2SZ/WFEPL</v>
          </cell>
          <cell r="B231">
            <v>91</v>
          </cell>
        </row>
        <row r="232">
          <cell r="A232" t="str">
            <v>2SZ/WFEPR</v>
          </cell>
          <cell r="B232">
            <v>91</v>
          </cell>
        </row>
        <row r="233">
          <cell r="A233" t="str">
            <v>2SZOBE4834.5</v>
          </cell>
          <cell r="B233">
            <v>191</v>
          </cell>
        </row>
        <row r="234">
          <cell r="A234" t="str">
            <v>2SZOBE4848</v>
          </cell>
          <cell r="B234">
            <v>191</v>
          </cell>
        </row>
        <row r="235">
          <cell r="A235" t="str">
            <v>2SZOPE1296UC</v>
          </cell>
          <cell r="B235">
            <v>130</v>
          </cell>
        </row>
        <row r="236">
          <cell r="A236" t="str">
            <v>2SZOPE1596UC</v>
          </cell>
          <cell r="B236">
            <v>157</v>
          </cell>
        </row>
        <row r="237">
          <cell r="A237" t="str">
            <v>2SZOPE2496UC</v>
          </cell>
          <cell r="B237">
            <v>238</v>
          </cell>
        </row>
        <row r="238">
          <cell r="A238" t="str">
            <v>2SZOPE4834.5</v>
          </cell>
          <cell r="B238">
            <v>229</v>
          </cell>
        </row>
        <row r="239">
          <cell r="A239" t="str">
            <v>2SZOPE4848</v>
          </cell>
          <cell r="B239">
            <v>229</v>
          </cell>
        </row>
        <row r="240">
          <cell r="A240" t="str">
            <v>2SZOPE496TK</v>
          </cell>
          <cell r="B240">
            <v>57</v>
          </cell>
        </row>
        <row r="241">
          <cell r="A241" t="str">
            <v>2SZOPE996TK</v>
          </cell>
          <cell r="B241">
            <v>99</v>
          </cell>
        </row>
        <row r="242">
          <cell r="A242" t="str">
            <v>3SZ/1/2PLYFLSHT</v>
          </cell>
          <cell r="B242">
            <v>635</v>
          </cell>
        </row>
        <row r="243">
          <cell r="A243" t="str">
            <v>3SZ/1/2PLYSHELF</v>
          </cell>
          <cell r="B243">
            <v>53</v>
          </cell>
        </row>
        <row r="244">
          <cell r="A244" t="str">
            <v>3SZ/1/4PLYFLSHT</v>
          </cell>
          <cell r="B244">
            <v>539</v>
          </cell>
        </row>
        <row r="245">
          <cell r="A245" t="str">
            <v>3SZ/1/4PLYSHORT</v>
          </cell>
          <cell r="B245">
            <v>572</v>
          </cell>
        </row>
        <row r="246">
          <cell r="A246" t="str">
            <v>3SZ/3/4PLYFLSHT</v>
          </cell>
          <cell r="B246">
            <v>677</v>
          </cell>
        </row>
        <row r="247">
          <cell r="A247" t="str">
            <v>3SZ/3/4PLYSHELF</v>
          </cell>
          <cell r="B247">
            <v>54</v>
          </cell>
        </row>
        <row r="248">
          <cell r="A248" t="str">
            <v>3SZ/BBEPL</v>
          </cell>
          <cell r="B248">
            <v>102</v>
          </cell>
        </row>
        <row r="249">
          <cell r="A249" t="str">
            <v>3SZ/BBEPR</v>
          </cell>
          <cell r="B249">
            <v>102</v>
          </cell>
        </row>
        <row r="250">
          <cell r="A250" t="str">
            <v>3SZ/BDBRDFLSHT</v>
          </cell>
          <cell r="B250">
            <v>355</v>
          </cell>
        </row>
        <row r="251">
          <cell r="A251" t="str">
            <v>3SZ/BFEPL</v>
          </cell>
          <cell r="B251">
            <v>113</v>
          </cell>
        </row>
        <row r="252">
          <cell r="A252" t="str">
            <v>3SZ/BFEPR</v>
          </cell>
          <cell r="B252">
            <v>113</v>
          </cell>
        </row>
        <row r="253">
          <cell r="A253" t="str">
            <v>3SZ/TBEPL</v>
          </cell>
          <cell r="B253">
            <v>227</v>
          </cell>
        </row>
        <row r="254">
          <cell r="A254" t="str">
            <v>3SZ/TBEPR</v>
          </cell>
          <cell r="B254">
            <v>227</v>
          </cell>
        </row>
        <row r="255">
          <cell r="A255" t="str">
            <v>3SZ/TFEPL</v>
          </cell>
          <cell r="B255">
            <v>258</v>
          </cell>
        </row>
        <row r="256">
          <cell r="A256" t="str">
            <v>3SZ/TFEPR</v>
          </cell>
          <cell r="B256">
            <v>258</v>
          </cell>
        </row>
        <row r="257">
          <cell r="A257" t="str">
            <v>3SZ/VBEPL</v>
          </cell>
          <cell r="B257">
            <v>93</v>
          </cell>
        </row>
        <row r="258">
          <cell r="A258" t="str">
            <v>3SZ/VBEPR</v>
          </cell>
          <cell r="B258">
            <v>93</v>
          </cell>
        </row>
        <row r="259">
          <cell r="A259" t="str">
            <v>3SZ/VFEPL</v>
          </cell>
          <cell r="B259">
            <v>101</v>
          </cell>
        </row>
        <row r="260">
          <cell r="A260" t="str">
            <v>3SZ/VFEPR</v>
          </cell>
          <cell r="B260">
            <v>101</v>
          </cell>
        </row>
        <row r="261">
          <cell r="A261" t="str">
            <v>3SZ/WBEPL</v>
          </cell>
          <cell r="B261">
            <v>82</v>
          </cell>
        </row>
        <row r="262">
          <cell r="A262" t="str">
            <v>3SZ/WBEPR</v>
          </cell>
          <cell r="B262">
            <v>82</v>
          </cell>
        </row>
        <row r="263">
          <cell r="A263" t="str">
            <v>3SZ/WFEPL</v>
          </cell>
          <cell r="B263">
            <v>90</v>
          </cell>
        </row>
        <row r="264">
          <cell r="A264" t="str">
            <v>3SZ/WFEPR</v>
          </cell>
          <cell r="B264">
            <v>90</v>
          </cell>
        </row>
        <row r="265">
          <cell r="A265" t="str">
            <v>3SZOBE4834.5</v>
          </cell>
          <cell r="B265">
            <v>227</v>
          </cell>
        </row>
        <row r="266">
          <cell r="A266" t="str">
            <v>3SZOBE4848</v>
          </cell>
          <cell r="B266">
            <v>227</v>
          </cell>
        </row>
        <row r="267">
          <cell r="A267" t="str">
            <v>3SZOPE1296UC</v>
          </cell>
          <cell r="B267">
            <v>146</v>
          </cell>
        </row>
        <row r="268">
          <cell r="A268" t="str">
            <v>3SZOPE1596UC</v>
          </cell>
          <cell r="B268">
            <v>177</v>
          </cell>
        </row>
        <row r="269">
          <cell r="A269" t="str">
            <v>3SZOPE2496UC</v>
          </cell>
          <cell r="B269">
            <v>269</v>
          </cell>
        </row>
        <row r="270">
          <cell r="A270" t="str">
            <v>3SZOPE4834.5</v>
          </cell>
          <cell r="B270">
            <v>259</v>
          </cell>
        </row>
        <row r="271">
          <cell r="A271" t="str">
            <v>3SZOPE4848</v>
          </cell>
          <cell r="B271">
            <v>259</v>
          </cell>
        </row>
        <row r="272">
          <cell r="A272" t="str">
            <v>3SZOPE496TK</v>
          </cell>
          <cell r="B272">
            <v>65</v>
          </cell>
        </row>
        <row r="273">
          <cell r="A273" t="str">
            <v>3SZOPE996TK</v>
          </cell>
          <cell r="B273">
            <v>112</v>
          </cell>
        </row>
        <row r="274">
          <cell r="A274" t="str">
            <v>4SZ/1/2PLYFLSHT</v>
          </cell>
          <cell r="B274">
            <v>554</v>
          </cell>
        </row>
        <row r="275">
          <cell r="A275" t="str">
            <v>4SZ/1/2PLYSHELF</v>
          </cell>
          <cell r="B275">
            <v>48</v>
          </cell>
        </row>
        <row r="276">
          <cell r="A276" t="str">
            <v>4SZ/1/4PLYFLSHT</v>
          </cell>
          <cell r="B276">
            <v>453</v>
          </cell>
        </row>
        <row r="277">
          <cell r="A277" t="str">
            <v>4SZ/1/4PLYSHORT</v>
          </cell>
          <cell r="B277">
            <v>993</v>
          </cell>
        </row>
        <row r="278">
          <cell r="A278" t="str">
            <v>4SZ/3/4PLYFLSHT</v>
          </cell>
          <cell r="B278">
            <v>600</v>
          </cell>
        </row>
        <row r="279">
          <cell r="A279" t="str">
            <v>4SZ/3/4PLYSHELF</v>
          </cell>
          <cell r="B279">
            <v>49</v>
          </cell>
        </row>
        <row r="280">
          <cell r="A280" t="str">
            <v>4SZ/BBEPL</v>
          </cell>
          <cell r="B280">
            <v>105</v>
          </cell>
        </row>
        <row r="281">
          <cell r="A281" t="str">
            <v>4SZ/BBEPR</v>
          </cell>
          <cell r="B281">
            <v>105</v>
          </cell>
        </row>
        <row r="282">
          <cell r="A282" t="str">
            <v>4SZ/BDBRDFLSHT</v>
          </cell>
          <cell r="B282">
            <v>345</v>
          </cell>
        </row>
        <row r="283">
          <cell r="A283" t="str">
            <v>4SZ/BFEPL</v>
          </cell>
          <cell r="B283">
            <v>99</v>
          </cell>
        </row>
        <row r="284">
          <cell r="A284" t="str">
            <v>4SZ/BFEPR</v>
          </cell>
          <cell r="B284">
            <v>99</v>
          </cell>
        </row>
        <row r="285">
          <cell r="A285" t="str">
            <v>4SZ/TBEPL</v>
          </cell>
          <cell r="B285">
            <v>238</v>
          </cell>
        </row>
        <row r="286">
          <cell r="A286" t="str">
            <v>4SZ/TBEPR</v>
          </cell>
          <cell r="B286">
            <v>238</v>
          </cell>
        </row>
        <row r="287">
          <cell r="A287" t="str">
            <v>4SZ/TFEPL</v>
          </cell>
          <cell r="B287">
            <v>220</v>
          </cell>
        </row>
        <row r="288">
          <cell r="A288" t="str">
            <v>4SZ/TFEPR</v>
          </cell>
          <cell r="B288">
            <v>220</v>
          </cell>
        </row>
        <row r="289">
          <cell r="A289" t="str">
            <v>4SZ/VBEPL</v>
          </cell>
          <cell r="B289">
            <v>95</v>
          </cell>
        </row>
        <row r="290">
          <cell r="A290" t="str">
            <v>4SZ/VBEPR</v>
          </cell>
          <cell r="B290">
            <v>95</v>
          </cell>
        </row>
        <row r="291">
          <cell r="A291" t="str">
            <v>4SZ/VFEPL</v>
          </cell>
          <cell r="B291">
            <v>91</v>
          </cell>
        </row>
        <row r="292">
          <cell r="A292" t="str">
            <v>4SZ/VFEPR</v>
          </cell>
          <cell r="B292">
            <v>91</v>
          </cell>
        </row>
        <row r="293">
          <cell r="A293" t="str">
            <v>4SZ/WBEPL</v>
          </cell>
          <cell r="B293">
            <v>86</v>
          </cell>
        </row>
        <row r="294">
          <cell r="A294" t="str">
            <v>4SZ/WBEPR</v>
          </cell>
          <cell r="B294">
            <v>86</v>
          </cell>
        </row>
        <row r="295">
          <cell r="A295" t="str">
            <v>4SZ/WFEPL</v>
          </cell>
          <cell r="B295">
            <v>81</v>
          </cell>
        </row>
        <row r="296">
          <cell r="A296" t="str">
            <v>4SZ/WFEPR</v>
          </cell>
          <cell r="B296">
            <v>81</v>
          </cell>
        </row>
        <row r="297">
          <cell r="A297" t="str">
            <v>4SZOBE4834.5</v>
          </cell>
          <cell r="B297">
            <v>220</v>
          </cell>
        </row>
        <row r="298">
          <cell r="A298" t="str">
            <v>4SZOBE4848</v>
          </cell>
          <cell r="B298">
            <v>220</v>
          </cell>
        </row>
        <row r="299">
          <cell r="A299" t="str">
            <v>4SZOPE1296UC</v>
          </cell>
          <cell r="B299">
            <v>116</v>
          </cell>
        </row>
        <row r="300">
          <cell r="A300" t="str">
            <v>4SZOPE1596UC</v>
          </cell>
          <cell r="B300">
            <v>140</v>
          </cell>
        </row>
        <row r="301">
          <cell r="A301" t="str">
            <v>4SZOPE2496UC</v>
          </cell>
          <cell r="B301">
            <v>210</v>
          </cell>
        </row>
        <row r="302">
          <cell r="A302" t="str">
            <v>4SZOPE4834.5</v>
          </cell>
          <cell r="B302">
            <v>203</v>
          </cell>
        </row>
        <row r="303">
          <cell r="A303" t="str">
            <v>4SZOPE4848</v>
          </cell>
          <cell r="B303">
            <v>203</v>
          </cell>
        </row>
        <row r="304">
          <cell r="A304" t="str">
            <v>4SZOPE496TK</v>
          </cell>
          <cell r="B304">
            <v>53</v>
          </cell>
        </row>
        <row r="305">
          <cell r="A305" t="str">
            <v>4SZOPE996TK</v>
          </cell>
          <cell r="B305">
            <v>90</v>
          </cell>
        </row>
        <row r="307">
          <cell r="A307" t="str">
            <v>5/7/21 New Desccriptions</v>
          </cell>
        </row>
        <row r="308">
          <cell r="A308" t="str">
            <v>item_no</v>
          </cell>
          <cell r="B308" t="str">
            <v>search_desc</v>
          </cell>
        </row>
        <row r="309">
          <cell r="A309" t="str">
            <v>ZZSP_PLYWD_IMP</v>
          </cell>
          <cell r="B309" t="str">
            <v>UV CTD VENEER PLYWOOD-IMPORTED</v>
          </cell>
        </row>
        <row r="310">
          <cell r="A310" t="str">
            <v>1GOGBLACK</v>
          </cell>
          <cell r="B310" t="str">
            <v>BLACK FEATHERED  +15%</v>
          </cell>
        </row>
        <row r="311">
          <cell r="A311" t="str">
            <v>2GOGBLACK</v>
          </cell>
          <cell r="B311" t="str">
            <v>BLACK FEATHERED  +15%</v>
          </cell>
        </row>
        <row r="312">
          <cell r="A312" t="str">
            <v>3GOGBLACK</v>
          </cell>
          <cell r="B312" t="str">
            <v>BLACK FEATHERED  +15%</v>
          </cell>
        </row>
        <row r="313">
          <cell r="A313" t="str">
            <v>4GOGBLACK</v>
          </cell>
          <cell r="B313" t="str">
            <v>BLACK FEATHERED  +15%</v>
          </cell>
        </row>
        <row r="314">
          <cell r="A314" t="str">
            <v>1GOGMOCHA</v>
          </cell>
          <cell r="B314" t="str">
            <v>MOCHA FEATHERED  +15%</v>
          </cell>
        </row>
        <row r="315">
          <cell r="A315" t="str">
            <v>2GOGMOCHA</v>
          </cell>
          <cell r="B315" t="str">
            <v>MOCHA FEATHERED  +15%</v>
          </cell>
        </row>
        <row r="316">
          <cell r="A316" t="str">
            <v>3GOGMOCHA</v>
          </cell>
          <cell r="B316" t="str">
            <v>MOCHA FEATHERED  +15%</v>
          </cell>
        </row>
        <row r="317">
          <cell r="A317" t="str">
            <v>4GOGMOCHA</v>
          </cell>
          <cell r="B317" t="str">
            <v>MOCHA FEATHERED  +15%</v>
          </cell>
        </row>
        <row r="318">
          <cell r="A318" t="str">
            <v>1GOGWHITE</v>
          </cell>
          <cell r="B318" t="str">
            <v>WHITE FEATHERED  +15%</v>
          </cell>
        </row>
        <row r="319">
          <cell r="A319" t="str">
            <v>2GOGWHITE</v>
          </cell>
          <cell r="B319" t="str">
            <v>WHITE FEATHERED  +15%</v>
          </cell>
        </row>
        <row r="320">
          <cell r="A320" t="str">
            <v>4GOGWHITE</v>
          </cell>
          <cell r="B320" t="str">
            <v>WHITE FEATHERED  +15%</v>
          </cell>
        </row>
        <row r="321">
          <cell r="A321" t="str">
            <v>1GOFALABASTER</v>
          </cell>
          <cell r="B321" t="str">
            <v>ALABASTER ON OAK</v>
          </cell>
        </row>
        <row r="322">
          <cell r="A322" t="str">
            <v>1GOFAUTUMN</v>
          </cell>
          <cell r="B322" t="str">
            <v>AUTUMN WIPED ON OAK</v>
          </cell>
        </row>
        <row r="323">
          <cell r="A323" t="str">
            <v>1GOFBARNWOOD</v>
          </cell>
          <cell r="B323" t="str">
            <v>BARNWOOD WIPED ON OAK</v>
          </cell>
        </row>
        <row r="324">
          <cell r="A324" t="str">
            <v>1GOFCOLD EMBERS</v>
          </cell>
          <cell r="B324" t="str">
            <v>COLD EMBERS WIPED ON OAK</v>
          </cell>
        </row>
        <row r="325">
          <cell r="A325" t="str">
            <v>1GOFDUSK</v>
          </cell>
          <cell r="B325" t="str">
            <v>DUSK WIPED ON OAK</v>
          </cell>
        </row>
        <row r="326">
          <cell r="A326" t="str">
            <v>1GOFHARVEST</v>
          </cell>
          <cell r="B326" t="str">
            <v>HARVEST WIPED ON OAK</v>
          </cell>
        </row>
        <row r="327">
          <cell r="A327" t="str">
            <v>1GOFNUTMEG</v>
          </cell>
          <cell r="B327" t="str">
            <v>NUTMEG WIPED ON OAK</v>
          </cell>
        </row>
        <row r="328">
          <cell r="A328" t="str">
            <v>1GOFWINTER SKY</v>
          </cell>
          <cell r="B328" t="str">
            <v>WINTER SKY WIPED ON OAK</v>
          </cell>
        </row>
        <row r="329">
          <cell r="A329" t="str">
            <v>2GOFAUTUMN</v>
          </cell>
          <cell r="B329" t="str">
            <v>AUTUMN WIPED ON MAPLE</v>
          </cell>
        </row>
        <row r="330">
          <cell r="A330" t="str">
            <v>2GOFCOLD EMBERS</v>
          </cell>
          <cell r="B330" t="str">
            <v>COLD EMBERS WIPED ON MAPLE</v>
          </cell>
        </row>
        <row r="331">
          <cell r="A331" t="str">
            <v>2GOFNUTMEG</v>
          </cell>
          <cell r="B331" t="str">
            <v>NUTMEG WIPED ON MAPLE</v>
          </cell>
        </row>
        <row r="332">
          <cell r="A332" t="str">
            <v>2GOFWINTER SKY</v>
          </cell>
          <cell r="B332" t="str">
            <v>WINTER SKY WIPED ON MAPLE</v>
          </cell>
        </row>
        <row r="333">
          <cell r="A333" t="str">
            <v>3GOFALABASTER</v>
          </cell>
          <cell r="B333" t="str">
            <v>ALABASTER ON CHERRY</v>
          </cell>
        </row>
        <row r="334">
          <cell r="A334" t="str">
            <v>3GOFAUTUMN</v>
          </cell>
          <cell r="B334" t="str">
            <v>AUTUMN WIPED ON CHERRY</v>
          </cell>
        </row>
        <row r="335">
          <cell r="A335" t="str">
            <v>3GOFBARNWOOD</v>
          </cell>
          <cell r="B335" t="str">
            <v>BARNWOOD WIPED ON CHERRY</v>
          </cell>
        </row>
        <row r="336">
          <cell r="A336" t="str">
            <v>3GOFCOLD EMBERS</v>
          </cell>
          <cell r="B336" t="str">
            <v>COLD EMBERS WIPED ON CHERRY</v>
          </cell>
        </row>
        <row r="337">
          <cell r="A337" t="str">
            <v>3GOFDUSK</v>
          </cell>
          <cell r="B337" t="str">
            <v>DUSK WIPED ON CHERRY</v>
          </cell>
        </row>
        <row r="338">
          <cell r="A338" t="str">
            <v>3GOFHARVEST</v>
          </cell>
          <cell r="B338" t="str">
            <v>HARVEST WIPED ON CHERRY</v>
          </cell>
        </row>
        <row r="339">
          <cell r="A339" t="str">
            <v>3GOFNUTMEG</v>
          </cell>
          <cell r="B339" t="str">
            <v>NUTMEG WIPED ON CHERRY</v>
          </cell>
        </row>
        <row r="340">
          <cell r="A340" t="str">
            <v>3GOFWINTER SKY</v>
          </cell>
          <cell r="B340" t="str">
            <v>WINTER SKY WIPED ON CHERRY</v>
          </cell>
        </row>
        <row r="341">
          <cell r="A341" t="str">
            <v>4GOFBARNWOOD</v>
          </cell>
          <cell r="B341" t="str">
            <v>BARNWOOD WIPED ON HICKORY</v>
          </cell>
        </row>
        <row r="342">
          <cell r="A342" t="str">
            <v>4GOFDUSK</v>
          </cell>
          <cell r="B342" t="str">
            <v>DUSK WIPED ON HICKORY</v>
          </cell>
        </row>
        <row r="343">
          <cell r="A343" t="str">
            <v>4GOFHARVEST</v>
          </cell>
          <cell r="B343" t="str">
            <v>HARVEST WIPED ON HICKORY</v>
          </cell>
        </row>
        <row r="345">
          <cell r="A345" t="str">
            <v>1SZ/1/4PLYSKIN</v>
          </cell>
        </row>
        <row r="346">
          <cell r="A346" t="str">
            <v>2PZ/1/4PLYSKIN</v>
          </cell>
          <cell r="B346" t="str">
            <v/>
          </cell>
        </row>
        <row r="347">
          <cell r="A347" t="str">
            <v>2SZ/1/4PLYSKIN</v>
          </cell>
        </row>
        <row r="348">
          <cell r="A348" t="str">
            <v>3SZ/1/4PLYSKIN</v>
          </cell>
        </row>
        <row r="349">
          <cell r="A349" t="str">
            <v>4SZ/1/4PLYSKIN</v>
          </cell>
        </row>
        <row r="350">
          <cell r="A350" t="str">
            <v>1SZ/3/411/230LP</v>
          </cell>
        </row>
        <row r="351">
          <cell r="A351" t="str">
            <v>2PZ/3/411/230LP</v>
          </cell>
          <cell r="B351" t="str">
            <v/>
          </cell>
        </row>
        <row r="352">
          <cell r="A352" t="str">
            <v>2SZ/3/411/230LP</v>
          </cell>
        </row>
        <row r="353">
          <cell r="A353" t="str">
            <v>3SZ/3/411/230LP</v>
          </cell>
        </row>
        <row r="354">
          <cell r="A354" t="str">
            <v>4SZ/3/411/230LP</v>
          </cell>
        </row>
        <row r="355">
          <cell r="A355" t="str">
            <v>1SZ/3/411/242LP</v>
          </cell>
        </row>
        <row r="356">
          <cell r="A356" t="str">
            <v>2PZ/3/411/242LP</v>
          </cell>
          <cell r="B356" t="str">
            <v/>
          </cell>
        </row>
        <row r="357">
          <cell r="A357" t="str">
            <v>2SZ/3/411/242LP</v>
          </cell>
        </row>
        <row r="358">
          <cell r="A358" t="str">
            <v>3SZ/3/411/242LP</v>
          </cell>
        </row>
        <row r="359">
          <cell r="A359" t="str">
            <v>4SZ/3/411/242LP</v>
          </cell>
        </row>
        <row r="360">
          <cell r="A360" t="str">
            <v>1SZ/3/411/272MT</v>
          </cell>
        </row>
        <row r="361">
          <cell r="A361" t="str">
            <v>2PZ/3/411/272MT</v>
          </cell>
          <cell r="B361" t="str">
            <v/>
          </cell>
        </row>
        <row r="362">
          <cell r="A362" t="str">
            <v>2SZ/3/411/272MT</v>
          </cell>
        </row>
        <row r="363">
          <cell r="A363" t="str">
            <v>3SZ/3/411/272MT</v>
          </cell>
        </row>
        <row r="364">
          <cell r="A364" t="str">
            <v>4SZ/3/411/272MT</v>
          </cell>
        </row>
        <row r="365">
          <cell r="A365" t="str">
            <v>1SZ/3/411/281MT</v>
          </cell>
        </row>
        <row r="366">
          <cell r="A366" t="str">
            <v>2PZ/3/411/281MT</v>
          </cell>
          <cell r="B366" t="str">
            <v/>
          </cell>
        </row>
        <row r="367">
          <cell r="A367" t="str">
            <v>2SZ/3/411/281MT</v>
          </cell>
        </row>
        <row r="368">
          <cell r="A368" t="str">
            <v>3SZ/3/411/281MT</v>
          </cell>
        </row>
        <row r="369">
          <cell r="A369" t="str">
            <v>4SZ/3/411/281MT</v>
          </cell>
        </row>
        <row r="370">
          <cell r="A370" t="str">
            <v>1SZ_424_CHAIR</v>
          </cell>
        </row>
        <row r="371">
          <cell r="A371" t="str">
            <v>2PZ_424_CHAIR</v>
          </cell>
          <cell r="B371" t="str">
            <v/>
          </cell>
        </row>
        <row r="372">
          <cell r="A372" t="str">
            <v>2SZ_424_CHAIR</v>
          </cell>
        </row>
        <row r="373">
          <cell r="A373" t="str">
            <v>3SZ_424_CHAIR</v>
          </cell>
        </row>
        <row r="374">
          <cell r="A374" t="str">
            <v>4SZ_424_CHAIR</v>
          </cell>
        </row>
        <row r="375">
          <cell r="A375" t="str">
            <v>1SZ/ABF63L</v>
          </cell>
        </row>
        <row r="376">
          <cell r="A376" t="str">
            <v>2PZ/ABF63L</v>
          </cell>
          <cell r="B376" t="str">
            <v/>
          </cell>
        </row>
        <row r="377">
          <cell r="A377" t="str">
            <v>2SZ/ABF63L</v>
          </cell>
        </row>
        <row r="378">
          <cell r="A378" t="str">
            <v>3SZ/ABF63L</v>
          </cell>
        </row>
        <row r="379">
          <cell r="A379" t="str">
            <v>4SZ/ABF63L</v>
          </cell>
        </row>
        <row r="380">
          <cell r="A380" t="str">
            <v>1SZ/ABF63R</v>
          </cell>
        </row>
        <row r="381">
          <cell r="A381" t="str">
            <v>2PZ/ABF63R</v>
          </cell>
          <cell r="B381" t="str">
            <v/>
          </cell>
        </row>
        <row r="382">
          <cell r="A382" t="str">
            <v>2SZ/ABF63R</v>
          </cell>
        </row>
        <row r="383">
          <cell r="A383" t="str">
            <v>3SZ/ABF63R</v>
          </cell>
        </row>
        <row r="384">
          <cell r="A384" t="str">
            <v>4SZ/ABF63R</v>
          </cell>
        </row>
        <row r="385">
          <cell r="A385" t="str">
            <v>1SZ/ABFDF3L</v>
          </cell>
        </row>
        <row r="386">
          <cell r="A386" t="str">
            <v>2PZ/ABFDF3L</v>
          </cell>
          <cell r="B386" t="str">
            <v/>
          </cell>
        </row>
        <row r="387">
          <cell r="A387" t="str">
            <v>2SZ/ABFDF3L</v>
          </cell>
        </row>
        <row r="388">
          <cell r="A388" t="str">
            <v>3SZ/ABFDF3L</v>
          </cell>
        </row>
        <row r="389">
          <cell r="A389" t="str">
            <v>4SZ/ABFDF3L</v>
          </cell>
        </row>
        <row r="390">
          <cell r="A390" t="str">
            <v>1SZ/ABFDF3R</v>
          </cell>
        </row>
        <row r="391">
          <cell r="A391" t="str">
            <v>2PZ/ABFDF3R</v>
          </cell>
          <cell r="B391" t="str">
            <v/>
          </cell>
        </row>
        <row r="392">
          <cell r="A392" t="str">
            <v>2SZ/ABFDF3R</v>
          </cell>
        </row>
        <row r="393">
          <cell r="A393" t="str">
            <v>3SZ/ABFDF3R</v>
          </cell>
        </row>
        <row r="394">
          <cell r="A394" t="str">
            <v>4SZ/ABFDF3R</v>
          </cell>
        </row>
        <row r="395">
          <cell r="A395" t="str">
            <v>1SZ/ARB</v>
          </cell>
        </row>
        <row r="396">
          <cell r="A396" t="str">
            <v>2PZ/ARB</v>
          </cell>
          <cell r="B396" t="str">
            <v/>
          </cell>
        </row>
        <row r="397">
          <cell r="A397" t="str">
            <v>2SZ/ARB</v>
          </cell>
        </row>
        <row r="398">
          <cell r="A398" t="str">
            <v>3SZ/ARB</v>
          </cell>
        </row>
        <row r="399">
          <cell r="A399" t="str">
            <v>4SZ/ARB</v>
          </cell>
        </row>
        <row r="400">
          <cell r="A400" t="str">
            <v>1SZ/AVCTS20</v>
          </cell>
        </row>
        <row r="401">
          <cell r="A401" t="str">
            <v>2PZ/AVCTS20</v>
          </cell>
          <cell r="B401" t="str">
            <v/>
          </cell>
        </row>
        <row r="402">
          <cell r="A402" t="str">
            <v>2SZ/AVCTS20</v>
          </cell>
        </row>
        <row r="403">
          <cell r="A403" t="str">
            <v>3SZ/AVCTS20</v>
          </cell>
        </row>
        <row r="404">
          <cell r="A404" t="str">
            <v>4SZ/AVCTS20</v>
          </cell>
        </row>
        <row r="405">
          <cell r="A405" t="str">
            <v>1SZ_BASE_4.5_B</v>
          </cell>
        </row>
        <row r="406">
          <cell r="A406" t="str">
            <v>2PZ_BASE_4.5_B</v>
          </cell>
          <cell r="B406" t="str">
            <v/>
          </cell>
        </row>
        <row r="407">
          <cell r="A407" t="str">
            <v>2SZ_BASE_4.5_B</v>
          </cell>
        </row>
        <row r="408">
          <cell r="A408" t="str">
            <v>3SZ_BASE_4.5_B</v>
          </cell>
        </row>
        <row r="409">
          <cell r="A409" t="str">
            <v>4SZ_BASE_4.5_B</v>
          </cell>
        </row>
        <row r="410">
          <cell r="A410" t="str">
            <v>1SZ_BASE_4_A</v>
          </cell>
        </row>
        <row r="411">
          <cell r="A411" t="str">
            <v>2PZ_BASE_4_A</v>
          </cell>
          <cell r="B411" t="str">
            <v/>
          </cell>
        </row>
        <row r="412">
          <cell r="A412" t="str">
            <v>2SZ_BASE_4_A</v>
          </cell>
        </row>
        <row r="413">
          <cell r="A413" t="str">
            <v>3SZ_BASE_4_A</v>
          </cell>
        </row>
        <row r="414">
          <cell r="A414" t="str">
            <v>4SZ_BASE_4_A</v>
          </cell>
        </row>
        <row r="415">
          <cell r="A415" t="str">
            <v>1SZ_BASE_4_C</v>
          </cell>
        </row>
        <row r="416">
          <cell r="A416" t="str">
            <v>2PZ_BASE_4_C</v>
          </cell>
          <cell r="B416" t="str">
            <v/>
          </cell>
        </row>
        <row r="417">
          <cell r="A417" t="str">
            <v>2SZ_BASE_4_C</v>
          </cell>
        </row>
        <row r="418">
          <cell r="A418" t="str">
            <v>3SZ_BASE_4_C</v>
          </cell>
        </row>
        <row r="419">
          <cell r="A419" t="str">
            <v>4SZ_BASE_4_C</v>
          </cell>
        </row>
        <row r="420">
          <cell r="A420" t="str">
            <v>1SZ_BASE_4_D</v>
          </cell>
        </row>
        <row r="421">
          <cell r="A421" t="str">
            <v>2PZ_BASE_4_D</v>
          </cell>
          <cell r="B421" t="str">
            <v/>
          </cell>
        </row>
        <row r="422">
          <cell r="A422" t="str">
            <v>2SZ_BASE_4_D</v>
          </cell>
        </row>
        <row r="423">
          <cell r="A423" t="str">
            <v>3SZ_BASE_4_D</v>
          </cell>
        </row>
        <row r="424">
          <cell r="A424" t="str">
            <v>4SZ_BASE_4_D</v>
          </cell>
        </row>
        <row r="425">
          <cell r="A425" t="str">
            <v>1SZ_BASE_7_A</v>
          </cell>
        </row>
        <row r="426">
          <cell r="A426" t="str">
            <v>2PZ_BASE_7_A</v>
          </cell>
          <cell r="B426" t="str">
            <v/>
          </cell>
        </row>
        <row r="427">
          <cell r="A427" t="str">
            <v>2SZ_BASE_7_A</v>
          </cell>
        </row>
        <row r="428">
          <cell r="A428" t="str">
            <v>3SZ_BASE_7_A</v>
          </cell>
        </row>
        <row r="429">
          <cell r="A429" t="str">
            <v>4SZ_BASE_7_A</v>
          </cell>
        </row>
        <row r="430">
          <cell r="A430" t="str">
            <v>1SZ_BATTEN_1</v>
          </cell>
        </row>
        <row r="431">
          <cell r="A431" t="str">
            <v>2PZ_BATTEN_1</v>
          </cell>
          <cell r="B431" t="str">
            <v/>
          </cell>
        </row>
        <row r="432">
          <cell r="A432" t="str">
            <v>2SZ_BATTEN_1</v>
          </cell>
        </row>
        <row r="433">
          <cell r="A433" t="str">
            <v>3SZ_BATTEN_1</v>
          </cell>
        </row>
        <row r="434">
          <cell r="A434" t="str">
            <v>4SZ_BATTEN_1</v>
          </cell>
        </row>
        <row r="435">
          <cell r="A435" t="str">
            <v>1SZ/BEP.75</v>
          </cell>
        </row>
        <row r="436">
          <cell r="A436" t="str">
            <v>2PZ/BEP.75</v>
          </cell>
          <cell r="B436" t="str">
            <v/>
          </cell>
        </row>
        <row r="437">
          <cell r="A437" t="str">
            <v>2SZ/BEP.75</v>
          </cell>
        </row>
        <row r="438">
          <cell r="A438" t="str">
            <v>3SZ/BEP.75</v>
          </cell>
        </row>
        <row r="439">
          <cell r="A439" t="str">
            <v>4SZ/BEP.75</v>
          </cell>
        </row>
        <row r="440">
          <cell r="A440" t="str">
            <v>1SZ/BEP1.5L</v>
          </cell>
        </row>
        <row r="441">
          <cell r="A441" t="str">
            <v>2PZ/BEP1.5L</v>
          </cell>
          <cell r="B441" t="str">
            <v/>
          </cell>
        </row>
        <row r="442">
          <cell r="A442" t="str">
            <v>2SZ/BEP1.5L</v>
          </cell>
        </row>
        <row r="443">
          <cell r="A443" t="str">
            <v>3SZ/BEP1.5L</v>
          </cell>
        </row>
        <row r="444">
          <cell r="A444" t="str">
            <v>4SZ/BEP1.5L</v>
          </cell>
        </row>
        <row r="445">
          <cell r="A445" t="str">
            <v>1SZ/BEP1.5NTL</v>
          </cell>
        </row>
        <row r="446">
          <cell r="A446" t="str">
            <v>2PZ/BEP1.5NTL</v>
          </cell>
          <cell r="B446" t="str">
            <v/>
          </cell>
        </row>
        <row r="447">
          <cell r="A447" t="str">
            <v>2SZ/BEP1.5NTL</v>
          </cell>
        </row>
        <row r="448">
          <cell r="A448" t="str">
            <v>3SZ/BEP1.5NTL</v>
          </cell>
        </row>
        <row r="449">
          <cell r="A449" t="str">
            <v>4SZ/BEP1.5NTL</v>
          </cell>
        </row>
        <row r="450">
          <cell r="A450" t="str">
            <v>1SZ/BEP1.5NTR</v>
          </cell>
        </row>
        <row r="451">
          <cell r="A451" t="str">
            <v>2PZ/BEP1.5NTR</v>
          </cell>
          <cell r="B451" t="str">
            <v/>
          </cell>
        </row>
        <row r="452">
          <cell r="A452" t="str">
            <v>2SZ/BEP1.5NTR</v>
          </cell>
        </row>
        <row r="453">
          <cell r="A453" t="str">
            <v>3SZ/BEP1.5NTR</v>
          </cell>
        </row>
        <row r="454">
          <cell r="A454" t="str">
            <v>4SZ/BEP1.5NTR</v>
          </cell>
        </row>
        <row r="455">
          <cell r="A455" t="str">
            <v>1SZ/BEP1.5R</v>
          </cell>
        </row>
        <row r="456">
          <cell r="A456" t="str">
            <v>2PZ/BEP1.5R</v>
          </cell>
          <cell r="B456" t="str">
            <v/>
          </cell>
        </row>
        <row r="457">
          <cell r="A457" t="str">
            <v>2SZ/BEP1.5R</v>
          </cell>
        </row>
        <row r="458">
          <cell r="A458" t="str">
            <v>3SZ/BEP1.5R</v>
          </cell>
        </row>
        <row r="459">
          <cell r="A459" t="str">
            <v>4SZ/BEP1.5R</v>
          </cell>
        </row>
        <row r="460">
          <cell r="A460" t="str">
            <v>1SZ/BEP3L</v>
          </cell>
        </row>
        <row r="461">
          <cell r="A461" t="str">
            <v>2PZ/BEP3L</v>
          </cell>
          <cell r="B461" t="str">
            <v/>
          </cell>
        </row>
        <row r="462">
          <cell r="A462" t="str">
            <v>2SZ/BEP3L</v>
          </cell>
        </row>
        <row r="463">
          <cell r="A463" t="str">
            <v>3SZ/BEP3L</v>
          </cell>
        </row>
        <row r="464">
          <cell r="A464" t="str">
            <v>4SZ/BEP3L</v>
          </cell>
        </row>
        <row r="465">
          <cell r="A465" t="str">
            <v>1SZ/BEP3NTL</v>
          </cell>
        </row>
        <row r="466">
          <cell r="A466" t="str">
            <v>2PZ/BEP3NTL</v>
          </cell>
          <cell r="B466" t="str">
            <v/>
          </cell>
        </row>
        <row r="467">
          <cell r="A467" t="str">
            <v>2SZ/BEP3NTL</v>
          </cell>
        </row>
        <row r="468">
          <cell r="A468" t="str">
            <v>3SZ/BEP3NTL</v>
          </cell>
        </row>
        <row r="469">
          <cell r="A469" t="str">
            <v>4SZ/BEP3NTL</v>
          </cell>
        </row>
        <row r="470">
          <cell r="A470" t="str">
            <v>1SZ/BEP3NTR</v>
          </cell>
        </row>
        <row r="471">
          <cell r="A471" t="str">
            <v>2PZ/BEP3NTR</v>
          </cell>
          <cell r="B471" t="str">
            <v/>
          </cell>
        </row>
        <row r="472">
          <cell r="A472" t="str">
            <v>2SZ/BEP3NTR</v>
          </cell>
        </row>
        <row r="473">
          <cell r="A473" t="str">
            <v>3SZ/BEP3NTR</v>
          </cell>
        </row>
        <row r="474">
          <cell r="A474" t="str">
            <v>4SZ/BEP3NTR</v>
          </cell>
        </row>
        <row r="475">
          <cell r="A475" t="str">
            <v>1SZ/BEP3R</v>
          </cell>
        </row>
        <row r="476">
          <cell r="A476" t="str">
            <v>2PZ/BEP3R</v>
          </cell>
          <cell r="B476" t="str">
            <v/>
          </cell>
        </row>
        <row r="477">
          <cell r="A477" t="str">
            <v>2SZ/BEP3R</v>
          </cell>
        </row>
        <row r="478">
          <cell r="A478" t="str">
            <v>3SZ/BEP3R</v>
          </cell>
        </row>
        <row r="479">
          <cell r="A479" t="str">
            <v>4SZ/BEP3R</v>
          </cell>
        </row>
        <row r="480">
          <cell r="A480" t="str">
            <v>1SZ/BEP6L</v>
          </cell>
        </row>
        <row r="481">
          <cell r="A481" t="str">
            <v>2PZ/BEP6L</v>
          </cell>
          <cell r="B481" t="str">
            <v/>
          </cell>
        </row>
        <row r="482">
          <cell r="A482" t="str">
            <v>2SZ/BEP6L</v>
          </cell>
        </row>
        <row r="483">
          <cell r="A483" t="str">
            <v>3SZ/BEP6L</v>
          </cell>
        </row>
        <row r="484">
          <cell r="A484" t="str">
            <v>4SZ/BEP6L</v>
          </cell>
        </row>
        <row r="485">
          <cell r="A485" t="str">
            <v>1SZ/BEP6NTL</v>
          </cell>
        </row>
        <row r="486">
          <cell r="A486" t="str">
            <v>2PZ/BEP6NTL</v>
          </cell>
          <cell r="B486" t="str">
            <v/>
          </cell>
        </row>
        <row r="487">
          <cell r="A487" t="str">
            <v>2SZ/BEP6NTL</v>
          </cell>
        </row>
        <row r="488">
          <cell r="A488" t="str">
            <v>3SZ/BEP6NTL</v>
          </cell>
        </row>
        <row r="489">
          <cell r="A489" t="str">
            <v>4SZ/BEP6NTL</v>
          </cell>
        </row>
        <row r="490">
          <cell r="A490" t="str">
            <v>1SZ/BEP6NTR</v>
          </cell>
        </row>
        <row r="491">
          <cell r="A491" t="str">
            <v>2PZ/BEP6NTR</v>
          </cell>
          <cell r="B491" t="str">
            <v/>
          </cell>
        </row>
        <row r="492">
          <cell r="A492" t="str">
            <v>2SZ/BEP6NTR</v>
          </cell>
        </row>
        <row r="493">
          <cell r="A493" t="str">
            <v>3SZ/BEP6NTR</v>
          </cell>
        </row>
        <row r="494">
          <cell r="A494" t="str">
            <v>4SZ/BEP6NTR</v>
          </cell>
        </row>
        <row r="495">
          <cell r="A495" t="str">
            <v>1SZ/BEP6R</v>
          </cell>
        </row>
        <row r="496">
          <cell r="A496" t="str">
            <v>2PZ/BEP6R</v>
          </cell>
          <cell r="B496" t="str">
            <v/>
          </cell>
        </row>
        <row r="497">
          <cell r="A497" t="str">
            <v>2SZ/BEP6R</v>
          </cell>
        </row>
        <row r="498">
          <cell r="A498" t="str">
            <v>3SZ/BEP6R</v>
          </cell>
        </row>
        <row r="499">
          <cell r="A499" t="str">
            <v>4SZ/BEP6R</v>
          </cell>
        </row>
        <row r="500">
          <cell r="A500" t="str">
            <v>1SZ/BF1.5</v>
          </cell>
        </row>
        <row r="501">
          <cell r="A501" t="str">
            <v>2PZ/BF1.5</v>
          </cell>
          <cell r="B501" t="str">
            <v/>
          </cell>
        </row>
        <row r="502">
          <cell r="A502" t="str">
            <v>2SZ/BF1.5</v>
          </cell>
        </row>
        <row r="503">
          <cell r="A503" t="str">
            <v>3SZ/BF1.5</v>
          </cell>
        </row>
        <row r="504">
          <cell r="A504" t="str">
            <v>4SZ/BF1.5</v>
          </cell>
        </row>
        <row r="505">
          <cell r="A505" t="str">
            <v>1SZ/BF3</v>
          </cell>
        </row>
        <row r="506">
          <cell r="A506" t="str">
            <v>2PZ/BF3</v>
          </cell>
          <cell r="B506" t="str">
            <v/>
          </cell>
        </row>
        <row r="507">
          <cell r="A507" t="str">
            <v>2SZ/BF3</v>
          </cell>
        </row>
        <row r="508">
          <cell r="A508" t="str">
            <v>3SZ/BF3</v>
          </cell>
        </row>
        <row r="509">
          <cell r="A509" t="str">
            <v>4SZ/BF3</v>
          </cell>
        </row>
        <row r="510">
          <cell r="A510" t="str">
            <v>1SZ/BF6</v>
          </cell>
        </row>
        <row r="511">
          <cell r="A511" t="str">
            <v>2PZ/BF6</v>
          </cell>
          <cell r="B511" t="str">
            <v/>
          </cell>
        </row>
        <row r="512">
          <cell r="A512" t="str">
            <v>2SZ/BF6</v>
          </cell>
        </row>
        <row r="513">
          <cell r="A513" t="str">
            <v>3SZ/BF6</v>
          </cell>
        </row>
        <row r="514">
          <cell r="A514" t="str">
            <v>4SZ/BF6</v>
          </cell>
        </row>
        <row r="515">
          <cell r="A515" t="str">
            <v>1SZ/BFDE3L</v>
          </cell>
        </row>
        <row r="516">
          <cell r="A516" t="str">
            <v>2PZ/BFDE3L</v>
          </cell>
          <cell r="B516" t="str">
            <v/>
          </cell>
        </row>
        <row r="517">
          <cell r="A517" t="str">
            <v>2SZ/BFDE3L</v>
          </cell>
        </row>
        <row r="518">
          <cell r="A518" t="str">
            <v>3SZ/BFDE3L</v>
          </cell>
        </row>
        <row r="519">
          <cell r="A519" t="str">
            <v>4SZ/BFDE3L</v>
          </cell>
        </row>
        <row r="520">
          <cell r="A520" t="str">
            <v>1SZ/BFDE3R</v>
          </cell>
        </row>
        <row r="521">
          <cell r="A521" t="str">
            <v>2PZ/BFDE3R</v>
          </cell>
          <cell r="B521" t="str">
            <v/>
          </cell>
        </row>
        <row r="522">
          <cell r="A522" t="str">
            <v>2SZ/BFDE3R</v>
          </cell>
        </row>
        <row r="523">
          <cell r="A523" t="str">
            <v>3SZ/BFDE3R</v>
          </cell>
        </row>
        <row r="524">
          <cell r="A524" t="str">
            <v>4SZ/BFDE3R</v>
          </cell>
        </row>
        <row r="525">
          <cell r="A525" t="str">
            <v>1SZ/BFDF3</v>
          </cell>
        </row>
        <row r="526">
          <cell r="A526" t="str">
            <v>2PZ/BFDF3</v>
          </cell>
          <cell r="B526" t="str">
            <v/>
          </cell>
        </row>
        <row r="527">
          <cell r="A527" t="str">
            <v>2SZ/BFDF3</v>
          </cell>
        </row>
        <row r="528">
          <cell r="A528" t="str">
            <v>3SZ/BFDF3</v>
          </cell>
        </row>
        <row r="529">
          <cell r="A529" t="str">
            <v>4SZ/BFDF3</v>
          </cell>
        </row>
        <row r="530">
          <cell r="A530" t="str">
            <v>1SZ/BFO6AS</v>
          </cell>
        </row>
        <row r="531">
          <cell r="A531" t="str">
            <v>2PZ/BFO6AS</v>
          </cell>
          <cell r="B531" t="str">
            <v/>
          </cell>
        </row>
        <row r="532">
          <cell r="A532" t="str">
            <v>2SZ/BFO6AS</v>
          </cell>
        </row>
        <row r="533">
          <cell r="A533" t="str">
            <v>3SZ/BFO6AS</v>
          </cell>
        </row>
        <row r="534">
          <cell r="A534" t="str">
            <v>4SZ/BFO6AS</v>
          </cell>
        </row>
        <row r="535">
          <cell r="A535" t="str">
            <v>1SZ/BFO6ASL_A</v>
          </cell>
        </row>
        <row r="536">
          <cell r="A536" t="str">
            <v>2PZ/BFO6ASL_A</v>
          </cell>
          <cell r="B536" t="str">
            <v/>
          </cell>
        </row>
        <row r="537">
          <cell r="A537" t="str">
            <v>2SZ/BFO6ASL_A</v>
          </cell>
        </row>
        <row r="538">
          <cell r="A538" t="str">
            <v>3SZ/BFO6ASL_A</v>
          </cell>
        </row>
        <row r="539">
          <cell r="A539" t="str">
            <v>4SZ/BFO6ASL_A</v>
          </cell>
        </row>
        <row r="540">
          <cell r="A540" t="str">
            <v>1SZ/BFO6ASL_B</v>
          </cell>
        </row>
        <row r="541">
          <cell r="A541" t="str">
            <v>2PZ/BFO6ASL_B</v>
          </cell>
          <cell r="B541" t="str">
            <v/>
          </cell>
        </row>
        <row r="542">
          <cell r="A542" t="str">
            <v>2SZ/BFO6ASL_B</v>
          </cell>
        </row>
        <row r="543">
          <cell r="A543" t="str">
            <v>3SZ/BFO6ASL_B</v>
          </cell>
        </row>
        <row r="544">
          <cell r="A544" t="str">
            <v>1SZ/BFO6ASL_C</v>
          </cell>
        </row>
        <row r="545">
          <cell r="A545" t="str">
            <v>2PZ/BFO6ASL_C</v>
          </cell>
          <cell r="B545" t="str">
            <v/>
          </cell>
        </row>
        <row r="546">
          <cell r="A546" t="str">
            <v>2SZ/BFO6ASL_C</v>
          </cell>
        </row>
        <row r="547">
          <cell r="A547" t="str">
            <v>3SZ/BFO6ASL_C</v>
          </cell>
        </row>
        <row r="548">
          <cell r="A548" t="str">
            <v>4SZ/BFO6ASL_C</v>
          </cell>
        </row>
        <row r="549">
          <cell r="A549" t="str">
            <v>1SZ/BFO6SP</v>
          </cell>
        </row>
        <row r="550">
          <cell r="A550" t="str">
            <v>2PZ/BFO6SP</v>
          </cell>
          <cell r="B550" t="str">
            <v/>
          </cell>
        </row>
        <row r="551">
          <cell r="A551" t="str">
            <v>2SZ/BFO6SP</v>
          </cell>
        </row>
        <row r="552">
          <cell r="A552" t="str">
            <v>3SZ/BFO6SP</v>
          </cell>
        </row>
        <row r="553">
          <cell r="A553" t="str">
            <v>4SZ/BFO6SP</v>
          </cell>
        </row>
        <row r="554">
          <cell r="A554" t="str">
            <v>1SZ/BFO6SPL_A</v>
          </cell>
        </row>
        <row r="555">
          <cell r="A555" t="str">
            <v>2PZ/BFO6SPL_A</v>
          </cell>
          <cell r="B555" t="str">
            <v/>
          </cell>
        </row>
        <row r="556">
          <cell r="A556" t="str">
            <v>2SZ/BFO6SPL_A</v>
          </cell>
        </row>
        <row r="557">
          <cell r="A557" t="str">
            <v>3SZ/BFO6SPL_A</v>
          </cell>
        </row>
        <row r="558">
          <cell r="A558" t="str">
            <v>4SZ/BFO6SPL_A</v>
          </cell>
        </row>
        <row r="559">
          <cell r="A559" t="str">
            <v>1SZ/BFO6SPL_B</v>
          </cell>
        </row>
        <row r="560">
          <cell r="A560" t="str">
            <v>2PZ/BFO6SPL_B</v>
          </cell>
          <cell r="B560" t="str">
            <v/>
          </cell>
        </row>
        <row r="561">
          <cell r="A561" t="str">
            <v>2SZ/BFO6SPL_B</v>
          </cell>
        </row>
        <row r="562">
          <cell r="A562" t="str">
            <v>3SZ/BFO6SPL_B</v>
          </cell>
        </row>
        <row r="563">
          <cell r="A563" t="str">
            <v>1SZ/BFO6SPL_C</v>
          </cell>
        </row>
        <row r="564">
          <cell r="A564" t="str">
            <v>2PZ/BFO6SPL_C</v>
          </cell>
          <cell r="B564" t="str">
            <v/>
          </cell>
        </row>
        <row r="565">
          <cell r="A565" t="str">
            <v>2SZ/BFO6SPL_C</v>
          </cell>
        </row>
        <row r="566">
          <cell r="A566" t="str">
            <v>3SZ/BFO6SPL_C</v>
          </cell>
        </row>
        <row r="567">
          <cell r="A567" t="str">
            <v>4SZ/BFO6SPL_C</v>
          </cell>
        </row>
        <row r="568">
          <cell r="A568" t="str">
            <v>1SZ/BO27</v>
          </cell>
        </row>
        <row r="569">
          <cell r="A569" t="str">
            <v>2PZ/BO27</v>
          </cell>
          <cell r="B569" t="str">
            <v/>
          </cell>
        </row>
        <row r="570">
          <cell r="A570" t="str">
            <v>2SZ/BO27</v>
          </cell>
        </row>
        <row r="571">
          <cell r="A571" t="str">
            <v>3SZ/BO27</v>
          </cell>
        </row>
        <row r="572">
          <cell r="A572" t="str">
            <v>4SZ/BO27</v>
          </cell>
        </row>
        <row r="573">
          <cell r="A573" t="str">
            <v>1SZ/BO30</v>
          </cell>
        </row>
        <row r="574">
          <cell r="A574" t="str">
            <v>2PZ/BO30</v>
          </cell>
          <cell r="B574" t="str">
            <v/>
          </cell>
        </row>
        <row r="575">
          <cell r="A575" t="str">
            <v>2SZ/BO30</v>
          </cell>
        </row>
        <row r="576">
          <cell r="A576" t="str">
            <v>3SZ/BO30</v>
          </cell>
        </row>
        <row r="577">
          <cell r="A577" t="str">
            <v>4SZ/BO30</v>
          </cell>
        </row>
        <row r="578">
          <cell r="A578" t="str">
            <v>1SZ/BO33</v>
          </cell>
        </row>
        <row r="579">
          <cell r="A579" t="str">
            <v>2PZ/BO33</v>
          </cell>
          <cell r="B579" t="str">
            <v/>
          </cell>
        </row>
        <row r="580">
          <cell r="A580" t="str">
            <v>2SZ/BO33</v>
          </cell>
        </row>
        <row r="581">
          <cell r="A581" t="str">
            <v>3SZ/BO33</v>
          </cell>
        </row>
        <row r="582">
          <cell r="A582" t="str">
            <v>4SZ/BO33</v>
          </cell>
        </row>
        <row r="583">
          <cell r="A583" t="str">
            <v>1SZ/BOB3621-21</v>
          </cell>
        </row>
        <row r="584">
          <cell r="A584" t="str">
            <v>2PZ/BOB3621-21</v>
          </cell>
          <cell r="B584" t="str">
            <v/>
          </cell>
        </row>
        <row r="585">
          <cell r="A585" t="str">
            <v>2SZ/BOB3621-21</v>
          </cell>
        </row>
        <row r="586">
          <cell r="A586" t="str">
            <v>3SZ/BOB3621-21</v>
          </cell>
        </row>
        <row r="587">
          <cell r="A587" t="str">
            <v>4SZ/BOB3621-21</v>
          </cell>
        </row>
        <row r="588">
          <cell r="A588" t="str">
            <v>1SZ/BPEP3</v>
          </cell>
        </row>
        <row r="589">
          <cell r="A589" t="str">
            <v>2PZ/BPEP3</v>
          </cell>
          <cell r="B589" t="str">
            <v/>
          </cell>
        </row>
        <row r="590">
          <cell r="A590" t="str">
            <v>2SZ/BPEP3</v>
          </cell>
        </row>
        <row r="591">
          <cell r="A591" t="str">
            <v>3SZ/BPEP3</v>
          </cell>
        </row>
        <row r="592">
          <cell r="A592" t="str">
            <v>4SZ/BPEP3</v>
          </cell>
        </row>
        <row r="593">
          <cell r="A593" t="str">
            <v>1SZ/BPEP3NT</v>
          </cell>
        </row>
        <row r="594">
          <cell r="A594" t="str">
            <v>2PZ/BPEP3NT</v>
          </cell>
          <cell r="B594" t="str">
            <v/>
          </cell>
        </row>
        <row r="595">
          <cell r="A595" t="str">
            <v>2SZ/BPEP3NT</v>
          </cell>
        </row>
        <row r="596">
          <cell r="A596" t="str">
            <v>3SZ/BPEP3NT</v>
          </cell>
        </row>
        <row r="597">
          <cell r="A597" t="str">
            <v>4SZ/BPEP3NT</v>
          </cell>
        </row>
        <row r="598">
          <cell r="A598" t="str">
            <v>1SZ/BPEP6</v>
          </cell>
        </row>
        <row r="599">
          <cell r="A599" t="str">
            <v>2PZ/BPEP6</v>
          </cell>
          <cell r="B599" t="str">
            <v/>
          </cell>
        </row>
        <row r="600">
          <cell r="A600" t="str">
            <v>2SZ/BPEP6</v>
          </cell>
        </row>
        <row r="601">
          <cell r="A601" t="str">
            <v>3SZ/BPEP6</v>
          </cell>
        </row>
        <row r="602">
          <cell r="A602" t="str">
            <v>4SZ/BPEP6</v>
          </cell>
        </row>
        <row r="603">
          <cell r="A603" t="str">
            <v>1SZ/BPEP6NT</v>
          </cell>
        </row>
        <row r="604">
          <cell r="A604" t="str">
            <v>2PZ/BPEP6NT</v>
          </cell>
          <cell r="B604" t="str">
            <v/>
          </cell>
        </row>
        <row r="605">
          <cell r="A605" t="str">
            <v>2SZ/BPEP6NT</v>
          </cell>
        </row>
        <row r="606">
          <cell r="A606" t="str">
            <v>3SZ/BPEP6NT</v>
          </cell>
        </row>
        <row r="607">
          <cell r="A607" t="str">
            <v>4SZ/BPEP6NT</v>
          </cell>
        </row>
        <row r="608">
          <cell r="A608" t="str">
            <v>1SZ/BRC2436B</v>
          </cell>
        </row>
        <row r="609">
          <cell r="A609" t="str">
            <v>2PZ/BRC2436B</v>
          </cell>
          <cell r="B609" t="str">
            <v/>
          </cell>
        </row>
        <row r="610">
          <cell r="A610" t="str">
            <v>2SZ/BRC2436B</v>
          </cell>
        </row>
        <row r="611">
          <cell r="A611" t="str">
            <v>3SZ/BRC2436B</v>
          </cell>
        </row>
        <row r="612">
          <cell r="A612" t="str">
            <v>4SZ/BRC2436B</v>
          </cell>
        </row>
        <row r="613">
          <cell r="A613" t="str">
            <v>1SZ/BRC2436N</v>
          </cell>
        </row>
        <row r="614">
          <cell r="A614" t="str">
            <v>2PZ/BRC2436N</v>
          </cell>
          <cell r="B614" t="str">
            <v/>
          </cell>
        </row>
        <row r="615">
          <cell r="A615" t="str">
            <v>2SZ/BRC2436N</v>
          </cell>
        </row>
        <row r="616">
          <cell r="A616" t="str">
            <v>3SZ/BRC2436N</v>
          </cell>
        </row>
        <row r="617">
          <cell r="A617" t="str">
            <v>4SZ/BRC2436N</v>
          </cell>
        </row>
        <row r="618">
          <cell r="A618" t="str">
            <v>1SZ/BRD2436B</v>
          </cell>
        </row>
        <row r="619">
          <cell r="A619" t="str">
            <v>2PZ/BRD2436B</v>
          </cell>
          <cell r="B619" t="str">
            <v/>
          </cell>
        </row>
        <row r="620">
          <cell r="A620" t="str">
            <v>2SZ/BRD2436B</v>
          </cell>
        </row>
        <row r="621">
          <cell r="A621" t="str">
            <v>3SZ/BRD2436B</v>
          </cell>
        </row>
        <row r="622">
          <cell r="A622" t="str">
            <v>4SZ/BRD2436B</v>
          </cell>
        </row>
        <row r="623">
          <cell r="A623" t="str">
            <v>1SZ/BRD2436N</v>
          </cell>
        </row>
        <row r="624">
          <cell r="A624" t="str">
            <v>2PZ/BRD2436N</v>
          </cell>
          <cell r="B624" t="str">
            <v/>
          </cell>
        </row>
        <row r="625">
          <cell r="A625" t="str">
            <v>2SZ/BRD2436N</v>
          </cell>
        </row>
        <row r="626">
          <cell r="A626" t="str">
            <v>3SZ/BRD2436N</v>
          </cell>
        </row>
        <row r="627">
          <cell r="A627" t="str">
            <v>4SZ/BRD2436N</v>
          </cell>
        </row>
        <row r="628">
          <cell r="A628" t="str">
            <v>1SZ/BRR2436B</v>
          </cell>
        </row>
        <row r="629">
          <cell r="A629" t="str">
            <v>2PZ/BRR2436B</v>
          </cell>
          <cell r="B629" t="str">
            <v/>
          </cell>
        </row>
        <row r="630">
          <cell r="A630" t="str">
            <v>2SZ/BRR2436B</v>
          </cell>
        </row>
        <row r="631">
          <cell r="A631" t="str">
            <v>3SZ/BRR2436B</v>
          </cell>
        </row>
        <row r="632">
          <cell r="A632" t="str">
            <v>4SZ/BRR2436B</v>
          </cell>
        </row>
        <row r="633">
          <cell r="A633" t="str">
            <v>1SZ/BRR2436N</v>
          </cell>
        </row>
        <row r="634">
          <cell r="A634" t="str">
            <v>2PZ/BRR2436N</v>
          </cell>
          <cell r="B634" t="str">
            <v/>
          </cell>
        </row>
        <row r="635">
          <cell r="A635" t="str">
            <v>2SZ/BRR2436N</v>
          </cell>
        </row>
        <row r="636">
          <cell r="A636" t="str">
            <v>3SZ/BRR2436N</v>
          </cell>
        </row>
        <row r="637">
          <cell r="A637" t="str">
            <v>4SZ/BRR2436N</v>
          </cell>
        </row>
        <row r="638">
          <cell r="A638" t="str">
            <v>1SZ/BS15-6NT</v>
          </cell>
        </row>
        <row r="639">
          <cell r="A639" t="str">
            <v>2PZ/BS15-6NT</v>
          </cell>
          <cell r="B639" t="str">
            <v/>
          </cell>
        </row>
        <row r="640">
          <cell r="A640" t="str">
            <v>2SZ/BS15-6NT</v>
          </cell>
        </row>
        <row r="641">
          <cell r="A641" t="str">
            <v>3SZ/BS15-6NT</v>
          </cell>
        </row>
        <row r="642">
          <cell r="A642" t="str">
            <v>4SZ/BS15-6NT</v>
          </cell>
        </row>
        <row r="643">
          <cell r="A643" t="str">
            <v>1SZ/BS24-12</v>
          </cell>
        </row>
        <row r="644">
          <cell r="A644" t="str">
            <v>2PZ/BS24-12</v>
          </cell>
          <cell r="B644" t="str">
            <v/>
          </cell>
        </row>
        <row r="645">
          <cell r="A645" t="str">
            <v>2SZ/BS24-12</v>
          </cell>
        </row>
        <row r="646">
          <cell r="A646" t="str">
            <v>3SZ/BS24-12</v>
          </cell>
        </row>
        <row r="647">
          <cell r="A647" t="str">
            <v>4SZ/BS24-12</v>
          </cell>
        </row>
        <row r="648">
          <cell r="A648" t="str">
            <v>1SZ/BS24-12NT</v>
          </cell>
        </row>
        <row r="649">
          <cell r="A649" t="str">
            <v>2PZ/BS24-12NT</v>
          </cell>
          <cell r="B649" t="str">
            <v/>
          </cell>
        </row>
        <row r="650">
          <cell r="A650" t="str">
            <v>2SZ/BS24-12NT</v>
          </cell>
        </row>
        <row r="651">
          <cell r="A651" t="str">
            <v>3SZ/BS24-12NT</v>
          </cell>
        </row>
        <row r="652">
          <cell r="A652" t="str">
            <v>4SZ/BS24-12NT</v>
          </cell>
        </row>
        <row r="653">
          <cell r="A653" t="str">
            <v>1SZ/BS2448</v>
          </cell>
        </row>
        <row r="654">
          <cell r="A654" t="str">
            <v>2PZ/BS2448</v>
          </cell>
          <cell r="B654" t="str">
            <v/>
          </cell>
        </row>
        <row r="655">
          <cell r="A655" t="str">
            <v>2SZ/BS2448</v>
          </cell>
        </row>
        <row r="656">
          <cell r="A656" t="str">
            <v>3SZ/BS2448</v>
          </cell>
        </row>
        <row r="657">
          <cell r="A657" t="str">
            <v>4SZ/BS2448</v>
          </cell>
        </row>
        <row r="658">
          <cell r="A658" t="str">
            <v>1SZ/BS24-6NT</v>
          </cell>
        </row>
        <row r="659">
          <cell r="A659" t="str">
            <v>2PZ/BS24-6NT</v>
          </cell>
          <cell r="B659" t="str">
            <v/>
          </cell>
        </row>
        <row r="660">
          <cell r="A660" t="str">
            <v>2SZ/BS24-6NT</v>
          </cell>
        </row>
        <row r="661">
          <cell r="A661" t="str">
            <v>3SZ/BS24-6NT</v>
          </cell>
        </row>
        <row r="662">
          <cell r="A662" t="str">
            <v>4SZ/BS24-6NT</v>
          </cell>
        </row>
        <row r="663">
          <cell r="A663" t="str">
            <v>1SZ/BS2721-15</v>
          </cell>
        </row>
        <row r="664">
          <cell r="A664" t="str">
            <v>2PZ/BS2721-15</v>
          </cell>
          <cell r="B664" t="str">
            <v/>
          </cell>
        </row>
        <row r="665">
          <cell r="A665" t="str">
            <v>2SZ/BS2721-15</v>
          </cell>
        </row>
        <row r="666">
          <cell r="A666" t="str">
            <v>3SZ/BS2721-15</v>
          </cell>
        </row>
        <row r="667">
          <cell r="A667" t="str">
            <v>4SZ/BS2721-15</v>
          </cell>
        </row>
        <row r="668">
          <cell r="A668" t="str">
            <v>1SZ/BS2729-18</v>
          </cell>
        </row>
        <row r="669">
          <cell r="A669" t="str">
            <v>2PZ/BS2729-18</v>
          </cell>
          <cell r="B669" t="str">
            <v/>
          </cell>
        </row>
        <row r="670">
          <cell r="A670" t="str">
            <v>2SZ/BS2729-18</v>
          </cell>
        </row>
        <row r="671">
          <cell r="A671" t="str">
            <v>3SZ/BS2729-18</v>
          </cell>
        </row>
        <row r="672">
          <cell r="A672" t="str">
            <v>4SZ/BS2729-18</v>
          </cell>
        </row>
        <row r="673">
          <cell r="A673" t="str">
            <v>1SZ/BS30-12</v>
          </cell>
        </row>
        <row r="674">
          <cell r="A674" t="str">
            <v>2PZ/BS30-12</v>
          </cell>
          <cell r="B674" t="str">
            <v/>
          </cell>
        </row>
        <row r="675">
          <cell r="A675" t="str">
            <v>2SZ/BS30-12</v>
          </cell>
        </row>
        <row r="676">
          <cell r="A676" t="str">
            <v>3SZ/BS30-12</v>
          </cell>
        </row>
        <row r="677">
          <cell r="A677" t="str">
            <v>4SZ/BS30-12</v>
          </cell>
        </row>
        <row r="678">
          <cell r="A678" t="str">
            <v>1SZ/BS3090-15</v>
          </cell>
        </row>
        <row r="679">
          <cell r="A679" t="str">
            <v>2PZ/BS3090-15</v>
          </cell>
          <cell r="B679" t="str">
            <v/>
          </cell>
        </row>
        <row r="680">
          <cell r="A680" t="str">
            <v>2SZ/BS3090-15</v>
          </cell>
        </row>
        <row r="681">
          <cell r="A681" t="str">
            <v>3SZ/BS3090-15</v>
          </cell>
        </row>
        <row r="682">
          <cell r="A682" t="str">
            <v>4SZ/BS3090-15</v>
          </cell>
        </row>
        <row r="683">
          <cell r="A683" t="str">
            <v>1SZ/BS3610-15</v>
          </cell>
        </row>
        <row r="684">
          <cell r="A684" t="str">
            <v>2PZ/BS3610-15</v>
          </cell>
          <cell r="B684" t="str">
            <v/>
          </cell>
        </row>
        <row r="685">
          <cell r="A685" t="str">
            <v>2SZ/BS3610-15</v>
          </cell>
        </row>
        <row r="686">
          <cell r="A686" t="str">
            <v>3SZ/BS3610-15</v>
          </cell>
        </row>
        <row r="687">
          <cell r="A687" t="str">
            <v>4SZ/BS3610-15</v>
          </cell>
        </row>
        <row r="688">
          <cell r="A688" t="str">
            <v>1SZ/BS3681-21</v>
          </cell>
        </row>
        <row r="689">
          <cell r="A689" t="str">
            <v>2PZ/BS3681-21</v>
          </cell>
          <cell r="B689" t="str">
            <v/>
          </cell>
        </row>
        <row r="690">
          <cell r="A690" t="str">
            <v>2SZ/BS3681-21</v>
          </cell>
        </row>
        <row r="691">
          <cell r="A691" t="str">
            <v>3SZ/BS3681-21</v>
          </cell>
        </row>
        <row r="692">
          <cell r="A692" t="str">
            <v>4SZ/BS3681-21</v>
          </cell>
        </row>
        <row r="693">
          <cell r="A693" t="str">
            <v>1SZ/BS36-8NT</v>
          </cell>
        </row>
        <row r="694">
          <cell r="A694" t="str">
            <v>2PZ/BS36-8NT</v>
          </cell>
          <cell r="B694" t="str">
            <v/>
          </cell>
        </row>
        <row r="695">
          <cell r="A695" t="str">
            <v>2SZ/BS36-8NT</v>
          </cell>
        </row>
        <row r="696">
          <cell r="A696" t="str">
            <v>3SZ/BS36-8NT</v>
          </cell>
        </row>
        <row r="697">
          <cell r="A697" t="str">
            <v>4SZ/BS36-8NT</v>
          </cell>
        </row>
        <row r="698">
          <cell r="A698" t="str">
            <v>1SZ/BS36-8NTB</v>
          </cell>
        </row>
        <row r="699">
          <cell r="A699" t="str">
            <v>2PZ/BS36-8NTB</v>
          </cell>
          <cell r="B699" t="str">
            <v/>
          </cell>
        </row>
        <row r="700">
          <cell r="A700" t="str">
            <v>2SZ/BS36-8NTB</v>
          </cell>
        </row>
        <row r="701">
          <cell r="A701" t="str">
            <v>3SZ/BS36-8NTB</v>
          </cell>
        </row>
        <row r="702">
          <cell r="A702" t="str">
            <v>4SZ/BS36-8NTB</v>
          </cell>
        </row>
        <row r="703">
          <cell r="A703" t="str">
            <v>1SZ/BS3910-15</v>
          </cell>
        </row>
        <row r="704">
          <cell r="A704" t="str">
            <v>2PZ/BS3910-15</v>
          </cell>
          <cell r="B704" t="str">
            <v/>
          </cell>
        </row>
        <row r="705">
          <cell r="A705" t="str">
            <v>2SZ/BS3910-15</v>
          </cell>
        </row>
        <row r="706">
          <cell r="A706" t="str">
            <v>3SZ/BS3910-15</v>
          </cell>
        </row>
        <row r="707">
          <cell r="A707" t="str">
            <v>4SZ/BS3910-15</v>
          </cell>
        </row>
        <row r="708">
          <cell r="A708" t="str">
            <v>1SZ/BS5429-15</v>
          </cell>
        </row>
        <row r="709">
          <cell r="A709" t="str">
            <v>2PZ/BS5429-15</v>
          </cell>
          <cell r="B709" t="str">
            <v/>
          </cell>
        </row>
        <row r="710">
          <cell r="A710" t="str">
            <v>2SZ/BS5429-15</v>
          </cell>
        </row>
        <row r="711">
          <cell r="A711" t="str">
            <v>3SZ/BS5429-15</v>
          </cell>
        </row>
        <row r="712">
          <cell r="A712" t="str">
            <v>4SZ/BS5429-15</v>
          </cell>
        </row>
        <row r="713">
          <cell r="A713" t="str">
            <v>1SZ/BSA3681-21</v>
          </cell>
        </row>
        <row r="714">
          <cell r="A714" t="str">
            <v>2PZ/BSA3681-21</v>
          </cell>
          <cell r="B714" t="str">
            <v/>
          </cell>
        </row>
        <row r="715">
          <cell r="A715" t="str">
            <v>2SZ/BSA3681-21</v>
          </cell>
        </row>
        <row r="716">
          <cell r="A716" t="str">
            <v>3SZ/BSA3681-21</v>
          </cell>
        </row>
        <row r="717">
          <cell r="A717" t="str">
            <v>4SZ/BSA3681-21</v>
          </cell>
        </row>
        <row r="718">
          <cell r="A718" t="str">
            <v>1SZ/BSC1248</v>
          </cell>
        </row>
        <row r="719">
          <cell r="A719" t="str">
            <v>2PZ/BSC1248</v>
          </cell>
          <cell r="B719" t="str">
            <v/>
          </cell>
        </row>
        <row r="720">
          <cell r="A720" t="str">
            <v>2SZ/BSC1248</v>
          </cell>
        </row>
        <row r="721">
          <cell r="A721" t="str">
            <v>3SZ/BSC1248</v>
          </cell>
        </row>
        <row r="722">
          <cell r="A722" t="str">
            <v>4SZ/BSC1248</v>
          </cell>
        </row>
        <row r="723">
          <cell r="A723" t="str">
            <v>1SZ/BSC1252</v>
          </cell>
        </row>
        <row r="724">
          <cell r="A724" t="str">
            <v>2PZ/BSC1252</v>
          </cell>
          <cell r="B724" t="str">
            <v/>
          </cell>
        </row>
        <row r="725">
          <cell r="A725" t="str">
            <v>2SZ/BSC1252</v>
          </cell>
        </row>
        <row r="726">
          <cell r="A726" t="str">
            <v>3SZ/BSC1252</v>
          </cell>
        </row>
        <row r="727">
          <cell r="A727" t="str">
            <v>4SZ/BSC1252</v>
          </cell>
        </row>
        <row r="728">
          <cell r="A728" t="str">
            <v>2SZ/BSC4270-18</v>
          </cell>
        </row>
        <row r="729">
          <cell r="A729" t="str">
            <v>1SZ/BSCF6042</v>
          </cell>
        </row>
        <row r="730">
          <cell r="A730" t="str">
            <v>2PZ/BSCF6042</v>
          </cell>
          <cell r="B730" t="str">
            <v/>
          </cell>
        </row>
        <row r="731">
          <cell r="A731" t="str">
            <v>2SZ/BSCF6042</v>
          </cell>
        </row>
        <row r="732">
          <cell r="A732" t="str">
            <v>3SZ/BSCF6042</v>
          </cell>
        </row>
        <row r="733">
          <cell r="A733" t="str">
            <v>1SZ/BSCF6648</v>
          </cell>
        </row>
        <row r="734">
          <cell r="A734" t="str">
            <v>2PZ/BSCF6648</v>
          </cell>
          <cell r="B734" t="str">
            <v/>
          </cell>
        </row>
        <row r="735">
          <cell r="A735" t="str">
            <v>2SZ/BSCF6648</v>
          </cell>
        </row>
        <row r="736">
          <cell r="A736" t="str">
            <v>3SZ/BSCF6648</v>
          </cell>
        </row>
        <row r="737">
          <cell r="A737" t="str">
            <v>1SZ/BSW1842-18</v>
          </cell>
        </row>
        <row r="738">
          <cell r="A738" t="str">
            <v>2PZ/BSW1842-18</v>
          </cell>
          <cell r="B738" t="str">
            <v/>
          </cell>
        </row>
        <row r="739">
          <cell r="A739" t="str">
            <v>2SZ/BSW1842-18</v>
          </cell>
        </row>
        <row r="740">
          <cell r="A740" t="str">
            <v>3SZ/BSW1842-18</v>
          </cell>
        </row>
        <row r="741">
          <cell r="A741" t="str">
            <v>4SZ/BSW1842-18</v>
          </cell>
        </row>
        <row r="742">
          <cell r="A742" t="str">
            <v>1SZ/BSW2125-18</v>
          </cell>
        </row>
        <row r="743">
          <cell r="A743" t="str">
            <v>2PZ/BSW2125-18</v>
          </cell>
          <cell r="B743" t="str">
            <v/>
          </cell>
        </row>
        <row r="744">
          <cell r="A744" t="str">
            <v>2SZ/BSW2125-18</v>
          </cell>
        </row>
        <row r="745">
          <cell r="A745" t="str">
            <v>3SZ/BSW2125-18</v>
          </cell>
        </row>
        <row r="746">
          <cell r="A746" t="str">
            <v>4SZ/BSW2125-18</v>
          </cell>
        </row>
        <row r="747">
          <cell r="A747" t="str">
            <v>1SZ/BSW2421-30</v>
          </cell>
        </row>
        <row r="748">
          <cell r="A748" t="str">
            <v>2PZ/BSW2421-30</v>
          </cell>
          <cell r="B748" t="str">
            <v/>
          </cell>
        </row>
        <row r="749">
          <cell r="A749" t="str">
            <v>2SZ/BSW2421-30</v>
          </cell>
        </row>
        <row r="750">
          <cell r="A750" t="str">
            <v>3SZ/BSW2421-30</v>
          </cell>
        </row>
        <row r="751">
          <cell r="A751" t="str">
            <v>4SZ/BSW2421-30</v>
          </cell>
        </row>
        <row r="752">
          <cell r="A752" t="str">
            <v>1SZ/BSW2430</v>
          </cell>
        </row>
        <row r="753">
          <cell r="A753" t="str">
            <v>2PZ/BSW2430</v>
          </cell>
          <cell r="B753" t="str">
            <v/>
          </cell>
        </row>
        <row r="754">
          <cell r="A754" t="str">
            <v>2SZ/BSW2430</v>
          </cell>
        </row>
        <row r="755">
          <cell r="A755" t="str">
            <v>3SZ/BSW2430</v>
          </cell>
        </row>
        <row r="756">
          <cell r="A756" t="str">
            <v>4SZ/BSW2430</v>
          </cell>
        </row>
        <row r="757">
          <cell r="A757" t="str">
            <v>1SZ/BSW3021-30</v>
          </cell>
        </row>
        <row r="758">
          <cell r="A758" t="str">
            <v>2PZ/BSW3021-30</v>
          </cell>
          <cell r="B758" t="str">
            <v/>
          </cell>
        </row>
        <row r="759">
          <cell r="A759" t="str">
            <v>2SZ/BSW3021-30</v>
          </cell>
        </row>
        <row r="760">
          <cell r="A760" t="str">
            <v>3SZ/BSW3021-30</v>
          </cell>
        </row>
        <row r="761">
          <cell r="A761" t="str">
            <v>4SZ/BSW3021-30</v>
          </cell>
        </row>
        <row r="762">
          <cell r="A762" t="str">
            <v>1SZ/BSW3321-30</v>
          </cell>
        </row>
        <row r="763">
          <cell r="A763" t="str">
            <v>2PZ/BSW3321-30</v>
          </cell>
          <cell r="B763" t="str">
            <v/>
          </cell>
        </row>
        <row r="764">
          <cell r="A764" t="str">
            <v>2SZ/BSW3321-30</v>
          </cell>
        </row>
        <row r="765">
          <cell r="A765" t="str">
            <v>3SZ/BSW3321-30</v>
          </cell>
        </row>
        <row r="766">
          <cell r="A766" t="str">
            <v>4SZ/BSW3321-30</v>
          </cell>
        </row>
        <row r="767">
          <cell r="A767" t="str">
            <v>1SZ_BT_A</v>
          </cell>
        </row>
        <row r="768">
          <cell r="A768" t="str">
            <v>2PZ_BT_A</v>
          </cell>
          <cell r="B768" t="str">
            <v/>
          </cell>
        </row>
        <row r="769">
          <cell r="A769" t="str">
            <v>2SZ_BT_A</v>
          </cell>
        </row>
        <row r="770">
          <cell r="A770" t="str">
            <v>3SZ_BT_A</v>
          </cell>
        </row>
        <row r="771">
          <cell r="A771" t="str">
            <v>4SZ_BT_A</v>
          </cell>
        </row>
        <row r="772">
          <cell r="A772" t="str">
            <v>1SZ_BUNFOOT_A</v>
          </cell>
        </row>
        <row r="773">
          <cell r="A773" t="str">
            <v>2PZ_BUNFOOT_A</v>
          </cell>
          <cell r="B773" t="str">
            <v/>
          </cell>
        </row>
        <row r="774">
          <cell r="A774" t="str">
            <v>2SZ_BUNFOOT_A</v>
          </cell>
        </row>
        <row r="775">
          <cell r="A775" t="str">
            <v>3SZ_BUNFOOT_A</v>
          </cell>
        </row>
        <row r="776">
          <cell r="A776" t="str">
            <v>1SZ/BWOS12</v>
          </cell>
        </row>
        <row r="777">
          <cell r="A777" t="str">
            <v>2PZ/BWOS12</v>
          </cell>
          <cell r="B777" t="str">
            <v/>
          </cell>
        </row>
        <row r="778">
          <cell r="A778" t="str">
            <v>2SZ/BWOS12</v>
          </cell>
        </row>
        <row r="779">
          <cell r="A779" t="str">
            <v>3SZ/BWOS12</v>
          </cell>
        </row>
        <row r="780">
          <cell r="A780" t="str">
            <v>4SZ/BWOS12</v>
          </cell>
        </row>
        <row r="781">
          <cell r="A781" t="str">
            <v>1SZ/BWOS6</v>
          </cell>
        </row>
        <row r="782">
          <cell r="A782" t="str">
            <v>2PZ/BWOS6</v>
          </cell>
          <cell r="B782" t="str">
            <v/>
          </cell>
        </row>
        <row r="783">
          <cell r="A783" t="str">
            <v>2SZ/BWOS6</v>
          </cell>
        </row>
        <row r="784">
          <cell r="A784" t="str">
            <v>3SZ/BWOS6</v>
          </cell>
        </row>
        <row r="785">
          <cell r="A785" t="str">
            <v>4SZ/BWOS6</v>
          </cell>
        </row>
        <row r="786">
          <cell r="A786" t="str">
            <v>1SZ/BWW21</v>
          </cell>
        </row>
        <row r="787">
          <cell r="A787" t="str">
            <v>2PZ/BWW21</v>
          </cell>
          <cell r="B787" t="str">
            <v/>
          </cell>
        </row>
        <row r="788">
          <cell r="A788" t="str">
            <v>2SZ/BWW21</v>
          </cell>
        </row>
        <row r="789">
          <cell r="A789" t="str">
            <v>3SZ/BWW21</v>
          </cell>
        </row>
        <row r="790">
          <cell r="A790" t="str">
            <v>4SZ/BWW21</v>
          </cell>
        </row>
        <row r="791">
          <cell r="A791" t="str">
            <v>1SZ/BWZ15L</v>
          </cell>
        </row>
        <row r="792">
          <cell r="A792" t="str">
            <v>2PZ/BWZ15L</v>
          </cell>
          <cell r="B792" t="str">
            <v/>
          </cell>
        </row>
        <row r="793">
          <cell r="A793" t="str">
            <v>2SZ/BWZ15L</v>
          </cell>
        </row>
        <row r="794">
          <cell r="A794" t="str">
            <v>3SZ/BWZ15L</v>
          </cell>
        </row>
        <row r="795">
          <cell r="A795" t="str">
            <v>4SZ/BWZ15L</v>
          </cell>
        </row>
        <row r="796">
          <cell r="A796" t="str">
            <v>1SZ/BWZ15R</v>
          </cell>
        </row>
        <row r="797">
          <cell r="A797" t="str">
            <v>2PZ/BWZ15R</v>
          </cell>
          <cell r="B797" t="str">
            <v/>
          </cell>
        </row>
        <row r="798">
          <cell r="A798" t="str">
            <v>2SZ/BWZ15R</v>
          </cell>
        </row>
        <row r="799">
          <cell r="A799" t="str">
            <v>3SZ/BWZ15R</v>
          </cell>
        </row>
        <row r="800">
          <cell r="A800" t="str">
            <v>4SZ/BWZ15R</v>
          </cell>
        </row>
        <row r="801">
          <cell r="A801" t="str">
            <v>2SZCC 7223</v>
          </cell>
        </row>
        <row r="802">
          <cell r="A802" t="str">
            <v>1SZ_CARP_BAR_A</v>
          </cell>
        </row>
        <row r="803">
          <cell r="A803" t="str">
            <v>3SZ/CC 4379</v>
          </cell>
        </row>
        <row r="804">
          <cell r="A804" t="str">
            <v>3SZ/CC 4380</v>
          </cell>
        </row>
        <row r="805">
          <cell r="A805" t="str">
            <v>3SZ/CC 4381</v>
          </cell>
        </row>
        <row r="806">
          <cell r="A806" t="str">
            <v>2SZ/CC 4382</v>
          </cell>
        </row>
        <row r="807">
          <cell r="A807" t="str">
            <v>3SZ/CC 4385</v>
          </cell>
        </row>
        <row r="808">
          <cell r="A808" t="str">
            <v>2SZ/CC 4387</v>
          </cell>
        </row>
        <row r="809">
          <cell r="A809" t="str">
            <v>2SZ/CC 4392</v>
          </cell>
        </row>
        <row r="810">
          <cell r="A810" t="str">
            <v>2SZ/CC 4396</v>
          </cell>
        </row>
        <row r="811">
          <cell r="A811" t="str">
            <v>2SZ/CC 4397</v>
          </cell>
        </row>
        <row r="812">
          <cell r="A812" t="str">
            <v>2SZ/CC 4398</v>
          </cell>
        </row>
        <row r="813">
          <cell r="A813" t="str">
            <v>2SZ/CC 4399</v>
          </cell>
        </row>
        <row r="814">
          <cell r="A814" t="str">
            <v>2SZ/CC 4412</v>
          </cell>
        </row>
        <row r="815">
          <cell r="A815" t="str">
            <v>2SZ/CC 4413</v>
          </cell>
        </row>
        <row r="816">
          <cell r="A816" t="str">
            <v>4SZ/CC 4424</v>
          </cell>
        </row>
        <row r="817">
          <cell r="A817" t="str">
            <v>2SZ/CC 4425</v>
          </cell>
        </row>
        <row r="818">
          <cell r="A818" t="str">
            <v>2SZ/CC 4427</v>
          </cell>
        </row>
        <row r="819">
          <cell r="A819" t="str">
            <v>2SZ/CC 4428</v>
          </cell>
        </row>
        <row r="820">
          <cell r="A820" t="str">
            <v>3SZ/CC 4463</v>
          </cell>
        </row>
        <row r="821">
          <cell r="A821" t="str">
            <v>2SZ/CC 4470</v>
          </cell>
        </row>
        <row r="822">
          <cell r="A822" t="str">
            <v>2PZ/CC 4472</v>
          </cell>
          <cell r="B822" t="str">
            <v/>
          </cell>
        </row>
        <row r="823">
          <cell r="A823" t="str">
            <v>2PZ/CC 4473</v>
          </cell>
          <cell r="B823" t="str">
            <v/>
          </cell>
        </row>
        <row r="824">
          <cell r="A824" t="str">
            <v>2PZ/CC 4474</v>
          </cell>
          <cell r="B824" t="str">
            <v/>
          </cell>
        </row>
        <row r="825">
          <cell r="A825" t="str">
            <v>2PZ/CC 4475</v>
          </cell>
          <cell r="B825" t="str">
            <v/>
          </cell>
        </row>
        <row r="826">
          <cell r="A826" t="str">
            <v>2PZ/CC 4476</v>
          </cell>
          <cell r="B826" t="str">
            <v/>
          </cell>
        </row>
        <row r="827">
          <cell r="A827" t="str">
            <v>3SZ/CC 4486</v>
          </cell>
        </row>
        <row r="828">
          <cell r="A828" t="str">
            <v>3SZ/CC 4487</v>
          </cell>
        </row>
        <row r="829">
          <cell r="A829" t="str">
            <v>3SZ/CC 4488</v>
          </cell>
        </row>
        <row r="830">
          <cell r="A830" t="str">
            <v>3SZ/CC 4489</v>
          </cell>
        </row>
        <row r="831">
          <cell r="A831" t="str">
            <v>3SZ/CC 4490</v>
          </cell>
        </row>
        <row r="832">
          <cell r="A832" t="str">
            <v>1SZ/CC 4494</v>
          </cell>
        </row>
        <row r="833">
          <cell r="A833" t="str">
            <v>2SZ/CC 4494</v>
          </cell>
        </row>
        <row r="834">
          <cell r="A834" t="str">
            <v>2SZ/CC 4496</v>
          </cell>
        </row>
        <row r="835">
          <cell r="A835" t="str">
            <v>2SZ/CC 4497</v>
          </cell>
        </row>
        <row r="836">
          <cell r="A836" t="str">
            <v>3SZ/CC 4504</v>
          </cell>
        </row>
        <row r="837">
          <cell r="A837" t="str">
            <v>3SZ/CC 4508</v>
          </cell>
        </row>
        <row r="838">
          <cell r="A838" t="str">
            <v>4SZ/CC 4517</v>
          </cell>
        </row>
        <row r="839">
          <cell r="A839" t="str">
            <v>2SZ/CC 4521</v>
          </cell>
        </row>
        <row r="840">
          <cell r="A840" t="str">
            <v>2SZ/CC 4536</v>
          </cell>
        </row>
        <row r="841">
          <cell r="A841" t="str">
            <v>2SZ/CC 4546</v>
          </cell>
        </row>
        <row r="842">
          <cell r="A842" t="str">
            <v>2SZ/CC 4547</v>
          </cell>
        </row>
        <row r="843">
          <cell r="A843" t="str">
            <v>4SZ/CC 4549</v>
          </cell>
        </row>
        <row r="844">
          <cell r="A844" t="str">
            <v>2SZ/CC 4550</v>
          </cell>
        </row>
        <row r="845">
          <cell r="A845" t="str">
            <v>2SZ/CC 4551</v>
          </cell>
        </row>
        <row r="846">
          <cell r="A846" t="str">
            <v>2SZ/CC 4556</v>
          </cell>
        </row>
        <row r="847">
          <cell r="A847" t="str">
            <v>2SZ/CC 4557</v>
          </cell>
        </row>
        <row r="848">
          <cell r="A848" t="str">
            <v>2SZ/CC 4558</v>
          </cell>
        </row>
        <row r="849">
          <cell r="A849" t="str">
            <v>2SZ/CC 4561</v>
          </cell>
        </row>
        <row r="850">
          <cell r="A850" t="str">
            <v>2SZ/CC 4570</v>
          </cell>
        </row>
        <row r="851">
          <cell r="A851" t="str">
            <v>2SZ/CC 4577</v>
          </cell>
        </row>
        <row r="852">
          <cell r="A852" t="str">
            <v>2SZ/CC 4585</v>
          </cell>
        </row>
        <row r="853">
          <cell r="A853" t="str">
            <v>3SZ/CC 4597</v>
          </cell>
        </row>
        <row r="854">
          <cell r="A854" t="str">
            <v>2SZ/CC 4598</v>
          </cell>
        </row>
        <row r="855">
          <cell r="A855" t="str">
            <v>2SZ/CC 4599</v>
          </cell>
        </row>
        <row r="856">
          <cell r="A856" t="str">
            <v>2SZ/CC 4602</v>
          </cell>
        </row>
        <row r="857">
          <cell r="A857" t="str">
            <v>3SZ/CC 4608</v>
          </cell>
        </row>
        <row r="858">
          <cell r="A858" t="str">
            <v>2SZ/CC 4609</v>
          </cell>
        </row>
        <row r="859">
          <cell r="A859" t="str">
            <v>2SZ/CC 4610</v>
          </cell>
        </row>
        <row r="860">
          <cell r="A860" t="str">
            <v>2SZ/CC 4617</v>
          </cell>
        </row>
        <row r="861">
          <cell r="A861" t="str">
            <v>2SZ/CC 4618</v>
          </cell>
        </row>
        <row r="862">
          <cell r="A862" t="str">
            <v>2SZ/CC 4623</v>
          </cell>
        </row>
        <row r="863">
          <cell r="A863" t="str">
            <v>2SZ/CC 4628</v>
          </cell>
        </row>
        <row r="864">
          <cell r="A864" t="str">
            <v>2SZ/CC 4633</v>
          </cell>
        </row>
        <row r="865">
          <cell r="A865" t="str">
            <v>2SZ/CC 4662</v>
          </cell>
        </row>
        <row r="866">
          <cell r="A866" t="str">
            <v>2SZ/CC 4663</v>
          </cell>
        </row>
        <row r="867">
          <cell r="A867" t="str">
            <v>2SZ/CC 4666</v>
          </cell>
        </row>
        <row r="868">
          <cell r="A868" t="str">
            <v>2SZ/CC 4668</v>
          </cell>
        </row>
        <row r="869">
          <cell r="A869" t="str">
            <v>2SZ/CC 4678</v>
          </cell>
        </row>
        <row r="870">
          <cell r="A870" t="str">
            <v>2SZ/CC 4683</v>
          </cell>
        </row>
        <row r="871">
          <cell r="A871" t="str">
            <v>2SZ/CC 4696</v>
          </cell>
        </row>
        <row r="872">
          <cell r="A872" t="str">
            <v>2SZ/CC 4698</v>
          </cell>
        </row>
        <row r="873">
          <cell r="A873" t="str">
            <v>2SZ/CC 4706</v>
          </cell>
        </row>
        <row r="874">
          <cell r="A874" t="str">
            <v>2SZ/CC 4707</v>
          </cell>
        </row>
        <row r="875">
          <cell r="A875" t="str">
            <v>2SZ/CC 4719</v>
          </cell>
        </row>
        <row r="876">
          <cell r="A876" t="str">
            <v>2SZ/CC 4720</v>
          </cell>
        </row>
        <row r="877">
          <cell r="A877" t="str">
            <v>2SZ/CC 4724</v>
          </cell>
        </row>
        <row r="878">
          <cell r="A878" t="str">
            <v>2SZ/CC 4725</v>
          </cell>
        </row>
        <row r="879">
          <cell r="A879" t="str">
            <v>2SZ/CC 4726</v>
          </cell>
        </row>
        <row r="880">
          <cell r="A880" t="str">
            <v>2SZ/CC 4738</v>
          </cell>
        </row>
        <row r="881">
          <cell r="A881" t="str">
            <v>2SZ/CC 4741</v>
          </cell>
        </row>
        <row r="882">
          <cell r="A882" t="str">
            <v>2PZ/CC 4745</v>
          </cell>
          <cell r="B882" t="str">
            <v/>
          </cell>
        </row>
        <row r="883">
          <cell r="A883" t="str">
            <v>2SZ/CC 4747</v>
          </cell>
        </row>
        <row r="884">
          <cell r="A884" t="str">
            <v>2SZ/CC 4748</v>
          </cell>
        </row>
        <row r="885">
          <cell r="A885" t="str">
            <v>3SZ/CC 4749</v>
          </cell>
        </row>
        <row r="886">
          <cell r="A886" t="str">
            <v>2SZ/CC 4750</v>
          </cell>
        </row>
        <row r="887">
          <cell r="A887" t="str">
            <v>2SZ/CC 4752</v>
          </cell>
        </row>
        <row r="888">
          <cell r="A888" t="str">
            <v>2SZ/CC 4753</v>
          </cell>
        </row>
        <row r="889">
          <cell r="A889" t="str">
            <v>2SZ/CC 4775</v>
          </cell>
        </row>
        <row r="890">
          <cell r="A890" t="str">
            <v>2SZ/CC 4778</v>
          </cell>
        </row>
        <row r="891">
          <cell r="A891" t="str">
            <v>2SZ/CC 4805</v>
          </cell>
        </row>
        <row r="892">
          <cell r="A892" t="str">
            <v>2SZ/CC 4807</v>
          </cell>
        </row>
        <row r="893">
          <cell r="A893" t="str">
            <v>3SZ/CC 4819</v>
          </cell>
        </row>
        <row r="894">
          <cell r="A894" t="str">
            <v>2SZ/CC 4823</v>
          </cell>
        </row>
        <row r="895">
          <cell r="A895" t="str">
            <v>2SZ/CC 4827</v>
          </cell>
        </row>
        <row r="896">
          <cell r="A896" t="str">
            <v>2SZ/CC 4828</v>
          </cell>
        </row>
        <row r="897">
          <cell r="A897" t="str">
            <v>2SZ/CC 4843</v>
          </cell>
        </row>
        <row r="898">
          <cell r="A898" t="str">
            <v>2SZ/CC 4844</v>
          </cell>
        </row>
        <row r="899">
          <cell r="A899" t="str">
            <v>2SZ/CC 4858</v>
          </cell>
        </row>
        <row r="900">
          <cell r="A900" t="str">
            <v>2SZ/CC 4859</v>
          </cell>
        </row>
        <row r="901">
          <cell r="A901" t="str">
            <v>1SZ/CC 4862</v>
          </cell>
        </row>
        <row r="902">
          <cell r="A902" t="str">
            <v>1SZ/CC 4865</v>
          </cell>
        </row>
        <row r="903">
          <cell r="A903" t="str">
            <v>2SZ/CC 4868</v>
          </cell>
        </row>
        <row r="904">
          <cell r="A904" t="str">
            <v>2SZ/CC 4873</v>
          </cell>
        </row>
        <row r="905">
          <cell r="A905" t="str">
            <v>2SZ/CC 4879</v>
          </cell>
        </row>
        <row r="906">
          <cell r="A906" t="str">
            <v>1SZ/CC 4886</v>
          </cell>
        </row>
        <row r="907">
          <cell r="A907" t="str">
            <v>2SZ/CC 4887</v>
          </cell>
        </row>
        <row r="908">
          <cell r="A908" t="str">
            <v>3SZ/CC 4890</v>
          </cell>
        </row>
        <row r="909">
          <cell r="A909" t="str">
            <v>3SZ/CC 4896</v>
          </cell>
        </row>
        <row r="910">
          <cell r="A910" t="str">
            <v>2SZ/CC 4899</v>
          </cell>
        </row>
        <row r="911">
          <cell r="A911" t="str">
            <v>2SZ/CC 4900</v>
          </cell>
        </row>
        <row r="912">
          <cell r="A912" t="str">
            <v>2SZ/CC 4913</v>
          </cell>
        </row>
        <row r="913">
          <cell r="A913" t="str">
            <v>2SZ/CC 4918</v>
          </cell>
        </row>
        <row r="914">
          <cell r="A914" t="str">
            <v>2SZ/CC 4924</v>
          </cell>
        </row>
        <row r="915">
          <cell r="A915" t="str">
            <v>2SZ/CC 4925</v>
          </cell>
        </row>
        <row r="916">
          <cell r="A916" t="str">
            <v>3SZ/CC 4929</v>
          </cell>
        </row>
        <row r="917">
          <cell r="A917" t="str">
            <v>2SZ/CC 4937</v>
          </cell>
        </row>
        <row r="918">
          <cell r="A918" t="str">
            <v>2SZ/CC 4943</v>
          </cell>
        </row>
        <row r="919">
          <cell r="A919" t="str">
            <v>2SZ/CC 4949</v>
          </cell>
        </row>
        <row r="920">
          <cell r="A920" t="str">
            <v>2SZ/CC 4950</v>
          </cell>
        </row>
        <row r="921">
          <cell r="A921" t="str">
            <v>3SZ/CC 4951</v>
          </cell>
        </row>
        <row r="922">
          <cell r="A922" t="str">
            <v>3SZ/CC 4960</v>
          </cell>
        </row>
        <row r="923">
          <cell r="A923" t="str">
            <v>2SZ/CC 4967</v>
          </cell>
        </row>
        <row r="924">
          <cell r="A924" t="str">
            <v>1SZ/CC 4978</v>
          </cell>
        </row>
        <row r="925">
          <cell r="A925" t="str">
            <v>3SZ/CC 4982</v>
          </cell>
        </row>
        <row r="926">
          <cell r="A926" t="str">
            <v>2SZ/CC 4991</v>
          </cell>
        </row>
        <row r="927">
          <cell r="A927" t="str">
            <v>2SZ/CC 4998</v>
          </cell>
        </row>
        <row r="928">
          <cell r="A928" t="str">
            <v>2SZ/CC 5004</v>
          </cell>
        </row>
        <row r="929">
          <cell r="A929" t="str">
            <v>2SZ/CC 5014</v>
          </cell>
        </row>
        <row r="930">
          <cell r="A930" t="str">
            <v>2SZ/CC 5015</v>
          </cell>
        </row>
        <row r="931">
          <cell r="A931" t="str">
            <v>2SZ/CC 5016</v>
          </cell>
        </row>
        <row r="932">
          <cell r="A932" t="str">
            <v>2SZ/CC 5017</v>
          </cell>
        </row>
        <row r="933">
          <cell r="A933" t="str">
            <v>2SZ/CC 5018</v>
          </cell>
        </row>
        <row r="934">
          <cell r="A934" t="str">
            <v>2SZ/CC 5021</v>
          </cell>
        </row>
        <row r="935">
          <cell r="A935" t="str">
            <v>2SZ/CC 5029</v>
          </cell>
        </row>
        <row r="936">
          <cell r="A936" t="str">
            <v>2SZ/CC 5032</v>
          </cell>
        </row>
        <row r="937">
          <cell r="A937" t="str">
            <v>2SZ/CC 5059</v>
          </cell>
        </row>
        <row r="938">
          <cell r="A938" t="str">
            <v>2SZ/CC 5061</v>
          </cell>
        </row>
        <row r="939">
          <cell r="A939" t="str">
            <v>2SZ/CC 5062</v>
          </cell>
        </row>
        <row r="940">
          <cell r="A940" t="str">
            <v>2SZ/CC 5068</v>
          </cell>
        </row>
        <row r="941">
          <cell r="A941" t="str">
            <v>2SZ/CC 5073</v>
          </cell>
        </row>
        <row r="942">
          <cell r="A942" t="str">
            <v>2SZ/CC 5083</v>
          </cell>
        </row>
        <row r="943">
          <cell r="A943" t="str">
            <v>3SZ/CC 5084</v>
          </cell>
        </row>
        <row r="944">
          <cell r="A944" t="str">
            <v>2SZ/CC 5090</v>
          </cell>
        </row>
        <row r="945">
          <cell r="A945" t="str">
            <v>2SZ/CC 5091</v>
          </cell>
        </row>
        <row r="946">
          <cell r="A946" t="str">
            <v>2SZ/CC 5092</v>
          </cell>
        </row>
        <row r="947">
          <cell r="A947" t="str">
            <v>2SZ/CC 5093</v>
          </cell>
        </row>
        <row r="948">
          <cell r="A948" t="str">
            <v>2SZ/CC 5095</v>
          </cell>
        </row>
        <row r="949">
          <cell r="A949" t="str">
            <v>2SZ/CC 5097</v>
          </cell>
        </row>
        <row r="950">
          <cell r="A950" t="str">
            <v>2SZ/CC 5100</v>
          </cell>
        </row>
        <row r="951">
          <cell r="A951" t="str">
            <v>2SZ/CC 5102</v>
          </cell>
        </row>
        <row r="952">
          <cell r="A952" t="str">
            <v>2SZ/CC 5110</v>
          </cell>
        </row>
        <row r="953">
          <cell r="A953" t="str">
            <v>2SZ/CC 5114</v>
          </cell>
        </row>
        <row r="954">
          <cell r="A954" t="str">
            <v>2SZ/CC 5116</v>
          </cell>
        </row>
        <row r="955">
          <cell r="A955" t="str">
            <v>2SZ/CC 5123</v>
          </cell>
        </row>
        <row r="956">
          <cell r="A956" t="str">
            <v>1SZ/CC 5129</v>
          </cell>
        </row>
        <row r="957">
          <cell r="A957" t="str">
            <v>2SZ/CC 5131</v>
          </cell>
        </row>
        <row r="958">
          <cell r="A958" t="str">
            <v>2SZ/CC 5136</v>
          </cell>
        </row>
        <row r="959">
          <cell r="A959" t="str">
            <v>2SZ/CC 5137</v>
          </cell>
        </row>
        <row r="960">
          <cell r="A960" t="str">
            <v>2SZ/CC 5139</v>
          </cell>
        </row>
        <row r="961">
          <cell r="A961" t="str">
            <v>2SZ/CC 5140</v>
          </cell>
        </row>
        <row r="962">
          <cell r="A962" t="str">
            <v>2SZ/CC 5147</v>
          </cell>
        </row>
        <row r="963">
          <cell r="A963" t="str">
            <v>2SZ/CC 5148</v>
          </cell>
        </row>
        <row r="964">
          <cell r="A964" t="str">
            <v>2SZ/CC 5149</v>
          </cell>
        </row>
        <row r="965">
          <cell r="A965" t="str">
            <v>1SZ/CC 5150</v>
          </cell>
        </row>
        <row r="966">
          <cell r="A966" t="str">
            <v>1SZ/CC 5151</v>
          </cell>
        </row>
        <row r="967">
          <cell r="A967" t="str">
            <v>1SZ/CC 5152</v>
          </cell>
        </row>
        <row r="968">
          <cell r="A968" t="str">
            <v>2SZ/CC 5153</v>
          </cell>
        </row>
        <row r="969">
          <cell r="A969" t="str">
            <v>4SZ/CC 5163</v>
          </cell>
        </row>
        <row r="970">
          <cell r="A970" t="str">
            <v>4SZ/CC 5164</v>
          </cell>
        </row>
        <row r="971">
          <cell r="A971" t="str">
            <v>4SZ/CC 5169</v>
          </cell>
        </row>
        <row r="972">
          <cell r="A972" t="str">
            <v>3SZ/CC 5173</v>
          </cell>
        </row>
        <row r="973">
          <cell r="A973" t="str">
            <v>2SZ/CC 5174</v>
          </cell>
        </row>
        <row r="974">
          <cell r="A974" t="str">
            <v>2SZ/CC 5182</v>
          </cell>
        </row>
        <row r="975">
          <cell r="A975" t="str">
            <v>1SZ/CC 5190</v>
          </cell>
        </row>
        <row r="976">
          <cell r="A976" t="str">
            <v>1SZ/CC 5195</v>
          </cell>
        </row>
        <row r="977">
          <cell r="A977" t="str">
            <v>2SZ/CC 5199</v>
          </cell>
        </row>
        <row r="978">
          <cell r="A978" t="str">
            <v>2SZ/CC 5206</v>
          </cell>
        </row>
        <row r="979">
          <cell r="A979" t="str">
            <v>2SZ/CC 5207</v>
          </cell>
        </row>
        <row r="980">
          <cell r="A980" t="str">
            <v>3SZ/CC 5208</v>
          </cell>
        </row>
        <row r="981">
          <cell r="A981" t="str">
            <v>2SZ/CC 5211</v>
          </cell>
        </row>
        <row r="982">
          <cell r="A982" t="str">
            <v>2SZ/CC 5212</v>
          </cell>
        </row>
        <row r="983">
          <cell r="A983" t="str">
            <v>1SZ/CC 5221</v>
          </cell>
        </row>
        <row r="984">
          <cell r="A984" t="str">
            <v>1SZ/CC 5222</v>
          </cell>
        </row>
        <row r="985">
          <cell r="A985" t="str">
            <v>3SZ/CC 5227</v>
          </cell>
        </row>
        <row r="986">
          <cell r="A986" t="str">
            <v>2SZ/CC 5228</v>
          </cell>
        </row>
        <row r="987">
          <cell r="A987" t="str">
            <v>2SZ/CC 5231</v>
          </cell>
        </row>
        <row r="988">
          <cell r="A988" t="str">
            <v>2SZ/CC 5232</v>
          </cell>
        </row>
        <row r="989">
          <cell r="A989" t="str">
            <v>2SZ/CC 5237</v>
          </cell>
        </row>
        <row r="990">
          <cell r="A990" t="str">
            <v>2SZ/CC 5244</v>
          </cell>
        </row>
        <row r="991">
          <cell r="A991" t="str">
            <v>2SZ/CC 5258</v>
          </cell>
        </row>
        <row r="992">
          <cell r="A992" t="str">
            <v>2SZ/CC 5263</v>
          </cell>
        </row>
        <row r="993">
          <cell r="A993" t="str">
            <v>2SZ/CC 5265</v>
          </cell>
        </row>
        <row r="994">
          <cell r="A994" t="str">
            <v>3SZ/CC 5267</v>
          </cell>
        </row>
        <row r="995">
          <cell r="A995" t="str">
            <v>2SZ/CC 5268</v>
          </cell>
        </row>
        <row r="996">
          <cell r="A996" t="str">
            <v>2SZ/CC 5286</v>
          </cell>
        </row>
        <row r="997">
          <cell r="A997" t="str">
            <v>2SZ/CC 5287</v>
          </cell>
        </row>
        <row r="998">
          <cell r="A998" t="str">
            <v>2SZ/CC 5291</v>
          </cell>
        </row>
        <row r="999">
          <cell r="A999" t="str">
            <v>1SZ/CC 5294</v>
          </cell>
        </row>
        <row r="1000">
          <cell r="A1000" t="str">
            <v>2SZ/CC 5300</v>
          </cell>
        </row>
        <row r="1001">
          <cell r="A1001" t="str">
            <v>2SZ/CC 5307</v>
          </cell>
        </row>
        <row r="1002">
          <cell r="A1002" t="str">
            <v>1SZ/CC 5308</v>
          </cell>
        </row>
        <row r="1003">
          <cell r="A1003" t="str">
            <v>2SZ/CC 5310</v>
          </cell>
        </row>
        <row r="1004">
          <cell r="A1004" t="str">
            <v>2SZ/CC 5314</v>
          </cell>
        </row>
        <row r="1005">
          <cell r="A1005" t="str">
            <v>2SZ/CC 5321</v>
          </cell>
        </row>
        <row r="1006">
          <cell r="A1006" t="str">
            <v>2SZ/CC 5324</v>
          </cell>
        </row>
        <row r="1007">
          <cell r="A1007" t="str">
            <v>2SZ/CC 5332</v>
          </cell>
        </row>
        <row r="1008">
          <cell r="A1008" t="str">
            <v>2SZ/CC 5340</v>
          </cell>
        </row>
        <row r="1009">
          <cell r="A1009" t="str">
            <v>2SZ/CC 5341</v>
          </cell>
        </row>
        <row r="1010">
          <cell r="A1010" t="str">
            <v>3SZ/CC 5347</v>
          </cell>
        </row>
        <row r="1011">
          <cell r="A1011" t="str">
            <v>2SZ/CC 5352</v>
          </cell>
        </row>
        <row r="1012">
          <cell r="A1012" t="str">
            <v>2SZ/CC 5360</v>
          </cell>
        </row>
        <row r="1013">
          <cell r="A1013" t="str">
            <v>2SZ/CC 5366</v>
          </cell>
        </row>
        <row r="1014">
          <cell r="A1014" t="str">
            <v>2SZ/CC 5372</v>
          </cell>
        </row>
        <row r="1015">
          <cell r="A1015" t="str">
            <v>2SZ/CC 5373</v>
          </cell>
        </row>
        <row r="1016">
          <cell r="A1016" t="str">
            <v>2SZ/CC 5378</v>
          </cell>
        </row>
        <row r="1017">
          <cell r="A1017" t="str">
            <v>2SZ/CC 5386</v>
          </cell>
        </row>
        <row r="1018">
          <cell r="A1018" t="str">
            <v>2SZ/CC 5387</v>
          </cell>
        </row>
        <row r="1019">
          <cell r="A1019" t="str">
            <v>2SZ/CC 5388</v>
          </cell>
        </row>
        <row r="1020">
          <cell r="A1020" t="str">
            <v>2SZ/CC 5390</v>
          </cell>
        </row>
        <row r="1021">
          <cell r="A1021" t="str">
            <v>1SZ/CC 5396</v>
          </cell>
        </row>
        <row r="1022">
          <cell r="A1022" t="str">
            <v>2SZ/CC 5404</v>
          </cell>
        </row>
        <row r="1023">
          <cell r="A1023" t="str">
            <v>2SZ/CC 5426</v>
          </cell>
        </row>
        <row r="1024">
          <cell r="A1024" t="str">
            <v>2SZ/CC 5427</v>
          </cell>
        </row>
        <row r="1025">
          <cell r="A1025" t="str">
            <v>2SZ/CC 5428</v>
          </cell>
        </row>
        <row r="1026">
          <cell r="A1026" t="str">
            <v>2SZ/CC 5434</v>
          </cell>
        </row>
        <row r="1027">
          <cell r="A1027" t="str">
            <v>3SZ/CC 5448</v>
          </cell>
        </row>
        <row r="1028">
          <cell r="A1028" t="str">
            <v>2SZ/CC 5454</v>
          </cell>
        </row>
        <row r="1029">
          <cell r="A1029" t="str">
            <v>1SZ/CC 5463</v>
          </cell>
        </row>
        <row r="1030">
          <cell r="A1030" t="str">
            <v>2SZ/CC 5464</v>
          </cell>
        </row>
        <row r="1031">
          <cell r="A1031" t="str">
            <v>2SZ/CC 5465</v>
          </cell>
        </row>
        <row r="1032">
          <cell r="A1032" t="str">
            <v>3SZ/CC 5483</v>
          </cell>
        </row>
        <row r="1033">
          <cell r="A1033" t="str">
            <v>2SZ/CC 5489</v>
          </cell>
        </row>
        <row r="1034">
          <cell r="A1034" t="str">
            <v>2SZ/CC 5503</v>
          </cell>
        </row>
        <row r="1035">
          <cell r="A1035" t="str">
            <v>2SZ/CC 5505</v>
          </cell>
        </row>
        <row r="1036">
          <cell r="A1036" t="str">
            <v>2SZ/CC 5508</v>
          </cell>
        </row>
        <row r="1037">
          <cell r="A1037" t="str">
            <v>2SZ/CC 5513</v>
          </cell>
        </row>
        <row r="1038">
          <cell r="A1038" t="str">
            <v>2SZ/CC 5514</v>
          </cell>
        </row>
        <row r="1039">
          <cell r="A1039" t="str">
            <v>2SZ/CC 5522</v>
          </cell>
        </row>
        <row r="1040">
          <cell r="A1040" t="str">
            <v>2SZ/CC 5523</v>
          </cell>
        </row>
        <row r="1041">
          <cell r="A1041" t="str">
            <v>2SZ/CC 5527</v>
          </cell>
        </row>
        <row r="1042">
          <cell r="A1042" t="str">
            <v>2SZ/CC 5537</v>
          </cell>
        </row>
        <row r="1043">
          <cell r="A1043" t="str">
            <v>2SZ/CC 5550</v>
          </cell>
        </row>
        <row r="1044">
          <cell r="A1044" t="str">
            <v>2SZ/CC 5556</v>
          </cell>
        </row>
        <row r="1045">
          <cell r="A1045" t="str">
            <v>3SZ/CC 5557</v>
          </cell>
        </row>
        <row r="1046">
          <cell r="A1046" t="str">
            <v>3SZ/CC 5559</v>
          </cell>
        </row>
        <row r="1047">
          <cell r="A1047" t="str">
            <v>3SZ/CC 5560</v>
          </cell>
        </row>
        <row r="1048">
          <cell r="A1048" t="str">
            <v>2SZ/CC 5561</v>
          </cell>
        </row>
        <row r="1049">
          <cell r="A1049" t="str">
            <v>3SZ/CC 5571</v>
          </cell>
        </row>
        <row r="1050">
          <cell r="A1050" t="str">
            <v>2SZ/CC 5586</v>
          </cell>
        </row>
        <row r="1051">
          <cell r="A1051" t="str">
            <v>2SZ/CC 5587</v>
          </cell>
        </row>
        <row r="1052">
          <cell r="A1052" t="str">
            <v>2SZ/CC 5588</v>
          </cell>
        </row>
        <row r="1053">
          <cell r="A1053" t="str">
            <v>3SZ/CC 5595</v>
          </cell>
        </row>
        <row r="1054">
          <cell r="A1054" t="str">
            <v>1SZ/CC 5602</v>
          </cell>
        </row>
        <row r="1055">
          <cell r="A1055" t="str">
            <v>2SZ/CC 5610</v>
          </cell>
        </row>
        <row r="1056">
          <cell r="A1056" t="str">
            <v>3SZ/CC 5613</v>
          </cell>
        </row>
        <row r="1057">
          <cell r="A1057" t="str">
            <v>2SZ/CC 5616</v>
          </cell>
        </row>
        <row r="1058">
          <cell r="A1058" t="str">
            <v>2SZ/CC 5617</v>
          </cell>
        </row>
        <row r="1059">
          <cell r="A1059" t="str">
            <v>3SZ/CC 5634</v>
          </cell>
        </row>
        <row r="1060">
          <cell r="A1060" t="str">
            <v>3SZ/CC 5635</v>
          </cell>
        </row>
        <row r="1061">
          <cell r="A1061" t="str">
            <v>2SZ/CC 5636</v>
          </cell>
        </row>
        <row r="1062">
          <cell r="A1062" t="str">
            <v>2SZ/CC 5647</v>
          </cell>
        </row>
        <row r="1063">
          <cell r="A1063" t="str">
            <v>3SZ/CC 5658</v>
          </cell>
        </row>
        <row r="1064">
          <cell r="A1064" t="str">
            <v>2SZ/CC 5665</v>
          </cell>
        </row>
        <row r="1065">
          <cell r="A1065" t="str">
            <v>2SZ/CC 5667</v>
          </cell>
        </row>
        <row r="1066">
          <cell r="A1066" t="str">
            <v>2SZ/CC 5668</v>
          </cell>
        </row>
        <row r="1067">
          <cell r="A1067" t="str">
            <v>2SZ/CC 5671</v>
          </cell>
        </row>
        <row r="1068">
          <cell r="A1068" t="str">
            <v>2SZ/CC 5672</v>
          </cell>
        </row>
        <row r="1069">
          <cell r="A1069" t="str">
            <v>2SZ/CC 5673</v>
          </cell>
        </row>
        <row r="1070">
          <cell r="A1070" t="str">
            <v>1SZ/CC 5675</v>
          </cell>
        </row>
        <row r="1071">
          <cell r="A1071" t="str">
            <v>1SZ/CC 5676</v>
          </cell>
        </row>
        <row r="1072">
          <cell r="A1072" t="str">
            <v>2SZ/CC 5678</v>
          </cell>
        </row>
        <row r="1073">
          <cell r="A1073" t="str">
            <v>2SZ/CC 5680</v>
          </cell>
        </row>
        <row r="1074">
          <cell r="A1074" t="str">
            <v>2SZ/CC 5683</v>
          </cell>
        </row>
        <row r="1075">
          <cell r="A1075" t="str">
            <v>2SZ/CC 5691</v>
          </cell>
        </row>
        <row r="1076">
          <cell r="A1076" t="str">
            <v>2SZ/CC 5693</v>
          </cell>
        </row>
        <row r="1077">
          <cell r="A1077" t="str">
            <v>1SZ/CC 5695</v>
          </cell>
        </row>
        <row r="1078">
          <cell r="A1078" t="str">
            <v>3SZ/CC 5701</v>
          </cell>
        </row>
        <row r="1079">
          <cell r="A1079" t="str">
            <v>2SZ/CC 5702</v>
          </cell>
        </row>
        <row r="1080">
          <cell r="A1080" t="str">
            <v>2SZ/CC 5716</v>
          </cell>
        </row>
        <row r="1081">
          <cell r="A1081" t="str">
            <v>2SZ/CC 5723</v>
          </cell>
        </row>
        <row r="1082">
          <cell r="A1082" t="str">
            <v>2SZ/CC 5725</v>
          </cell>
        </row>
        <row r="1083">
          <cell r="A1083" t="str">
            <v>2SZ/CC 5726</v>
          </cell>
        </row>
        <row r="1084">
          <cell r="A1084" t="str">
            <v>2SZ/CC 5727</v>
          </cell>
        </row>
        <row r="1085">
          <cell r="A1085" t="str">
            <v>2SZ/CC 5734</v>
          </cell>
        </row>
        <row r="1086">
          <cell r="A1086" t="str">
            <v>2SZ/CC 5762</v>
          </cell>
        </row>
        <row r="1087">
          <cell r="A1087" t="str">
            <v>2SZ/CC 5767</v>
          </cell>
        </row>
        <row r="1088">
          <cell r="A1088" t="str">
            <v>2SZ/CC 5772</v>
          </cell>
        </row>
        <row r="1089">
          <cell r="A1089" t="str">
            <v>2SZ/CC 5774</v>
          </cell>
        </row>
        <row r="1090">
          <cell r="A1090" t="str">
            <v>2SZ/CC 5776</v>
          </cell>
        </row>
        <row r="1091">
          <cell r="A1091" t="str">
            <v>3SZ/CC 5786</v>
          </cell>
        </row>
        <row r="1092">
          <cell r="A1092" t="str">
            <v>3SZ/CC 5787</v>
          </cell>
        </row>
        <row r="1093">
          <cell r="A1093" t="str">
            <v>3SZ/CC 5788</v>
          </cell>
        </row>
        <row r="1094">
          <cell r="A1094" t="str">
            <v>2SZ/CC 5809</v>
          </cell>
        </row>
        <row r="1095">
          <cell r="A1095" t="str">
            <v>2SZ/CC 5813</v>
          </cell>
        </row>
        <row r="1096">
          <cell r="A1096" t="str">
            <v>2SZ/CC 5828</v>
          </cell>
        </row>
        <row r="1097">
          <cell r="A1097" t="str">
            <v>3SZ/CC 5850</v>
          </cell>
        </row>
        <row r="1098">
          <cell r="A1098" t="str">
            <v>2SZ/CC 5867</v>
          </cell>
        </row>
        <row r="1099">
          <cell r="A1099" t="str">
            <v>2SZ/CC 5868</v>
          </cell>
        </row>
        <row r="1100">
          <cell r="A1100" t="str">
            <v>2SZ/CC 5869</v>
          </cell>
        </row>
        <row r="1101">
          <cell r="A1101" t="str">
            <v>2SZ/CC 5878</v>
          </cell>
        </row>
        <row r="1102">
          <cell r="A1102" t="str">
            <v>2SZ/CC 5879</v>
          </cell>
        </row>
        <row r="1103">
          <cell r="A1103" t="str">
            <v>2SZ/CC 5880</v>
          </cell>
        </row>
        <row r="1104">
          <cell r="A1104" t="str">
            <v>2SZ/CC 5881</v>
          </cell>
        </row>
        <row r="1105">
          <cell r="A1105" t="str">
            <v>2SZ/CC 5882</v>
          </cell>
        </row>
        <row r="1106">
          <cell r="A1106" t="str">
            <v>2SZ/CC 5899</v>
          </cell>
        </row>
        <row r="1107">
          <cell r="A1107" t="str">
            <v>2SZ/CC 5900</v>
          </cell>
        </row>
        <row r="1108">
          <cell r="A1108" t="str">
            <v>2SZ/CC 5901</v>
          </cell>
        </row>
        <row r="1109">
          <cell r="A1109" t="str">
            <v>2SZ/CC 5910</v>
          </cell>
        </row>
        <row r="1110">
          <cell r="A1110" t="str">
            <v>2SZ/CC 5914</v>
          </cell>
        </row>
        <row r="1111">
          <cell r="A1111" t="str">
            <v>3SZ/CC 5917</v>
          </cell>
        </row>
        <row r="1112">
          <cell r="A1112" t="str">
            <v>2SZ/CC 5919</v>
          </cell>
        </row>
        <row r="1113">
          <cell r="A1113" t="str">
            <v>2SZ/CC 5922</v>
          </cell>
        </row>
        <row r="1114">
          <cell r="A1114" t="str">
            <v>2SZ/CC 5926</v>
          </cell>
        </row>
        <row r="1115">
          <cell r="A1115" t="str">
            <v>2SZ/CC 5928</v>
          </cell>
        </row>
        <row r="1116">
          <cell r="A1116" t="str">
            <v>2SZ/CC 5930</v>
          </cell>
        </row>
        <row r="1117">
          <cell r="A1117" t="str">
            <v>2SZ/CC 5946</v>
          </cell>
        </row>
        <row r="1118">
          <cell r="A1118" t="str">
            <v>2SZ/CC 5963</v>
          </cell>
        </row>
        <row r="1119">
          <cell r="A1119" t="str">
            <v>2SZ/CC 5974</v>
          </cell>
        </row>
        <row r="1120">
          <cell r="A1120" t="str">
            <v>1SZ/CC 5986</v>
          </cell>
        </row>
        <row r="1121">
          <cell r="A1121" t="str">
            <v>2SZ/CC 5987</v>
          </cell>
        </row>
        <row r="1122">
          <cell r="A1122" t="str">
            <v>2SZ/CC 5988</v>
          </cell>
        </row>
        <row r="1123">
          <cell r="A1123" t="str">
            <v>3SZ/CC 5995</v>
          </cell>
        </row>
        <row r="1124">
          <cell r="A1124" t="str">
            <v>3SZ/CC 5996</v>
          </cell>
        </row>
        <row r="1125">
          <cell r="A1125" t="str">
            <v>2SZ/CC 6001</v>
          </cell>
        </row>
        <row r="1126">
          <cell r="A1126" t="str">
            <v>2PZ/CC 6006</v>
          </cell>
          <cell r="B1126" t="str">
            <v/>
          </cell>
        </row>
        <row r="1127">
          <cell r="A1127" t="str">
            <v>2SZ/CC 6018</v>
          </cell>
        </row>
        <row r="1128">
          <cell r="A1128" t="str">
            <v>2SZ/CC 6023</v>
          </cell>
        </row>
        <row r="1129">
          <cell r="A1129" t="str">
            <v>2SZ/CC 6025</v>
          </cell>
        </row>
        <row r="1130">
          <cell r="A1130" t="str">
            <v>2SZ/CC 6027</v>
          </cell>
        </row>
        <row r="1131">
          <cell r="A1131" t="str">
            <v>3SZ/CC 6028</v>
          </cell>
        </row>
        <row r="1132">
          <cell r="A1132" t="str">
            <v>2SZ/CC 6040</v>
          </cell>
        </row>
        <row r="1133">
          <cell r="A1133" t="str">
            <v>1SZ/CC 6044</v>
          </cell>
        </row>
        <row r="1134">
          <cell r="A1134" t="str">
            <v>4SZ/CC 6045</v>
          </cell>
        </row>
        <row r="1135">
          <cell r="A1135" t="str">
            <v>2SZ/CC 6050</v>
          </cell>
        </row>
        <row r="1136">
          <cell r="A1136" t="str">
            <v>2SZ_CC 6060</v>
          </cell>
        </row>
        <row r="1137">
          <cell r="A1137" t="str">
            <v>1SZ/CC 6062</v>
          </cell>
        </row>
        <row r="1138">
          <cell r="A1138" t="str">
            <v>2SZ/CC 6083</v>
          </cell>
        </row>
        <row r="1139">
          <cell r="A1139" t="str">
            <v>2SZ/CC 6088</v>
          </cell>
        </row>
        <row r="1140">
          <cell r="A1140" t="str">
            <v>2SZ/CC 6090</v>
          </cell>
        </row>
        <row r="1141">
          <cell r="A1141" t="str">
            <v>3SZ/CC 6098</v>
          </cell>
        </row>
        <row r="1142">
          <cell r="A1142" t="str">
            <v>3SZ/CC 6099</v>
          </cell>
        </row>
        <row r="1143">
          <cell r="A1143" t="str">
            <v>3SZ/CC 6102</v>
          </cell>
        </row>
        <row r="1144">
          <cell r="A1144" t="str">
            <v>1SZ/CC 6104</v>
          </cell>
        </row>
        <row r="1145">
          <cell r="A1145" t="str">
            <v>2SZ/CC 6113</v>
          </cell>
        </row>
        <row r="1146">
          <cell r="A1146" t="str">
            <v>3SZ/CC 6123</v>
          </cell>
        </row>
        <row r="1147">
          <cell r="A1147" t="str">
            <v>2SZ/CC 6129</v>
          </cell>
        </row>
        <row r="1148">
          <cell r="A1148" t="str">
            <v>2SZ/CC 6130</v>
          </cell>
        </row>
        <row r="1149">
          <cell r="A1149" t="str">
            <v>2SZ/CC 6131</v>
          </cell>
        </row>
        <row r="1150">
          <cell r="A1150" t="str">
            <v>2SZ/CC 6143</v>
          </cell>
        </row>
        <row r="1151">
          <cell r="A1151" t="str">
            <v>2SZ/CC 6144</v>
          </cell>
        </row>
        <row r="1152">
          <cell r="A1152" t="str">
            <v>2SZ/CC 6145</v>
          </cell>
        </row>
        <row r="1153">
          <cell r="A1153" t="str">
            <v>2SZ/CC 6146</v>
          </cell>
        </row>
        <row r="1154">
          <cell r="A1154" t="str">
            <v>2SZ/CC 6147</v>
          </cell>
        </row>
        <row r="1155">
          <cell r="A1155" t="str">
            <v>2SZ/CC 6148</v>
          </cell>
        </row>
        <row r="1156">
          <cell r="A1156" t="str">
            <v>2SZ/CC 6149</v>
          </cell>
        </row>
        <row r="1157">
          <cell r="A1157" t="str">
            <v>2SZ/CC 6158</v>
          </cell>
        </row>
        <row r="1158">
          <cell r="A1158" t="str">
            <v>2SZ/CC 6165</v>
          </cell>
        </row>
        <row r="1159">
          <cell r="A1159" t="str">
            <v>2SZ/CC 6166</v>
          </cell>
        </row>
        <row r="1160">
          <cell r="A1160" t="str">
            <v>2SZ/CC 6170</v>
          </cell>
        </row>
        <row r="1161">
          <cell r="A1161" t="str">
            <v>2SZ/CC 6172</v>
          </cell>
        </row>
        <row r="1162">
          <cell r="A1162" t="str">
            <v>2SZ/CC 6173</v>
          </cell>
        </row>
        <row r="1163">
          <cell r="A1163" t="str">
            <v>3SZ/CC 6174</v>
          </cell>
        </row>
        <row r="1164">
          <cell r="A1164" t="str">
            <v>2SZ/CC 6176</v>
          </cell>
        </row>
        <row r="1165">
          <cell r="A1165" t="str">
            <v>2SZ/CC 6178</v>
          </cell>
        </row>
        <row r="1166">
          <cell r="A1166" t="str">
            <v>1SZ/CC 6180</v>
          </cell>
        </row>
        <row r="1167">
          <cell r="A1167" t="str">
            <v>2SZ/CC 6183</v>
          </cell>
        </row>
        <row r="1168">
          <cell r="A1168" t="str">
            <v>2SZ/CC 6191</v>
          </cell>
        </row>
        <row r="1169">
          <cell r="A1169" t="str">
            <v>2SZ/CC 6195</v>
          </cell>
        </row>
        <row r="1170">
          <cell r="A1170" t="str">
            <v>2SZ/CC 6199</v>
          </cell>
        </row>
        <row r="1171">
          <cell r="A1171" t="str">
            <v>2SZ/CC 6209</v>
          </cell>
        </row>
        <row r="1172">
          <cell r="A1172" t="str">
            <v>2SZ/CC 6226</v>
          </cell>
        </row>
        <row r="1173">
          <cell r="A1173" t="str">
            <v>2SZ/CC 6228</v>
          </cell>
        </row>
        <row r="1174">
          <cell r="A1174" t="str">
            <v>2SZ/CC 6250</v>
          </cell>
        </row>
        <row r="1175">
          <cell r="A1175" t="str">
            <v>2SZ/CC 6258</v>
          </cell>
        </row>
        <row r="1176">
          <cell r="A1176" t="str">
            <v>2SZ/CC 6265</v>
          </cell>
        </row>
        <row r="1177">
          <cell r="A1177" t="str">
            <v>2SZ/CC 6266</v>
          </cell>
        </row>
        <row r="1178">
          <cell r="A1178" t="str">
            <v>2PZ/CC 6280</v>
          </cell>
          <cell r="B1178" t="str">
            <v/>
          </cell>
        </row>
        <row r="1179">
          <cell r="A1179" t="str">
            <v>3SZ/CC 6285</v>
          </cell>
        </row>
        <row r="1180">
          <cell r="A1180" t="str">
            <v>2SZ/CC 6286</v>
          </cell>
        </row>
        <row r="1181">
          <cell r="A1181" t="str">
            <v>2SZ/CC 6291</v>
          </cell>
        </row>
        <row r="1182">
          <cell r="A1182" t="str">
            <v>2SZ/CC 6292</v>
          </cell>
        </row>
        <row r="1183">
          <cell r="A1183" t="str">
            <v>2SZ/CC 6293</v>
          </cell>
        </row>
        <row r="1184">
          <cell r="A1184" t="str">
            <v>1SZ/CC 6297</v>
          </cell>
        </row>
        <row r="1185">
          <cell r="A1185" t="str">
            <v>2SZ/CC 6298</v>
          </cell>
        </row>
        <row r="1186">
          <cell r="A1186" t="str">
            <v>2SZ/CC 6299</v>
          </cell>
        </row>
        <row r="1187">
          <cell r="A1187" t="str">
            <v>2SZ/CC 6301</v>
          </cell>
        </row>
        <row r="1188">
          <cell r="A1188" t="str">
            <v>1SZ/CC 6304</v>
          </cell>
        </row>
        <row r="1189">
          <cell r="A1189" t="str">
            <v>1SZ/CC 6306</v>
          </cell>
        </row>
        <row r="1190">
          <cell r="A1190" t="str">
            <v>2SZ/CC 6314</v>
          </cell>
        </row>
        <row r="1191">
          <cell r="A1191" t="str">
            <v>2SZ/CC 6315</v>
          </cell>
        </row>
        <row r="1192">
          <cell r="A1192" t="str">
            <v>4SZ/CC 6320</v>
          </cell>
        </row>
        <row r="1193">
          <cell r="A1193" t="str">
            <v>1SZ/CC 6323</v>
          </cell>
        </row>
        <row r="1194">
          <cell r="A1194" t="str">
            <v>2SZ/CC 6324</v>
          </cell>
        </row>
        <row r="1195">
          <cell r="A1195" t="str">
            <v>2SZ/CC 6325</v>
          </cell>
        </row>
        <row r="1196">
          <cell r="A1196" t="str">
            <v>2SZ/CC 6327</v>
          </cell>
        </row>
        <row r="1197">
          <cell r="A1197" t="str">
            <v>2SZ/CC 6328</v>
          </cell>
        </row>
        <row r="1198">
          <cell r="A1198" t="str">
            <v>2SZ/CC 6332</v>
          </cell>
        </row>
        <row r="1199">
          <cell r="A1199" t="str">
            <v>2SZ/CC 6333</v>
          </cell>
        </row>
        <row r="1200">
          <cell r="A1200" t="str">
            <v>2SZ/CC 6335</v>
          </cell>
        </row>
        <row r="1201">
          <cell r="A1201" t="str">
            <v>2SZ/CC 6346</v>
          </cell>
        </row>
        <row r="1202">
          <cell r="A1202" t="str">
            <v>2SZ/CC 6354</v>
          </cell>
        </row>
        <row r="1203">
          <cell r="A1203" t="str">
            <v>1SZ/CC 6370</v>
          </cell>
        </row>
        <row r="1204">
          <cell r="A1204" t="str">
            <v>2SZ/CC 6371</v>
          </cell>
        </row>
        <row r="1205">
          <cell r="A1205" t="str">
            <v>2SZ/CC 6380</v>
          </cell>
        </row>
        <row r="1206">
          <cell r="A1206" t="str">
            <v>2SZ/CC 6384</v>
          </cell>
        </row>
        <row r="1207">
          <cell r="A1207" t="str">
            <v>2SZ/CC 6385</v>
          </cell>
        </row>
        <row r="1208">
          <cell r="A1208" t="str">
            <v>2SZ/CC 6388</v>
          </cell>
        </row>
        <row r="1209">
          <cell r="A1209" t="str">
            <v>2SZ/CC 6389</v>
          </cell>
        </row>
        <row r="1210">
          <cell r="A1210" t="str">
            <v>2SZ/CC 6392</v>
          </cell>
        </row>
        <row r="1211">
          <cell r="A1211" t="str">
            <v>2SZ/CC 6399</v>
          </cell>
        </row>
        <row r="1212">
          <cell r="A1212" t="str">
            <v>2SZ/CC 6404</v>
          </cell>
        </row>
        <row r="1213">
          <cell r="A1213" t="str">
            <v>2SZ/CC 6407</v>
          </cell>
        </row>
        <row r="1214">
          <cell r="A1214" t="str">
            <v>2SZ_CC 6408</v>
          </cell>
        </row>
        <row r="1215">
          <cell r="A1215" t="str">
            <v>2SZ/CC 6409</v>
          </cell>
        </row>
        <row r="1216">
          <cell r="A1216" t="str">
            <v>2SZ/CC 6413</v>
          </cell>
        </row>
        <row r="1217">
          <cell r="A1217" t="str">
            <v>2SZ/CC 6414</v>
          </cell>
        </row>
        <row r="1218">
          <cell r="A1218" t="str">
            <v>2SZ/CC 6417</v>
          </cell>
        </row>
        <row r="1219">
          <cell r="A1219" t="str">
            <v>2SZ/CC 6418</v>
          </cell>
        </row>
        <row r="1220">
          <cell r="A1220" t="str">
            <v>2SZ/CC 6419</v>
          </cell>
        </row>
        <row r="1221">
          <cell r="A1221" t="str">
            <v>2SZ/CC 6420</v>
          </cell>
        </row>
        <row r="1222">
          <cell r="A1222" t="str">
            <v>2SZ/CC 6421</v>
          </cell>
        </row>
        <row r="1223">
          <cell r="A1223" t="str">
            <v>2SZ/CC 6430</v>
          </cell>
        </row>
        <row r="1224">
          <cell r="A1224" t="str">
            <v>2SZ/CC 6431</v>
          </cell>
        </row>
        <row r="1225">
          <cell r="A1225" t="str">
            <v>1SZ/CC 6437</v>
          </cell>
        </row>
        <row r="1226">
          <cell r="A1226" t="str">
            <v>2SZ/CC 6439</v>
          </cell>
        </row>
        <row r="1227">
          <cell r="A1227" t="str">
            <v>2SZ/CC 6444</v>
          </cell>
        </row>
        <row r="1228">
          <cell r="A1228" t="str">
            <v>3SZ/CC 6445</v>
          </cell>
        </row>
        <row r="1229">
          <cell r="A1229" t="str">
            <v>2SZ/CC 6475</v>
          </cell>
        </row>
        <row r="1230">
          <cell r="A1230" t="str">
            <v>2SZ/CC 6476</v>
          </cell>
        </row>
        <row r="1231">
          <cell r="A1231" t="str">
            <v>2SZ/CC 6480</v>
          </cell>
        </row>
        <row r="1232">
          <cell r="A1232" t="str">
            <v>2SZ/CC 6485L</v>
          </cell>
        </row>
        <row r="1233">
          <cell r="A1233" t="str">
            <v>3SZ/CC 6493</v>
          </cell>
        </row>
        <row r="1234">
          <cell r="A1234" t="str">
            <v>2SZ/CC 6496</v>
          </cell>
        </row>
        <row r="1235">
          <cell r="A1235" t="str">
            <v>2SZ/CC 6499</v>
          </cell>
        </row>
        <row r="1236">
          <cell r="A1236" t="str">
            <v>2SZ/CC 6500</v>
          </cell>
        </row>
        <row r="1237">
          <cell r="A1237" t="str">
            <v>2SZ/CC 6506</v>
          </cell>
        </row>
        <row r="1238">
          <cell r="A1238" t="str">
            <v>2SZ/CC 6507</v>
          </cell>
        </row>
        <row r="1239">
          <cell r="A1239" t="str">
            <v>2SZ/CC 6512</v>
          </cell>
        </row>
        <row r="1240">
          <cell r="A1240" t="str">
            <v>2SZ/CC 6513</v>
          </cell>
        </row>
        <row r="1241">
          <cell r="A1241" t="str">
            <v>2SZ/CC 6515</v>
          </cell>
        </row>
        <row r="1242">
          <cell r="A1242" t="str">
            <v>2SZ/CC 6520</v>
          </cell>
        </row>
        <row r="1243">
          <cell r="A1243" t="str">
            <v>2SZ/CC 6523</v>
          </cell>
        </row>
        <row r="1244">
          <cell r="A1244" t="str">
            <v>2SZ/CC 6526</v>
          </cell>
        </row>
        <row r="1245">
          <cell r="A1245" t="str">
            <v>2SZ/CC 6527</v>
          </cell>
        </row>
        <row r="1246">
          <cell r="A1246" t="str">
            <v>2SZ/CC 6531</v>
          </cell>
        </row>
        <row r="1247">
          <cell r="A1247" t="str">
            <v>2SZ/CC 6539</v>
          </cell>
        </row>
        <row r="1248">
          <cell r="A1248" t="str">
            <v>2SZ/CC 6556</v>
          </cell>
        </row>
        <row r="1249">
          <cell r="A1249" t="str">
            <v>2SZ/CC 6576</v>
          </cell>
        </row>
        <row r="1250">
          <cell r="A1250" t="str">
            <v>2SZ/CC 6583</v>
          </cell>
        </row>
        <row r="1251">
          <cell r="A1251" t="str">
            <v>1SZ/CC 6592</v>
          </cell>
        </row>
        <row r="1252">
          <cell r="A1252" t="str">
            <v>1SZ/CC 6593</v>
          </cell>
        </row>
        <row r="1253">
          <cell r="A1253" t="str">
            <v>2SZ/CC 6599</v>
          </cell>
        </row>
        <row r="1254">
          <cell r="A1254" t="str">
            <v>2SZ/CC 6608</v>
          </cell>
        </row>
        <row r="1255">
          <cell r="A1255" t="str">
            <v>2SZ/CC 6625</v>
          </cell>
        </row>
        <row r="1256">
          <cell r="A1256" t="str">
            <v>3SZ/CC 6628</v>
          </cell>
        </row>
        <row r="1257">
          <cell r="A1257" t="str">
            <v>2SZ/CC 6631</v>
          </cell>
        </row>
        <row r="1258">
          <cell r="A1258" t="str">
            <v>2SZ/CC 6634</v>
          </cell>
        </row>
        <row r="1259">
          <cell r="A1259" t="str">
            <v>2SZ/CC 6644</v>
          </cell>
        </row>
        <row r="1260">
          <cell r="A1260" t="str">
            <v>2SZ/CC 6645</v>
          </cell>
        </row>
        <row r="1261">
          <cell r="A1261" t="str">
            <v>2SZ/CC 6646</v>
          </cell>
        </row>
        <row r="1262">
          <cell r="A1262" t="str">
            <v>2SZ/CC 6651</v>
          </cell>
        </row>
        <row r="1263">
          <cell r="A1263" t="str">
            <v>2SZ/CC 6663</v>
          </cell>
        </row>
        <row r="1264">
          <cell r="A1264" t="str">
            <v>4SZ/CC 6670</v>
          </cell>
        </row>
        <row r="1265">
          <cell r="A1265" t="str">
            <v>2SZ/CC 6671</v>
          </cell>
        </row>
        <row r="1266">
          <cell r="A1266" t="str">
            <v>2SZ/CC 6675</v>
          </cell>
        </row>
        <row r="1267">
          <cell r="A1267" t="str">
            <v>1SZ/CC 6676</v>
          </cell>
        </row>
        <row r="1268">
          <cell r="A1268" t="str">
            <v>2SZ/CC 6680</v>
          </cell>
        </row>
        <row r="1269">
          <cell r="A1269" t="str">
            <v>2SZ/CC 6689</v>
          </cell>
        </row>
        <row r="1270">
          <cell r="A1270" t="str">
            <v>2SZ/CC 6694</v>
          </cell>
        </row>
        <row r="1271">
          <cell r="A1271" t="str">
            <v>2SZ/CC 6695</v>
          </cell>
        </row>
        <row r="1272">
          <cell r="A1272" t="str">
            <v>3SZ/CC 6698</v>
          </cell>
        </row>
        <row r="1273">
          <cell r="A1273" t="str">
            <v>3SZ/CC 6699</v>
          </cell>
        </row>
        <row r="1274">
          <cell r="A1274" t="str">
            <v>2SZ/CC 6701</v>
          </cell>
        </row>
        <row r="1275">
          <cell r="A1275" t="str">
            <v>2SZ/CC 6704</v>
          </cell>
        </row>
        <row r="1276">
          <cell r="A1276" t="str">
            <v>2SZ/CC 6705</v>
          </cell>
        </row>
        <row r="1277">
          <cell r="A1277" t="str">
            <v>2SZ/CC 6716</v>
          </cell>
        </row>
        <row r="1278">
          <cell r="A1278" t="str">
            <v>2SZ/CC 6717</v>
          </cell>
        </row>
        <row r="1279">
          <cell r="A1279" t="str">
            <v>2SZ/CC 6722</v>
          </cell>
        </row>
        <row r="1280">
          <cell r="A1280" t="str">
            <v>2SZ/CC 6726</v>
          </cell>
        </row>
        <row r="1281">
          <cell r="A1281" t="str">
            <v>2SZ/CC 6728</v>
          </cell>
        </row>
        <row r="1282">
          <cell r="A1282" t="str">
            <v>2SZ/CC 6731</v>
          </cell>
        </row>
        <row r="1283">
          <cell r="A1283" t="str">
            <v>2SZ/CC 6733</v>
          </cell>
        </row>
        <row r="1284">
          <cell r="A1284" t="str">
            <v>2SZ/CC 6744</v>
          </cell>
        </row>
        <row r="1285">
          <cell r="A1285" t="str">
            <v>2SZ/CC 6745</v>
          </cell>
        </row>
        <row r="1286">
          <cell r="A1286" t="str">
            <v>2SZ/CC 6745S</v>
          </cell>
        </row>
        <row r="1287">
          <cell r="A1287" t="str">
            <v>2SZ/CC 6749</v>
          </cell>
        </row>
        <row r="1288">
          <cell r="A1288" t="str">
            <v>2SZ/CC 6765</v>
          </cell>
        </row>
        <row r="1289">
          <cell r="A1289" t="str">
            <v>2SZ/CC 6767</v>
          </cell>
        </row>
        <row r="1290">
          <cell r="A1290" t="str">
            <v>2SZ/CC 6773S</v>
          </cell>
        </row>
        <row r="1291">
          <cell r="A1291" t="str">
            <v>2SZ/CC 6774</v>
          </cell>
        </row>
        <row r="1292">
          <cell r="A1292" t="str">
            <v>2SZ/CC 6777</v>
          </cell>
        </row>
        <row r="1293">
          <cell r="A1293" t="str">
            <v>2SZ/CC 6778</v>
          </cell>
        </row>
        <row r="1294">
          <cell r="A1294" t="str">
            <v>2SZ/CC 6783</v>
          </cell>
        </row>
        <row r="1295">
          <cell r="A1295" t="str">
            <v>2SZ/CC 6789</v>
          </cell>
        </row>
        <row r="1296">
          <cell r="A1296" t="str">
            <v>2SZ/CC 6791</v>
          </cell>
        </row>
        <row r="1297">
          <cell r="A1297" t="str">
            <v>1SZ/CC 6792</v>
          </cell>
        </row>
        <row r="1298">
          <cell r="A1298" t="str">
            <v>2SZ/CC 6797</v>
          </cell>
        </row>
        <row r="1299">
          <cell r="A1299" t="str">
            <v>2SZ/CC 6803</v>
          </cell>
        </row>
        <row r="1300">
          <cell r="A1300" t="str">
            <v>2SZ/CC 6817</v>
          </cell>
        </row>
        <row r="1301">
          <cell r="A1301" t="str">
            <v>2SZ/CC 6821</v>
          </cell>
        </row>
        <row r="1302">
          <cell r="A1302" t="str">
            <v>2SZ/CC 6826</v>
          </cell>
        </row>
        <row r="1303">
          <cell r="A1303" t="str">
            <v>2SZ/CC 6827</v>
          </cell>
        </row>
        <row r="1304">
          <cell r="A1304" t="str">
            <v>2SZ/CC 6833</v>
          </cell>
        </row>
        <row r="1305">
          <cell r="A1305" t="str">
            <v>2SZ/CC 6837</v>
          </cell>
        </row>
        <row r="1306">
          <cell r="A1306" t="str">
            <v>2SZ/CC 6839</v>
          </cell>
        </row>
        <row r="1307">
          <cell r="A1307" t="str">
            <v>3SZ/CC 6841</v>
          </cell>
        </row>
        <row r="1308">
          <cell r="A1308" t="str">
            <v>2SZ/CC 6852</v>
          </cell>
        </row>
        <row r="1309">
          <cell r="A1309" t="str">
            <v>2SZ/CC 6861</v>
          </cell>
        </row>
        <row r="1310">
          <cell r="A1310" t="str">
            <v>2SZ/CC 6862</v>
          </cell>
        </row>
        <row r="1311">
          <cell r="A1311" t="str">
            <v>2SZ/CC 6870</v>
          </cell>
        </row>
        <row r="1312">
          <cell r="A1312" t="str">
            <v>2SZ/CC 6871</v>
          </cell>
        </row>
        <row r="1313">
          <cell r="A1313" t="str">
            <v>2SZ/CC 6872</v>
          </cell>
        </row>
        <row r="1314">
          <cell r="A1314" t="str">
            <v>2SZ/CC 6875</v>
          </cell>
        </row>
        <row r="1315">
          <cell r="A1315" t="str">
            <v>2SZ/CC 6880</v>
          </cell>
        </row>
        <row r="1316">
          <cell r="A1316" t="str">
            <v>2SZ/CC 6883</v>
          </cell>
        </row>
        <row r="1317">
          <cell r="A1317" t="str">
            <v>3SZ/CC 6885</v>
          </cell>
        </row>
        <row r="1318">
          <cell r="A1318" t="str">
            <v>3SZ/CC 6888</v>
          </cell>
        </row>
        <row r="1319">
          <cell r="A1319" t="str">
            <v>2SZ/CC 6890</v>
          </cell>
        </row>
        <row r="1320">
          <cell r="A1320" t="str">
            <v>2SZ/CC 6898</v>
          </cell>
        </row>
        <row r="1321">
          <cell r="A1321" t="str">
            <v>2SZ/CC 6902</v>
          </cell>
        </row>
        <row r="1322">
          <cell r="A1322" t="str">
            <v>1SZ/CC 6904</v>
          </cell>
        </row>
        <row r="1323">
          <cell r="A1323" t="str">
            <v>1SZ/CC 6910</v>
          </cell>
        </row>
        <row r="1324">
          <cell r="A1324" t="str">
            <v>4SZ/CC 6918</v>
          </cell>
        </row>
        <row r="1325">
          <cell r="A1325" t="str">
            <v>2SZ/CC 6925</v>
          </cell>
        </row>
        <row r="1326">
          <cell r="A1326" t="str">
            <v>2SZ/CC 6926</v>
          </cell>
        </row>
        <row r="1327">
          <cell r="A1327" t="str">
            <v>4SZ/CC 6928</v>
          </cell>
        </row>
        <row r="1328">
          <cell r="A1328" t="str">
            <v>2SZ/CC 6929</v>
          </cell>
        </row>
        <row r="1329">
          <cell r="A1329" t="str">
            <v>2SZ/CC 6931</v>
          </cell>
        </row>
        <row r="1330">
          <cell r="A1330" t="str">
            <v>3SZ/CC 6941</v>
          </cell>
        </row>
        <row r="1331">
          <cell r="A1331" t="str">
            <v>2SZ/CC 6948</v>
          </cell>
        </row>
        <row r="1332">
          <cell r="A1332" t="str">
            <v>2SZ/CC 6949</v>
          </cell>
        </row>
        <row r="1333">
          <cell r="A1333" t="str">
            <v>2SZ/CC 6950</v>
          </cell>
        </row>
        <row r="1334">
          <cell r="A1334" t="str">
            <v>2SZ/CC 6955</v>
          </cell>
        </row>
        <row r="1335">
          <cell r="A1335" t="str">
            <v>3SZ/CC 6960</v>
          </cell>
        </row>
        <row r="1336">
          <cell r="A1336" t="str">
            <v>2SZ/CC 6963</v>
          </cell>
        </row>
        <row r="1337">
          <cell r="A1337" t="str">
            <v>3SZ/CC 6965</v>
          </cell>
        </row>
        <row r="1338">
          <cell r="A1338" t="str">
            <v>2SZ/CC 6968</v>
          </cell>
        </row>
        <row r="1339">
          <cell r="A1339" t="str">
            <v>3SZ/CC 6975</v>
          </cell>
        </row>
        <row r="1340">
          <cell r="A1340" t="str">
            <v>2SZ/CC 6977</v>
          </cell>
        </row>
        <row r="1341">
          <cell r="A1341" t="str">
            <v>2SZ/CC 6983</v>
          </cell>
        </row>
        <row r="1342">
          <cell r="A1342" t="str">
            <v>2SZ/CC 6986</v>
          </cell>
        </row>
        <row r="1343">
          <cell r="A1343" t="str">
            <v>2SZ/CC 6987</v>
          </cell>
        </row>
        <row r="1344">
          <cell r="A1344" t="str">
            <v>1SZ/CC 6992</v>
          </cell>
        </row>
        <row r="1345">
          <cell r="A1345" t="str">
            <v>1SZ/CC 6993</v>
          </cell>
        </row>
        <row r="1346">
          <cell r="A1346" t="str">
            <v>3SZ/CC 6996</v>
          </cell>
        </row>
        <row r="1347">
          <cell r="A1347" t="str">
            <v>2SZ/CC 7002</v>
          </cell>
        </row>
        <row r="1348">
          <cell r="A1348" t="str">
            <v>4SZ/CC 7016</v>
          </cell>
        </row>
        <row r="1349">
          <cell r="A1349" t="str">
            <v>2SZ/CC 7017</v>
          </cell>
        </row>
        <row r="1350">
          <cell r="A1350" t="str">
            <v>2SZ/CC 7020</v>
          </cell>
        </row>
        <row r="1351">
          <cell r="A1351" t="str">
            <v>2SZ/CC 7021</v>
          </cell>
        </row>
        <row r="1352">
          <cell r="A1352" t="str">
            <v>2SZ/CC 7023</v>
          </cell>
        </row>
        <row r="1353">
          <cell r="A1353" t="str">
            <v>2SZ/CC 7034</v>
          </cell>
        </row>
        <row r="1354">
          <cell r="A1354" t="str">
            <v>3SZ/CC 7035</v>
          </cell>
        </row>
        <row r="1355">
          <cell r="A1355" t="str">
            <v>3SZ/CC 7040</v>
          </cell>
        </row>
        <row r="1356">
          <cell r="A1356" t="str">
            <v>2SZ/CC 7051</v>
          </cell>
        </row>
        <row r="1357">
          <cell r="A1357" t="str">
            <v>2SZ/CC 7052</v>
          </cell>
        </row>
        <row r="1358">
          <cell r="A1358" t="str">
            <v>2SZ/CC 7056</v>
          </cell>
        </row>
        <row r="1359">
          <cell r="A1359" t="str">
            <v>2SZ/CC 7058</v>
          </cell>
        </row>
        <row r="1360">
          <cell r="A1360" t="str">
            <v>2SZ/CC 7061</v>
          </cell>
        </row>
        <row r="1361">
          <cell r="A1361" t="str">
            <v>2SZ/CC 7078</v>
          </cell>
        </row>
        <row r="1362">
          <cell r="A1362" t="str">
            <v>2SZ/CC 7082</v>
          </cell>
        </row>
        <row r="1363">
          <cell r="A1363" t="str">
            <v>3SZ/CC 7091</v>
          </cell>
        </row>
        <row r="1364">
          <cell r="A1364" t="str">
            <v>2SZ/CC 7092</v>
          </cell>
        </row>
        <row r="1365">
          <cell r="A1365" t="str">
            <v>2SZ/CC 7101</v>
          </cell>
        </row>
        <row r="1366">
          <cell r="A1366" t="str">
            <v>2SZ/CC 7103</v>
          </cell>
        </row>
        <row r="1367">
          <cell r="A1367" t="str">
            <v>3SZ/CC 7107</v>
          </cell>
        </row>
        <row r="1368">
          <cell r="A1368" t="str">
            <v>3SZ/CC 7112</v>
          </cell>
        </row>
        <row r="1369">
          <cell r="A1369" t="str">
            <v>2SZ/CC 7118</v>
          </cell>
        </row>
        <row r="1370">
          <cell r="A1370" t="str">
            <v>2SZ/CC 7133</v>
          </cell>
        </row>
        <row r="1371">
          <cell r="A1371" t="str">
            <v>2SZ/CC 7136</v>
          </cell>
        </row>
        <row r="1372">
          <cell r="A1372" t="str">
            <v>2SZ/CC 7137L</v>
          </cell>
        </row>
        <row r="1373">
          <cell r="A1373" t="str">
            <v>2SZ/CC 7137R</v>
          </cell>
        </row>
        <row r="1374">
          <cell r="A1374" t="str">
            <v>2SZ/CC 7138</v>
          </cell>
        </row>
        <row r="1375">
          <cell r="A1375" t="str">
            <v>2SZ/CC 7141</v>
          </cell>
        </row>
        <row r="1376">
          <cell r="A1376" t="str">
            <v>2SZ/CC 7147</v>
          </cell>
        </row>
        <row r="1377">
          <cell r="A1377" t="str">
            <v>2SZ/CC 7149</v>
          </cell>
        </row>
        <row r="1378">
          <cell r="A1378" t="str">
            <v>2SZ/CC 7155</v>
          </cell>
        </row>
        <row r="1379">
          <cell r="A1379" t="str">
            <v>2SZ/CC 7156</v>
          </cell>
        </row>
        <row r="1380">
          <cell r="A1380" t="str">
            <v>2SZ/CC 7158</v>
          </cell>
        </row>
        <row r="1381">
          <cell r="A1381" t="str">
            <v>2SZ/CC 7159</v>
          </cell>
        </row>
        <row r="1382">
          <cell r="A1382" t="str">
            <v>2SZ/CC 7161</v>
          </cell>
        </row>
        <row r="1383">
          <cell r="A1383" t="str">
            <v>2SZ/CC 7163</v>
          </cell>
        </row>
        <row r="1384">
          <cell r="A1384" t="str">
            <v>3SZ/CC 7167</v>
          </cell>
        </row>
        <row r="1385">
          <cell r="A1385" t="str">
            <v>2SZ/CC 7169</v>
          </cell>
        </row>
        <row r="1386">
          <cell r="A1386" t="str">
            <v>3SZ/CC 7174</v>
          </cell>
        </row>
        <row r="1387">
          <cell r="A1387" t="str">
            <v>2SZ/CC 7188</v>
          </cell>
        </row>
        <row r="1388">
          <cell r="A1388" t="str">
            <v>2SZ/CC 7199</v>
          </cell>
        </row>
        <row r="1389">
          <cell r="A1389" t="str">
            <v>2SZ/CC 7200</v>
          </cell>
        </row>
        <row r="1390">
          <cell r="A1390" t="str">
            <v>2SZ/CC 7201</v>
          </cell>
        </row>
        <row r="1391">
          <cell r="A1391" t="str">
            <v>3SZ/CC 7212</v>
          </cell>
        </row>
        <row r="1392">
          <cell r="A1392" t="str">
            <v>1SZ/CC 7221</v>
          </cell>
        </row>
        <row r="1393">
          <cell r="A1393" t="str">
            <v>2SZ/CC 7223</v>
          </cell>
        </row>
        <row r="1394">
          <cell r="A1394" t="str">
            <v>2SZ/CC 7228</v>
          </cell>
        </row>
        <row r="1395">
          <cell r="A1395" t="str">
            <v>2SZ/CC 7233</v>
          </cell>
        </row>
        <row r="1396">
          <cell r="A1396" t="str">
            <v>2SZ/CC 7234</v>
          </cell>
        </row>
        <row r="1397">
          <cell r="A1397" t="str">
            <v>2SZ/CC 7235</v>
          </cell>
        </row>
        <row r="1398">
          <cell r="A1398" t="str">
            <v>2SZ/CC 7237</v>
          </cell>
        </row>
        <row r="1399">
          <cell r="A1399" t="str">
            <v>2SZ/CC 7238</v>
          </cell>
        </row>
        <row r="1400">
          <cell r="A1400" t="str">
            <v>2SZ/CC 7244</v>
          </cell>
        </row>
        <row r="1401">
          <cell r="A1401" t="str">
            <v>2SZ/CC 7245</v>
          </cell>
        </row>
        <row r="1402">
          <cell r="A1402" t="str">
            <v>2SZ/CC 7263</v>
          </cell>
        </row>
        <row r="1403">
          <cell r="A1403" t="str">
            <v>3SZ/CC 7264</v>
          </cell>
        </row>
        <row r="1404">
          <cell r="A1404" t="str">
            <v>3SZ/CC 7265</v>
          </cell>
        </row>
        <row r="1405">
          <cell r="A1405" t="str">
            <v>2SZ/CC 7273</v>
          </cell>
        </row>
        <row r="1406">
          <cell r="A1406" t="str">
            <v>2SZ/CC 7277</v>
          </cell>
        </row>
        <row r="1407">
          <cell r="A1407" t="str">
            <v>2SZ/CC 7287</v>
          </cell>
        </row>
        <row r="1408">
          <cell r="A1408" t="str">
            <v>2SZ/CC 7293</v>
          </cell>
        </row>
        <row r="1409">
          <cell r="A1409" t="str">
            <v>2SZ/CC 7303L</v>
          </cell>
        </row>
        <row r="1410">
          <cell r="A1410" t="str">
            <v>2SZ/CC 7303R</v>
          </cell>
        </row>
        <row r="1411">
          <cell r="A1411" t="str">
            <v>2SZ/CC 7310</v>
          </cell>
        </row>
        <row r="1412">
          <cell r="A1412" t="str">
            <v>2SZ/CC 7311</v>
          </cell>
        </row>
        <row r="1413">
          <cell r="A1413" t="str">
            <v>2SZ/CC 7312</v>
          </cell>
        </row>
        <row r="1414">
          <cell r="A1414" t="str">
            <v>2SZ/CC 7314</v>
          </cell>
        </row>
        <row r="1415">
          <cell r="A1415" t="str">
            <v>2SZ/CC 7318</v>
          </cell>
        </row>
        <row r="1416">
          <cell r="A1416" t="str">
            <v>2SZ/CC 7324</v>
          </cell>
        </row>
        <row r="1417">
          <cell r="A1417" t="str">
            <v>2SZ/CC 7325</v>
          </cell>
        </row>
        <row r="1418">
          <cell r="A1418" t="str">
            <v>2SZ/CC 7332</v>
          </cell>
        </row>
        <row r="1419">
          <cell r="A1419" t="str">
            <v>2SZ/CC 7342</v>
          </cell>
        </row>
        <row r="1420">
          <cell r="A1420" t="str">
            <v>1SZ/CC 7352</v>
          </cell>
        </row>
        <row r="1421">
          <cell r="A1421" t="str">
            <v>2SZ/CC 7353</v>
          </cell>
        </row>
        <row r="1422">
          <cell r="A1422" t="str">
            <v>2SZ/CC 7354</v>
          </cell>
        </row>
        <row r="1423">
          <cell r="A1423" t="str">
            <v>2SZ/CC 7360</v>
          </cell>
        </row>
        <row r="1424">
          <cell r="A1424" t="str">
            <v>2SZ/CC 7361</v>
          </cell>
        </row>
        <row r="1425">
          <cell r="A1425" t="str">
            <v>2SZ/CC 7362</v>
          </cell>
        </row>
        <row r="1426">
          <cell r="A1426" t="str">
            <v>1SZ/CC 7363</v>
          </cell>
        </row>
        <row r="1427">
          <cell r="A1427" t="str">
            <v>2SZ/CC 7368</v>
          </cell>
        </row>
        <row r="1428">
          <cell r="A1428" t="str">
            <v>3SZ/CC 7386</v>
          </cell>
        </row>
        <row r="1429">
          <cell r="A1429" t="str">
            <v>3SZ/CC 7387</v>
          </cell>
        </row>
        <row r="1430">
          <cell r="A1430" t="str">
            <v>2SZ/CC 7395</v>
          </cell>
        </row>
        <row r="1431">
          <cell r="A1431" t="str">
            <v>2SZ/CC 7396</v>
          </cell>
        </row>
        <row r="1432">
          <cell r="A1432" t="str">
            <v>2SZ/CC 7397</v>
          </cell>
        </row>
        <row r="1433">
          <cell r="A1433" t="str">
            <v>2SZ/CC 7398</v>
          </cell>
        </row>
        <row r="1434">
          <cell r="A1434" t="str">
            <v>2SZ/CC 7404</v>
          </cell>
        </row>
        <row r="1435">
          <cell r="A1435" t="str">
            <v>2SZ/CC 7417</v>
          </cell>
        </row>
        <row r="1436">
          <cell r="A1436" t="str">
            <v>2SZ/CC 7418</v>
          </cell>
        </row>
        <row r="1437">
          <cell r="A1437" t="str">
            <v>2SZ/CC 7422</v>
          </cell>
        </row>
        <row r="1438">
          <cell r="A1438" t="str">
            <v>2SZ/CC 7428</v>
          </cell>
        </row>
        <row r="1439">
          <cell r="A1439" t="str">
            <v>2SZ/CC 7450</v>
          </cell>
        </row>
        <row r="1440">
          <cell r="A1440" t="str">
            <v>2SZ/CC 7452</v>
          </cell>
        </row>
        <row r="1441">
          <cell r="A1441" t="str">
            <v>2SZ/CC 7455</v>
          </cell>
        </row>
        <row r="1442">
          <cell r="A1442" t="str">
            <v>2SZ/CC 7488</v>
          </cell>
        </row>
        <row r="1443">
          <cell r="A1443" t="str">
            <v>2SZ/CC 7494</v>
          </cell>
        </row>
        <row r="1444">
          <cell r="A1444" t="str">
            <v>2SZ/CC 7495</v>
          </cell>
        </row>
        <row r="1445">
          <cell r="A1445" t="str">
            <v>2SZ/CC 7496</v>
          </cell>
        </row>
        <row r="1446">
          <cell r="A1446" t="str">
            <v>2SZ/CC 7499</v>
          </cell>
        </row>
        <row r="1447">
          <cell r="A1447" t="str">
            <v>2SZ/CC 7500</v>
          </cell>
        </row>
        <row r="1448">
          <cell r="A1448" t="str">
            <v>3SZ/CC 7501</v>
          </cell>
        </row>
        <row r="1449">
          <cell r="A1449" t="str">
            <v>3SZ/CC 7508</v>
          </cell>
        </row>
        <row r="1450">
          <cell r="A1450" t="str">
            <v>2SZ/CC 7509</v>
          </cell>
        </row>
        <row r="1451">
          <cell r="A1451" t="str">
            <v>2SZ/CC 7510</v>
          </cell>
        </row>
        <row r="1452">
          <cell r="A1452" t="str">
            <v>2SZ/CC 7518</v>
          </cell>
        </row>
        <row r="1453">
          <cell r="A1453" t="str">
            <v>2SZ/CC 7519</v>
          </cell>
        </row>
        <row r="1454">
          <cell r="A1454" t="str">
            <v>2SZ/CC 7543</v>
          </cell>
        </row>
        <row r="1455">
          <cell r="A1455" t="str">
            <v>2SZ/CC 7546</v>
          </cell>
        </row>
        <row r="1456">
          <cell r="A1456" t="str">
            <v>3SZ/CC 7552</v>
          </cell>
        </row>
        <row r="1457">
          <cell r="A1457" t="str">
            <v>2SZ/CC 7555</v>
          </cell>
        </row>
        <row r="1458">
          <cell r="A1458" t="str">
            <v>2SZ/CC 7583</v>
          </cell>
        </row>
        <row r="1459">
          <cell r="A1459" t="str">
            <v>3SZ/CC 7601</v>
          </cell>
        </row>
        <row r="1460">
          <cell r="A1460" t="str">
            <v>2SZ/CC 7602</v>
          </cell>
        </row>
        <row r="1461">
          <cell r="A1461" t="str">
            <v>2SZ/CC 7603</v>
          </cell>
        </row>
        <row r="1462">
          <cell r="A1462" t="str">
            <v>2SZ/CC 7609</v>
          </cell>
        </row>
        <row r="1463">
          <cell r="A1463" t="str">
            <v>2SZ/CC 7610</v>
          </cell>
        </row>
        <row r="1464">
          <cell r="A1464" t="str">
            <v>2SZ/CC 7614</v>
          </cell>
        </row>
        <row r="1465">
          <cell r="A1465" t="str">
            <v>3SZ/CC 7616</v>
          </cell>
        </row>
        <row r="1466">
          <cell r="A1466" t="str">
            <v>2SZ/CC 7620</v>
          </cell>
        </row>
        <row r="1467">
          <cell r="A1467" t="str">
            <v>2SZ/CC 7622</v>
          </cell>
        </row>
        <row r="1468">
          <cell r="A1468" t="str">
            <v>2SZ/CC 7623</v>
          </cell>
        </row>
        <row r="1469">
          <cell r="A1469" t="str">
            <v>2SZ/CC 7625</v>
          </cell>
        </row>
        <row r="1470">
          <cell r="A1470" t="str">
            <v>2SZ/CC 7640</v>
          </cell>
        </row>
        <row r="1471">
          <cell r="A1471" t="str">
            <v>2SZ/CC 7642</v>
          </cell>
        </row>
        <row r="1472">
          <cell r="A1472" t="str">
            <v>2SZ/CC 7644</v>
          </cell>
        </row>
        <row r="1473">
          <cell r="A1473" t="str">
            <v>2SZ/CC 7651</v>
          </cell>
        </row>
        <row r="1474">
          <cell r="A1474" t="str">
            <v>2SZ/CC 7654</v>
          </cell>
        </row>
        <row r="1475">
          <cell r="A1475" t="str">
            <v>3SZ/CC 7658</v>
          </cell>
        </row>
        <row r="1476">
          <cell r="A1476" t="str">
            <v>2SZ/CC 7659</v>
          </cell>
        </row>
        <row r="1477">
          <cell r="A1477" t="str">
            <v>3SZ_CC 7669</v>
          </cell>
        </row>
        <row r="1478">
          <cell r="A1478" t="str">
            <v>2SZ/CC 7674</v>
          </cell>
        </row>
        <row r="1479">
          <cell r="A1479" t="str">
            <v>2SZ/CC 7681</v>
          </cell>
        </row>
        <row r="1480">
          <cell r="A1480" t="str">
            <v>2SZ/CC 7682</v>
          </cell>
        </row>
        <row r="1481">
          <cell r="A1481" t="str">
            <v>3SZ/CC 7684</v>
          </cell>
        </row>
        <row r="1482">
          <cell r="A1482" t="str">
            <v>2SZ_CC 7703</v>
          </cell>
        </row>
        <row r="1483">
          <cell r="A1483" t="str">
            <v>2SZ/CC 7715</v>
          </cell>
        </row>
        <row r="1484">
          <cell r="A1484" t="str">
            <v>2SZ/CC 7716</v>
          </cell>
        </row>
        <row r="1485">
          <cell r="A1485" t="str">
            <v>2SZ/CC 7717</v>
          </cell>
        </row>
        <row r="1486">
          <cell r="A1486" t="str">
            <v>2SZ/CC 7720</v>
          </cell>
        </row>
        <row r="1487">
          <cell r="A1487" t="str">
            <v>2SZ/CC 7729</v>
          </cell>
        </row>
        <row r="1488">
          <cell r="A1488" t="str">
            <v>2SZ/CC 7730</v>
          </cell>
        </row>
        <row r="1489">
          <cell r="A1489" t="str">
            <v>2SZ/CC 7736</v>
          </cell>
        </row>
        <row r="1490">
          <cell r="A1490" t="str">
            <v>2SZ/CC 7737</v>
          </cell>
        </row>
        <row r="1491">
          <cell r="A1491" t="str">
            <v>1SZ/CHW36301000</v>
          </cell>
        </row>
        <row r="1492">
          <cell r="A1492" t="str">
            <v>2PZ/CHW36301000</v>
          </cell>
          <cell r="B1492" t="str">
            <v/>
          </cell>
        </row>
        <row r="1493">
          <cell r="A1493" t="str">
            <v>2SZ/CHW36301000</v>
          </cell>
        </row>
        <row r="1494">
          <cell r="A1494" t="str">
            <v>3SZ/CHW36301000</v>
          </cell>
        </row>
        <row r="1495">
          <cell r="A1495" t="str">
            <v>4SZ/CHW36301000</v>
          </cell>
        </row>
        <row r="1496">
          <cell r="A1496" t="str">
            <v>1SZ/CHW3630390</v>
          </cell>
        </row>
        <row r="1497">
          <cell r="A1497" t="str">
            <v>2PZ/CHW3630390</v>
          </cell>
          <cell r="B1497" t="str">
            <v/>
          </cell>
        </row>
        <row r="1498">
          <cell r="A1498" t="str">
            <v>2SZ/CHW3630390</v>
          </cell>
        </row>
        <row r="1499">
          <cell r="A1499" t="str">
            <v>3SZ/CHW3630390</v>
          </cell>
        </row>
        <row r="1500">
          <cell r="A1500" t="str">
            <v>4SZ/CHW3630390</v>
          </cell>
        </row>
        <row r="1501">
          <cell r="A1501" t="str">
            <v>1SZ/CHW3630600</v>
          </cell>
        </row>
        <row r="1502">
          <cell r="A1502" t="str">
            <v>2PZ/CHW3630600</v>
          </cell>
          <cell r="B1502" t="str">
            <v/>
          </cell>
        </row>
        <row r="1503">
          <cell r="A1503" t="str">
            <v>2SZ/CHW3630600</v>
          </cell>
        </row>
        <row r="1504">
          <cell r="A1504" t="str">
            <v>3SZ/CHW3630600</v>
          </cell>
        </row>
        <row r="1505">
          <cell r="A1505" t="str">
            <v>4SZ/CHW3630600</v>
          </cell>
        </row>
        <row r="1506">
          <cell r="A1506" t="str">
            <v>1SZ/CHW36361000</v>
          </cell>
        </row>
        <row r="1507">
          <cell r="A1507" t="str">
            <v>2PZ/CHW36361000</v>
          </cell>
          <cell r="B1507" t="str">
            <v/>
          </cell>
        </row>
        <row r="1508">
          <cell r="A1508" t="str">
            <v>2SZ/CHW36361000</v>
          </cell>
        </row>
        <row r="1509">
          <cell r="A1509" t="str">
            <v>3SZ/CHW36361000</v>
          </cell>
        </row>
        <row r="1510">
          <cell r="A1510" t="str">
            <v>4SZ/CHW36361000</v>
          </cell>
        </row>
        <row r="1511">
          <cell r="A1511" t="str">
            <v>1SZ/CHW3636390</v>
          </cell>
        </row>
        <row r="1512">
          <cell r="A1512" t="str">
            <v>2PZ/CHW3636390</v>
          </cell>
          <cell r="B1512" t="str">
            <v/>
          </cell>
        </row>
        <row r="1513">
          <cell r="A1513" t="str">
            <v>2SZ/CHW3636390</v>
          </cell>
        </row>
        <row r="1514">
          <cell r="A1514" t="str">
            <v>3SZ/CHW3636390</v>
          </cell>
        </row>
        <row r="1515">
          <cell r="A1515" t="str">
            <v>4SZ/CHW3636390</v>
          </cell>
        </row>
        <row r="1516">
          <cell r="A1516" t="str">
            <v>1SZ/CHW3636600</v>
          </cell>
        </row>
        <row r="1517">
          <cell r="A1517" t="str">
            <v>2PZ/CHW3636600</v>
          </cell>
          <cell r="B1517" t="str">
            <v/>
          </cell>
        </row>
        <row r="1518">
          <cell r="A1518" t="str">
            <v>2SZ/CHW3636600</v>
          </cell>
        </row>
        <row r="1519">
          <cell r="A1519" t="str">
            <v>3SZ/CHW3636600</v>
          </cell>
        </row>
        <row r="1520">
          <cell r="A1520" t="str">
            <v>4SZ/CHW3636600</v>
          </cell>
        </row>
        <row r="1521">
          <cell r="A1521" t="str">
            <v>1SZ/CHW36421000</v>
          </cell>
        </row>
        <row r="1522">
          <cell r="A1522" t="str">
            <v>2PZ/CHW36421000</v>
          </cell>
          <cell r="B1522" t="str">
            <v/>
          </cell>
        </row>
        <row r="1523">
          <cell r="A1523" t="str">
            <v>2SZ/CHW36421000</v>
          </cell>
        </row>
        <row r="1524">
          <cell r="A1524" t="str">
            <v>3SZ/CHW36421000</v>
          </cell>
        </row>
        <row r="1525">
          <cell r="A1525" t="str">
            <v>4SZ/CHW36421000</v>
          </cell>
        </row>
        <row r="1526">
          <cell r="A1526" t="str">
            <v>1SZ/CHW3642390</v>
          </cell>
        </row>
        <row r="1527">
          <cell r="A1527" t="str">
            <v>2PZ/CHW3642390</v>
          </cell>
          <cell r="B1527" t="str">
            <v/>
          </cell>
        </row>
        <row r="1528">
          <cell r="A1528" t="str">
            <v>2SZ/CHW3642390</v>
          </cell>
        </row>
        <row r="1529">
          <cell r="A1529" t="str">
            <v>3SZ/CHW3642390</v>
          </cell>
        </row>
        <row r="1530">
          <cell r="A1530" t="str">
            <v>4SZ/CHW3642390</v>
          </cell>
        </row>
        <row r="1531">
          <cell r="A1531" t="str">
            <v>1SZ/CHW3642600</v>
          </cell>
        </row>
        <row r="1532">
          <cell r="A1532" t="str">
            <v>2PZ/CHW3642600</v>
          </cell>
          <cell r="B1532" t="str">
            <v/>
          </cell>
        </row>
        <row r="1533">
          <cell r="A1533" t="str">
            <v>2SZ/CHW3642600</v>
          </cell>
        </row>
        <row r="1534">
          <cell r="A1534" t="str">
            <v>3SZ/CHW3642600</v>
          </cell>
        </row>
        <row r="1535">
          <cell r="A1535" t="str">
            <v>4SZ/CHW3642600</v>
          </cell>
        </row>
        <row r="1536">
          <cell r="A1536" t="str">
            <v>1SZ/CHW42301000</v>
          </cell>
        </row>
        <row r="1537">
          <cell r="A1537" t="str">
            <v>2PZ/CHW42301000</v>
          </cell>
          <cell r="B1537" t="str">
            <v/>
          </cell>
        </row>
        <row r="1538">
          <cell r="A1538" t="str">
            <v>2SZ/CHW42301000</v>
          </cell>
        </row>
        <row r="1539">
          <cell r="A1539" t="str">
            <v>3SZ/CHW42301000</v>
          </cell>
        </row>
        <row r="1540">
          <cell r="A1540" t="str">
            <v>4SZ/CHW42301000</v>
          </cell>
        </row>
        <row r="1541">
          <cell r="A1541" t="str">
            <v>1SZ/CHW4230600</v>
          </cell>
        </row>
        <row r="1542">
          <cell r="A1542" t="str">
            <v>2PZ/CHW4230600</v>
          </cell>
          <cell r="B1542" t="str">
            <v/>
          </cell>
        </row>
        <row r="1543">
          <cell r="A1543" t="str">
            <v>2SZ/CHW4230600</v>
          </cell>
        </row>
        <row r="1544">
          <cell r="A1544" t="str">
            <v>3SZ/CHW4230600</v>
          </cell>
        </row>
        <row r="1545">
          <cell r="A1545" t="str">
            <v>4SZ/CHW4230600</v>
          </cell>
        </row>
        <row r="1546">
          <cell r="A1546" t="str">
            <v>1SZ/CHW42361000</v>
          </cell>
        </row>
        <row r="1547">
          <cell r="A1547" t="str">
            <v>2PZ/CHW42361000</v>
          </cell>
          <cell r="B1547" t="str">
            <v/>
          </cell>
        </row>
        <row r="1548">
          <cell r="A1548" t="str">
            <v>2SZ/CHW42361000</v>
          </cell>
        </row>
        <row r="1549">
          <cell r="A1549" t="str">
            <v>3SZ/CHW42361000</v>
          </cell>
        </row>
        <row r="1550">
          <cell r="A1550" t="str">
            <v>4SZ/CHW42361000</v>
          </cell>
        </row>
        <row r="1551">
          <cell r="A1551" t="str">
            <v>1SZ/CHW4236600</v>
          </cell>
        </row>
        <row r="1552">
          <cell r="A1552" t="str">
            <v>2PZ/CHW4236600</v>
          </cell>
          <cell r="B1552" t="str">
            <v/>
          </cell>
        </row>
        <row r="1553">
          <cell r="A1553" t="str">
            <v>2SZ/CHW4236600</v>
          </cell>
        </row>
        <row r="1554">
          <cell r="A1554" t="str">
            <v>3SZ/CHW4236600</v>
          </cell>
        </row>
        <row r="1555">
          <cell r="A1555" t="str">
            <v>4SZ/CHW4236600</v>
          </cell>
        </row>
        <row r="1556">
          <cell r="A1556" t="str">
            <v>1SZ/CHW42421000</v>
          </cell>
        </row>
        <row r="1557">
          <cell r="A1557" t="str">
            <v>2PZ/CHW42421000</v>
          </cell>
          <cell r="B1557" t="str">
            <v/>
          </cell>
        </row>
        <row r="1558">
          <cell r="A1558" t="str">
            <v>2SZ/CHW42421000</v>
          </cell>
        </row>
        <row r="1559">
          <cell r="A1559" t="str">
            <v>3SZ/CHW42421000</v>
          </cell>
        </row>
        <row r="1560">
          <cell r="A1560" t="str">
            <v>4SZ/CHW42421000</v>
          </cell>
        </row>
        <row r="1561">
          <cell r="A1561" t="str">
            <v>1SZ/CHW4242600</v>
          </cell>
        </row>
        <row r="1562">
          <cell r="A1562" t="str">
            <v>2PZ/CHW4242600</v>
          </cell>
          <cell r="B1562" t="str">
            <v/>
          </cell>
        </row>
        <row r="1563">
          <cell r="A1563" t="str">
            <v>2SZ/CHW4242600</v>
          </cell>
        </row>
        <row r="1564">
          <cell r="A1564" t="str">
            <v>3SZ/CHW4242600</v>
          </cell>
        </row>
        <row r="1565">
          <cell r="A1565" t="str">
            <v>4SZ/CHW4242600</v>
          </cell>
        </row>
        <row r="1566">
          <cell r="A1566" t="str">
            <v>1SZ/CHW48301000</v>
          </cell>
        </row>
        <row r="1567">
          <cell r="A1567" t="str">
            <v>2PZ/CHW48301000</v>
          </cell>
          <cell r="B1567" t="str">
            <v/>
          </cell>
        </row>
        <row r="1568">
          <cell r="A1568" t="str">
            <v>2SZ/CHW48301000</v>
          </cell>
        </row>
        <row r="1569">
          <cell r="A1569" t="str">
            <v>3SZ/CHW48301000</v>
          </cell>
        </row>
        <row r="1570">
          <cell r="A1570" t="str">
            <v>4SZ/CHW48301000</v>
          </cell>
        </row>
        <row r="1571">
          <cell r="A1571" t="str">
            <v>1SZ/CHW4830600</v>
          </cell>
        </row>
        <row r="1572">
          <cell r="A1572" t="str">
            <v>2PZ/CHW4830600</v>
          </cell>
          <cell r="B1572" t="str">
            <v/>
          </cell>
        </row>
        <row r="1573">
          <cell r="A1573" t="str">
            <v>2SZ/CHW4830600</v>
          </cell>
        </row>
        <row r="1574">
          <cell r="A1574" t="str">
            <v>3SZ/CHW4830600</v>
          </cell>
        </row>
        <row r="1575">
          <cell r="A1575" t="str">
            <v>4SZ/CHW4830600</v>
          </cell>
        </row>
        <row r="1576">
          <cell r="A1576" t="str">
            <v>1SZ/CHW48361000</v>
          </cell>
        </row>
        <row r="1577">
          <cell r="A1577" t="str">
            <v>2PZ/CHW48361000</v>
          </cell>
          <cell r="B1577" t="str">
            <v/>
          </cell>
        </row>
        <row r="1578">
          <cell r="A1578" t="str">
            <v>2SZ/CHW48361000</v>
          </cell>
        </row>
        <row r="1579">
          <cell r="A1579" t="str">
            <v>3SZ/CHW48361000</v>
          </cell>
        </row>
        <row r="1580">
          <cell r="A1580" t="str">
            <v>4SZ/CHW48361000</v>
          </cell>
        </row>
        <row r="1581">
          <cell r="A1581" t="str">
            <v>1SZ/CHW4836600</v>
          </cell>
        </row>
        <row r="1582">
          <cell r="A1582" t="str">
            <v>2PZ/CHW4836600</v>
          </cell>
          <cell r="B1582" t="str">
            <v/>
          </cell>
        </row>
        <row r="1583">
          <cell r="A1583" t="str">
            <v>2SZ/CHW4836600</v>
          </cell>
        </row>
        <row r="1584">
          <cell r="A1584" t="str">
            <v>3SZ/CHW4836600</v>
          </cell>
        </row>
        <row r="1585">
          <cell r="A1585" t="str">
            <v>4SZ/CHW4836600</v>
          </cell>
        </row>
        <row r="1586">
          <cell r="A1586" t="str">
            <v>1SZ/CHW48421000</v>
          </cell>
        </row>
        <row r="1587">
          <cell r="A1587" t="str">
            <v>2PZ/CHW48421000</v>
          </cell>
          <cell r="B1587" t="str">
            <v/>
          </cell>
        </row>
        <row r="1588">
          <cell r="A1588" t="str">
            <v>2SZ/CHW48421000</v>
          </cell>
        </row>
        <row r="1589">
          <cell r="A1589" t="str">
            <v>3SZ/CHW48421000</v>
          </cell>
        </row>
        <row r="1590">
          <cell r="A1590" t="str">
            <v>4SZ/CHW48421000</v>
          </cell>
        </row>
        <row r="1591">
          <cell r="A1591" t="str">
            <v>1SZ/CHW4842600</v>
          </cell>
        </row>
        <row r="1592">
          <cell r="A1592" t="str">
            <v>2PZ/CHW4842600</v>
          </cell>
          <cell r="B1592" t="str">
            <v/>
          </cell>
        </row>
        <row r="1593">
          <cell r="A1593" t="str">
            <v>2SZ/CHW4842600</v>
          </cell>
        </row>
        <row r="1594">
          <cell r="A1594" t="str">
            <v>3SZ/CHW4842600</v>
          </cell>
        </row>
        <row r="1595">
          <cell r="A1595" t="str">
            <v>4SZ/CHW4842600</v>
          </cell>
        </row>
        <row r="1596">
          <cell r="A1596" t="str">
            <v>1SZ_COB31111B</v>
          </cell>
        </row>
        <row r="1597">
          <cell r="A1597" t="str">
            <v>2PZ_COB31111B</v>
          </cell>
          <cell r="B1597" t="str">
            <v/>
          </cell>
        </row>
        <row r="1598">
          <cell r="A1598" t="str">
            <v>2SZ_COB31111B</v>
          </cell>
        </row>
        <row r="1599">
          <cell r="A1599" t="str">
            <v>3SZ_COB31111B</v>
          </cell>
        </row>
        <row r="1600">
          <cell r="A1600" t="str">
            <v>4SZ_COB31111B</v>
          </cell>
        </row>
        <row r="1601">
          <cell r="A1601" t="str">
            <v>1SZ_COB31818B</v>
          </cell>
        </row>
        <row r="1602">
          <cell r="A1602" t="str">
            <v>2PZ_COB31818B</v>
          </cell>
          <cell r="B1602" t="str">
            <v/>
          </cell>
        </row>
        <row r="1603">
          <cell r="A1603" t="str">
            <v>2SZ_COB31818B</v>
          </cell>
        </row>
        <row r="1604">
          <cell r="A1604" t="str">
            <v>3SZ_COB31818B</v>
          </cell>
        </row>
        <row r="1605">
          <cell r="A1605" t="str">
            <v>4SZ_COB31818B</v>
          </cell>
        </row>
        <row r="1606">
          <cell r="A1606" t="str">
            <v>1SZ_COB3614C</v>
          </cell>
        </row>
        <row r="1607">
          <cell r="A1607" t="str">
            <v>2PZ_COB3614C</v>
          </cell>
          <cell r="B1607" t="str">
            <v/>
          </cell>
        </row>
        <row r="1608">
          <cell r="A1608" t="str">
            <v>2SZ_COB3614C</v>
          </cell>
        </row>
        <row r="1609">
          <cell r="A1609" t="str">
            <v>3SZ_COB3614C</v>
          </cell>
        </row>
        <row r="1610">
          <cell r="A1610" t="str">
            <v>1SZ_COB3710A</v>
          </cell>
        </row>
        <row r="1611">
          <cell r="A1611" t="str">
            <v>2PZ_COB3710A</v>
          </cell>
          <cell r="B1611" t="str">
            <v/>
          </cell>
        </row>
        <row r="1612">
          <cell r="A1612" t="str">
            <v>2SZ_COB3710A</v>
          </cell>
        </row>
        <row r="1613">
          <cell r="A1613" t="str">
            <v>3SZ_COB3710A</v>
          </cell>
        </row>
        <row r="1614">
          <cell r="A1614" t="str">
            <v>4SZ_COB3710A</v>
          </cell>
        </row>
        <row r="1615">
          <cell r="A1615" t="str">
            <v>1SZ_COB377S</v>
          </cell>
        </row>
        <row r="1616">
          <cell r="A1616" t="str">
            <v>2PZ_COB377S</v>
          </cell>
          <cell r="B1616" t="str">
            <v/>
          </cell>
        </row>
        <row r="1617">
          <cell r="A1617" t="str">
            <v>2SZ_COB377S</v>
          </cell>
        </row>
        <row r="1618">
          <cell r="A1618" t="str">
            <v>3SZ_COB377S</v>
          </cell>
        </row>
        <row r="1619">
          <cell r="A1619" t="str">
            <v>4SZ_COB377S</v>
          </cell>
        </row>
        <row r="1620">
          <cell r="A1620" t="str">
            <v>2SZ_COB99</v>
          </cell>
        </row>
        <row r="1621">
          <cell r="A1621" t="str">
            <v>1SZ/COMBINE</v>
          </cell>
        </row>
        <row r="1622">
          <cell r="A1622" t="str">
            <v>2PZ/COMBINE</v>
          </cell>
          <cell r="B1622" t="str">
            <v/>
          </cell>
        </row>
        <row r="1623">
          <cell r="A1623" t="str">
            <v>2SZ/COMBINE</v>
          </cell>
        </row>
        <row r="1624">
          <cell r="A1624" t="str">
            <v>3SZ/COMBINE</v>
          </cell>
        </row>
        <row r="1625">
          <cell r="A1625" t="str">
            <v>4SZ/COMBINE</v>
          </cell>
        </row>
        <row r="1626">
          <cell r="A1626" t="str">
            <v>2PZ/CONVVAN24B</v>
          </cell>
          <cell r="B1626" t="str">
            <v/>
          </cell>
        </row>
        <row r="1627">
          <cell r="A1627" t="str">
            <v>1SZ/COR844</v>
          </cell>
        </row>
        <row r="1628">
          <cell r="A1628" t="str">
            <v>2PZ/COR844</v>
          </cell>
          <cell r="B1628" t="str">
            <v/>
          </cell>
        </row>
        <row r="1629">
          <cell r="A1629" t="str">
            <v>2SZ/COR844</v>
          </cell>
        </row>
        <row r="1630">
          <cell r="A1630" t="str">
            <v>3SZ/COR844</v>
          </cell>
        </row>
        <row r="1631">
          <cell r="A1631" t="str">
            <v>4SZ/COR844</v>
          </cell>
        </row>
        <row r="1632">
          <cell r="A1632" t="str">
            <v>1SZ/CP3684-15</v>
          </cell>
        </row>
        <row r="1633">
          <cell r="A1633" t="str">
            <v>2PZ/CP3684-15</v>
          </cell>
          <cell r="B1633" t="str">
            <v/>
          </cell>
        </row>
        <row r="1634">
          <cell r="A1634" t="str">
            <v>2SZ/CP3684-15</v>
          </cell>
        </row>
        <row r="1635">
          <cell r="A1635" t="str">
            <v>3SZ/CP3684-15</v>
          </cell>
        </row>
        <row r="1636">
          <cell r="A1636" t="str">
            <v>4SZ/CP3684-15</v>
          </cell>
        </row>
        <row r="1637">
          <cell r="A1637" t="str">
            <v>1SZ_CROWN_A</v>
          </cell>
        </row>
        <row r="1638">
          <cell r="A1638" t="str">
            <v>2PZ_CROWN_A</v>
          </cell>
          <cell r="B1638" t="str">
            <v/>
          </cell>
        </row>
        <row r="1639">
          <cell r="A1639" t="str">
            <v>2SZ_CROWN_A</v>
          </cell>
        </row>
        <row r="1640">
          <cell r="A1640" t="str">
            <v>3SZ_CROWN_A</v>
          </cell>
        </row>
        <row r="1641">
          <cell r="A1641" t="str">
            <v>4SZ_CROWN_A</v>
          </cell>
        </row>
        <row r="1642">
          <cell r="A1642" t="str">
            <v>1SZ_CROWN_A10</v>
          </cell>
        </row>
        <row r="1643">
          <cell r="A1643" t="str">
            <v>2PZ_CROWN_A10</v>
          </cell>
          <cell r="B1643" t="str">
            <v/>
          </cell>
        </row>
        <row r="1644">
          <cell r="A1644" t="str">
            <v>2SZ_CROWN_A10</v>
          </cell>
        </row>
        <row r="1645">
          <cell r="A1645" t="str">
            <v>3SZ_CROWN_A10</v>
          </cell>
        </row>
        <row r="1646">
          <cell r="A1646" t="str">
            <v>4SZ_CROWN_A10</v>
          </cell>
        </row>
        <row r="1647">
          <cell r="A1647" t="str">
            <v>1SZ_CROWN_B</v>
          </cell>
        </row>
        <row r="1648">
          <cell r="A1648" t="str">
            <v>2PZ_CROWN_B</v>
          </cell>
          <cell r="B1648" t="str">
            <v/>
          </cell>
        </row>
        <row r="1649">
          <cell r="A1649" t="str">
            <v>2SZ_CROWN_B</v>
          </cell>
        </row>
        <row r="1650">
          <cell r="A1650" t="str">
            <v>3SZ_CROWN_B</v>
          </cell>
        </row>
        <row r="1651">
          <cell r="A1651" t="str">
            <v>4SZ_CROWN_B</v>
          </cell>
        </row>
        <row r="1652">
          <cell r="A1652" t="str">
            <v>1SZ_CROWN_D</v>
          </cell>
        </row>
        <row r="1653">
          <cell r="A1653" t="str">
            <v>2PZ_CROWN_D</v>
          </cell>
          <cell r="B1653" t="str">
            <v/>
          </cell>
        </row>
        <row r="1654">
          <cell r="A1654" t="str">
            <v>2SZ_CROWN_D</v>
          </cell>
        </row>
        <row r="1655">
          <cell r="A1655" t="str">
            <v>3SZ_CROWN_D</v>
          </cell>
        </row>
        <row r="1656">
          <cell r="A1656" t="str">
            <v>4SZ_CROWN_D</v>
          </cell>
        </row>
        <row r="1657">
          <cell r="A1657" t="str">
            <v>1SZ_CROWN_E</v>
          </cell>
        </row>
        <row r="1658">
          <cell r="A1658" t="str">
            <v>2PZ_CROWN_E</v>
          </cell>
          <cell r="B1658" t="str">
            <v/>
          </cell>
        </row>
        <row r="1659">
          <cell r="A1659" t="str">
            <v>2SZ_CROWN_E</v>
          </cell>
        </row>
        <row r="1660">
          <cell r="A1660" t="str">
            <v>3SZ_CROWN_E</v>
          </cell>
        </row>
        <row r="1661">
          <cell r="A1661" t="str">
            <v>4SZ_CROWN_E</v>
          </cell>
        </row>
        <row r="1662">
          <cell r="A1662" t="str">
            <v>1SZ_CROWN_F</v>
          </cell>
        </row>
        <row r="1663">
          <cell r="A1663" t="str">
            <v>2PZ_CROWN_F</v>
          </cell>
          <cell r="B1663" t="str">
            <v/>
          </cell>
        </row>
        <row r="1664">
          <cell r="A1664" t="str">
            <v>2SZ_CROWN_F</v>
          </cell>
        </row>
        <row r="1665">
          <cell r="A1665" t="str">
            <v>3SZ_CROWN_F</v>
          </cell>
        </row>
        <row r="1666">
          <cell r="A1666" t="str">
            <v>4SZ_CROWN_F</v>
          </cell>
        </row>
        <row r="1667">
          <cell r="A1667" t="str">
            <v>1SZ_CROWN_G</v>
          </cell>
        </row>
        <row r="1668">
          <cell r="A1668" t="str">
            <v>2PZ_CROWN_G</v>
          </cell>
          <cell r="B1668" t="str">
            <v/>
          </cell>
        </row>
        <row r="1669">
          <cell r="A1669" t="str">
            <v>2SZ_CROWN_G</v>
          </cell>
        </row>
        <row r="1670">
          <cell r="A1670" t="str">
            <v>3SZ_CROWN_G</v>
          </cell>
        </row>
        <row r="1671">
          <cell r="A1671" t="str">
            <v>4SZ_CROWN_G</v>
          </cell>
        </row>
        <row r="1672">
          <cell r="A1672" t="str">
            <v>1SZ_CROWN_H</v>
          </cell>
        </row>
        <row r="1673">
          <cell r="A1673" t="str">
            <v>2PZ_CROWN_H</v>
          </cell>
          <cell r="B1673" t="str">
            <v/>
          </cell>
        </row>
        <row r="1674">
          <cell r="A1674" t="str">
            <v>2SZ_CROWN_H</v>
          </cell>
        </row>
        <row r="1675">
          <cell r="A1675" t="str">
            <v>3SZ_CROWN_H</v>
          </cell>
        </row>
        <row r="1676">
          <cell r="A1676" t="str">
            <v>4SZ_CROWN_H</v>
          </cell>
        </row>
        <row r="1677">
          <cell r="A1677" t="str">
            <v>1SZ_CROWN_I</v>
          </cell>
        </row>
        <row r="1678">
          <cell r="A1678" t="str">
            <v>2PZ_CROWN_I</v>
          </cell>
          <cell r="B1678" t="str">
            <v/>
          </cell>
        </row>
        <row r="1679">
          <cell r="A1679" t="str">
            <v>2SZ_CROWN_I</v>
          </cell>
        </row>
        <row r="1680">
          <cell r="A1680" t="str">
            <v>3SZ_CROWN_I</v>
          </cell>
        </row>
        <row r="1681">
          <cell r="A1681" t="str">
            <v>4SZ_CROWN_I</v>
          </cell>
        </row>
        <row r="1682">
          <cell r="A1682" t="str">
            <v>1SZ_CROWN_J</v>
          </cell>
        </row>
        <row r="1683">
          <cell r="A1683" t="str">
            <v>2PZ_CROWN_J</v>
          </cell>
          <cell r="B1683" t="str">
            <v/>
          </cell>
        </row>
        <row r="1684">
          <cell r="A1684" t="str">
            <v>2SZ_CROWN_J</v>
          </cell>
        </row>
        <row r="1685">
          <cell r="A1685" t="str">
            <v>3SZ_CROWN_J</v>
          </cell>
        </row>
        <row r="1686">
          <cell r="A1686" t="str">
            <v>4SZ_CROWN_J</v>
          </cell>
        </row>
        <row r="1687">
          <cell r="A1687" t="str">
            <v>1SZ_CROWN_K</v>
          </cell>
        </row>
        <row r="1688">
          <cell r="A1688" t="str">
            <v>2PZ_CROWN_K</v>
          </cell>
          <cell r="B1688" t="str">
            <v/>
          </cell>
        </row>
        <row r="1689">
          <cell r="A1689" t="str">
            <v>2SZ_CROWN_K</v>
          </cell>
        </row>
        <row r="1690">
          <cell r="A1690" t="str">
            <v>3SZ_CROWN_K</v>
          </cell>
        </row>
        <row r="1691">
          <cell r="A1691" t="str">
            <v>4SZ_CROWN_K</v>
          </cell>
        </row>
        <row r="1692">
          <cell r="A1692" t="str">
            <v>1SZ_CROWN_L</v>
          </cell>
        </row>
        <row r="1693">
          <cell r="A1693" t="str">
            <v>2PZ_CROWN_L</v>
          </cell>
          <cell r="B1693" t="str">
            <v/>
          </cell>
        </row>
        <row r="1694">
          <cell r="A1694" t="str">
            <v>2SZ_CROWN_L</v>
          </cell>
        </row>
        <row r="1695">
          <cell r="A1695" t="str">
            <v>3SZ_CROWN_L</v>
          </cell>
        </row>
        <row r="1696">
          <cell r="A1696" t="str">
            <v>4SZ_CROWN_L</v>
          </cell>
        </row>
        <row r="1697">
          <cell r="A1697" t="str">
            <v>1SZ_CROWN_M</v>
          </cell>
        </row>
        <row r="1698">
          <cell r="A1698" t="str">
            <v>2PZ_CROWN_M</v>
          </cell>
          <cell r="B1698" t="str">
            <v/>
          </cell>
        </row>
        <row r="1699">
          <cell r="A1699" t="str">
            <v>2SZ_CROWN_M</v>
          </cell>
        </row>
        <row r="1700">
          <cell r="A1700" t="str">
            <v>3SZ_CROWN_M</v>
          </cell>
        </row>
        <row r="1701">
          <cell r="A1701" t="str">
            <v>4SZ_CROWN_M</v>
          </cell>
        </row>
        <row r="1702">
          <cell r="A1702" t="str">
            <v>1SZ_CROWNSTART</v>
          </cell>
        </row>
        <row r="1703">
          <cell r="A1703" t="str">
            <v>2PZ_CROWNSTART</v>
          </cell>
          <cell r="B1703" t="str">
            <v/>
          </cell>
        </row>
        <row r="1704">
          <cell r="A1704" t="str">
            <v>2SZ_CROWNSTART</v>
          </cell>
        </row>
        <row r="1705">
          <cell r="A1705" t="str">
            <v>3SZ_CROWNSTART</v>
          </cell>
        </row>
        <row r="1706">
          <cell r="A1706" t="str">
            <v>4SZ_CROWNSTART</v>
          </cell>
        </row>
        <row r="1707">
          <cell r="A1707" t="str">
            <v>1SZ/CS1884-15</v>
          </cell>
        </row>
        <row r="1708">
          <cell r="A1708" t="str">
            <v>2PZ/CS1884-15</v>
          </cell>
          <cell r="B1708" t="str">
            <v/>
          </cell>
        </row>
        <row r="1709">
          <cell r="A1709" t="str">
            <v>2SZ/CS1884-15</v>
          </cell>
        </row>
        <row r="1710">
          <cell r="A1710" t="str">
            <v>3SZ/CS1884-15</v>
          </cell>
        </row>
        <row r="1711">
          <cell r="A1711" t="str">
            <v>4SZ/CS1884-15</v>
          </cell>
        </row>
        <row r="1712">
          <cell r="A1712" t="str">
            <v>1SZ/CS2484-15</v>
          </cell>
        </row>
        <row r="1713">
          <cell r="A1713" t="str">
            <v>2PZ/CS2484-15</v>
          </cell>
          <cell r="B1713" t="str">
            <v/>
          </cell>
        </row>
        <row r="1714">
          <cell r="A1714" t="str">
            <v>2SZ/CS2484-15</v>
          </cell>
        </row>
        <row r="1715">
          <cell r="A1715" t="str">
            <v>3SZ/CS2484-15</v>
          </cell>
        </row>
        <row r="1716">
          <cell r="A1716" t="str">
            <v>4SZ/CS2484-15</v>
          </cell>
        </row>
        <row r="1717">
          <cell r="A1717" t="str">
            <v>1SZ/CS3084-15</v>
          </cell>
        </row>
        <row r="1718">
          <cell r="A1718" t="str">
            <v>2PZ/CS3084-15</v>
          </cell>
          <cell r="B1718" t="str">
            <v/>
          </cell>
        </row>
        <row r="1719">
          <cell r="A1719" t="str">
            <v>2SZ/CS3084-15</v>
          </cell>
        </row>
        <row r="1720">
          <cell r="A1720" t="str">
            <v>3SZ/CS3084-15</v>
          </cell>
        </row>
        <row r="1721">
          <cell r="A1721" t="str">
            <v>4SZ/CS3084-15</v>
          </cell>
        </row>
        <row r="1722">
          <cell r="A1722" t="str">
            <v>1SZ/CS4284-15</v>
          </cell>
        </row>
        <row r="1723">
          <cell r="A1723" t="str">
            <v>2PZ/CS4284-15</v>
          </cell>
          <cell r="B1723" t="str">
            <v/>
          </cell>
        </row>
        <row r="1724">
          <cell r="A1724" t="str">
            <v>2SZ/CS4284-15</v>
          </cell>
        </row>
        <row r="1725">
          <cell r="A1725" t="str">
            <v>3SZ/CS4284-15</v>
          </cell>
        </row>
        <row r="1726">
          <cell r="A1726" t="str">
            <v>4SZ/CS4284-15</v>
          </cell>
        </row>
        <row r="1727">
          <cell r="A1727" t="str">
            <v>1SZ/CSF2746-12</v>
          </cell>
        </row>
        <row r="1728">
          <cell r="A1728" t="str">
            <v>2PZ/CSF2746-12</v>
          </cell>
          <cell r="B1728" t="str">
            <v/>
          </cell>
        </row>
        <row r="1729">
          <cell r="A1729" t="str">
            <v>2SZ/CSF2746-12</v>
          </cell>
        </row>
        <row r="1730">
          <cell r="A1730" t="str">
            <v>3SZ/CSF2746-12</v>
          </cell>
        </row>
        <row r="1731">
          <cell r="A1731" t="str">
            <v>4SZ/CSF2746-12</v>
          </cell>
        </row>
        <row r="1732">
          <cell r="A1732" t="str">
            <v>1SZ/CSF2780-12</v>
          </cell>
        </row>
        <row r="1733">
          <cell r="A1733" t="str">
            <v>2PZ/CSF2780-12</v>
          </cell>
          <cell r="B1733" t="str">
            <v/>
          </cell>
        </row>
        <row r="1734">
          <cell r="A1734" t="str">
            <v>2SZ/CSF2780-12</v>
          </cell>
        </row>
        <row r="1735">
          <cell r="A1735" t="str">
            <v>3SZ/CSF2780-12</v>
          </cell>
        </row>
        <row r="1736">
          <cell r="A1736" t="str">
            <v>4SZ/CSF2780-12</v>
          </cell>
        </row>
        <row r="1737">
          <cell r="A1737" t="str">
            <v>2SZ/CSMIR2436T</v>
          </cell>
        </row>
        <row r="1738">
          <cell r="A1738" t="str">
            <v>1SZ/CSTV350</v>
          </cell>
        </row>
        <row r="1739">
          <cell r="A1739" t="str">
            <v>2PZ/CSTV350</v>
          </cell>
          <cell r="B1739" t="str">
            <v/>
          </cell>
        </row>
        <row r="1740">
          <cell r="A1740" t="str">
            <v>2SZ/CSTV350</v>
          </cell>
        </row>
        <row r="1741">
          <cell r="A1741" t="str">
            <v>3SZ/CSTV350</v>
          </cell>
        </row>
        <row r="1742">
          <cell r="A1742" t="str">
            <v>4SZ/CSTV350</v>
          </cell>
        </row>
        <row r="1743">
          <cell r="A1743" t="str">
            <v>1SZ/CT3684-15</v>
          </cell>
        </row>
        <row r="1744">
          <cell r="A1744" t="str">
            <v>2PZ/CT3684-15</v>
          </cell>
          <cell r="B1744" t="str">
            <v/>
          </cell>
        </row>
        <row r="1745">
          <cell r="A1745" t="str">
            <v>2SZ/CT3684-15</v>
          </cell>
        </row>
        <row r="1746">
          <cell r="A1746" t="str">
            <v>3SZ/CT3684-15</v>
          </cell>
        </row>
        <row r="1747">
          <cell r="A1747" t="str">
            <v>4SZ/CT3684-15</v>
          </cell>
        </row>
        <row r="1748">
          <cell r="A1748" t="str">
            <v>3SZ/CUSFOOT4091</v>
          </cell>
        </row>
        <row r="1749">
          <cell r="A1749" t="str">
            <v>2SZ/CUSFOOT4092</v>
          </cell>
        </row>
        <row r="1750">
          <cell r="A1750" t="str">
            <v>2SZ/CUSTARC3966</v>
          </cell>
        </row>
        <row r="1751">
          <cell r="A1751" t="str">
            <v>2SZ/CUSTARC4146</v>
          </cell>
        </row>
        <row r="1752">
          <cell r="A1752" t="str">
            <v>2SZ/CUSTARC4179</v>
          </cell>
        </row>
        <row r="1753">
          <cell r="A1753" t="str">
            <v>2SZ/CUSTARC4199</v>
          </cell>
        </row>
        <row r="1754">
          <cell r="A1754" t="str">
            <v>2SZ/CUSTARC4297</v>
          </cell>
        </row>
        <row r="1755">
          <cell r="A1755" t="str">
            <v>1SZ/CUSTCAB1541</v>
          </cell>
        </row>
        <row r="1756">
          <cell r="A1756" t="str">
            <v>1SZ/CUSTCAB1542</v>
          </cell>
        </row>
        <row r="1757">
          <cell r="A1757" t="str">
            <v>2PZ/CUSTCAB3538</v>
          </cell>
          <cell r="B1757" t="str">
            <v/>
          </cell>
        </row>
        <row r="1758">
          <cell r="A1758" t="str">
            <v>2SZ/CUSTCAB3556</v>
          </cell>
        </row>
        <row r="1759">
          <cell r="A1759" t="str">
            <v>2SZ/CUSTCAB3557</v>
          </cell>
        </row>
        <row r="1760">
          <cell r="A1760" t="str">
            <v>3SZ/CUSTCAB3560</v>
          </cell>
        </row>
        <row r="1761">
          <cell r="A1761" t="str">
            <v>3SZ/CUSTCAB3561</v>
          </cell>
        </row>
        <row r="1762">
          <cell r="A1762" t="str">
            <v>2SZ/CUSTCAB3562</v>
          </cell>
        </row>
        <row r="1763">
          <cell r="A1763" t="str">
            <v>2SZ/CUSTCAB3564</v>
          </cell>
        </row>
        <row r="1764">
          <cell r="A1764" t="str">
            <v>2SZ/CUSTCAB3575</v>
          </cell>
        </row>
        <row r="1765">
          <cell r="A1765" t="str">
            <v>2SZ/CUSTCAB3579</v>
          </cell>
        </row>
        <row r="1766">
          <cell r="A1766" t="str">
            <v>2SZ/CUSTCAB3580</v>
          </cell>
        </row>
        <row r="1767">
          <cell r="A1767" t="str">
            <v>2SZ/CUSTCAB3583</v>
          </cell>
        </row>
        <row r="1768">
          <cell r="A1768" t="str">
            <v>1SZ/CUSTCAB3598</v>
          </cell>
        </row>
        <row r="1769">
          <cell r="A1769" t="str">
            <v>3SZ/CUSTCAB3599</v>
          </cell>
        </row>
        <row r="1770">
          <cell r="A1770" t="str">
            <v>3SZ/CUSTCAB3600</v>
          </cell>
        </row>
        <row r="1771">
          <cell r="A1771" t="str">
            <v>2SZ/CUSTCAB3607</v>
          </cell>
        </row>
        <row r="1772">
          <cell r="A1772" t="str">
            <v>2SZ/CUSTCAB3618</v>
          </cell>
        </row>
        <row r="1773">
          <cell r="A1773" t="str">
            <v>2SZ/CUSTCAB3625</v>
          </cell>
        </row>
        <row r="1774">
          <cell r="A1774" t="str">
            <v>2SZ/CUSTCAB3626</v>
          </cell>
        </row>
        <row r="1775">
          <cell r="A1775" t="str">
            <v>2SZ/CUSTCAB3627</v>
          </cell>
        </row>
        <row r="1776">
          <cell r="A1776" t="str">
            <v>2SZ/CUSTCAB3628</v>
          </cell>
        </row>
        <row r="1777">
          <cell r="A1777" t="str">
            <v>2SZ/CUSTCAB3636</v>
          </cell>
        </row>
        <row r="1778">
          <cell r="A1778" t="str">
            <v>2SZ/CUSTCAB3639</v>
          </cell>
        </row>
        <row r="1779">
          <cell r="A1779" t="str">
            <v>1SZ/CUSTCAB3642</v>
          </cell>
        </row>
        <row r="1780">
          <cell r="A1780" t="str">
            <v>2SZ/CUSTCAB3643</v>
          </cell>
        </row>
        <row r="1781">
          <cell r="A1781" t="str">
            <v>2SZ/CUSTCAB3644</v>
          </cell>
        </row>
        <row r="1782">
          <cell r="A1782" t="str">
            <v>2SZ/CUSTCAB3645</v>
          </cell>
        </row>
        <row r="1783">
          <cell r="A1783" t="str">
            <v>1SZ/CUSTCAB3662</v>
          </cell>
        </row>
        <row r="1784">
          <cell r="A1784" t="str">
            <v>2SZ/CUSTCAB3680</v>
          </cell>
        </row>
        <row r="1785">
          <cell r="A1785" t="str">
            <v>2SZ/CUSTCAB3681</v>
          </cell>
        </row>
        <row r="1786">
          <cell r="A1786" t="str">
            <v>1SZ/CUSTCAB3682</v>
          </cell>
        </row>
        <row r="1787">
          <cell r="A1787" t="str">
            <v>2SZ/CUSTCAB3683</v>
          </cell>
        </row>
        <row r="1788">
          <cell r="A1788" t="str">
            <v>2SZ/CUSTCAB3701</v>
          </cell>
        </row>
        <row r="1789">
          <cell r="A1789" t="str">
            <v>2SZ/CUSTCAB3702</v>
          </cell>
        </row>
        <row r="1790">
          <cell r="A1790" t="str">
            <v>1SZ/CUSTCAB3718</v>
          </cell>
        </row>
        <row r="1791">
          <cell r="A1791" t="str">
            <v>2SZ/CUSTCAB3725</v>
          </cell>
        </row>
        <row r="1792">
          <cell r="A1792" t="str">
            <v>2SZ/CUSTCAB3731</v>
          </cell>
        </row>
        <row r="1793">
          <cell r="A1793" t="str">
            <v>2SZ/CUSTCAB3732</v>
          </cell>
        </row>
        <row r="1794">
          <cell r="A1794" t="str">
            <v>2SZ/CUSTCAB3738</v>
          </cell>
        </row>
        <row r="1795">
          <cell r="A1795" t="str">
            <v>2SZ/CUSTCAB3748</v>
          </cell>
        </row>
        <row r="1796">
          <cell r="A1796" t="str">
            <v>2SZ/CUSTCAB3749</v>
          </cell>
        </row>
        <row r="1797">
          <cell r="A1797" t="str">
            <v>2SZ/CUSTCAB3751</v>
          </cell>
        </row>
        <row r="1798">
          <cell r="A1798" t="str">
            <v>2SZ/CUSTCAB3768</v>
          </cell>
        </row>
        <row r="1799">
          <cell r="A1799" t="str">
            <v>2SZ/CUSTCAB3800</v>
          </cell>
        </row>
        <row r="1800">
          <cell r="A1800" t="str">
            <v>2SZ/CUSTCAB3806</v>
          </cell>
        </row>
        <row r="1801">
          <cell r="A1801" t="str">
            <v>2SZ/CUSTCAB3807</v>
          </cell>
        </row>
        <row r="1802">
          <cell r="A1802" t="str">
            <v>2SZ/CUSTCAB3829</v>
          </cell>
        </row>
        <row r="1803">
          <cell r="A1803" t="str">
            <v>2SZ/CUSTCAB3839</v>
          </cell>
        </row>
        <row r="1804">
          <cell r="A1804" t="str">
            <v>2SZ/CUSTCAB3840</v>
          </cell>
        </row>
        <row r="1805">
          <cell r="A1805" t="str">
            <v>2SZ/CUSTCAB3841</v>
          </cell>
        </row>
        <row r="1806">
          <cell r="A1806" t="str">
            <v>2SZ/CUSTCAB3855</v>
          </cell>
        </row>
        <row r="1807">
          <cell r="A1807" t="str">
            <v>2SZ/CUSTCAB3857</v>
          </cell>
        </row>
        <row r="1808">
          <cell r="A1808" t="str">
            <v>2SZ/CUSTCAB3858</v>
          </cell>
        </row>
        <row r="1809">
          <cell r="A1809" t="str">
            <v>3SZ/CUSTCAB3862</v>
          </cell>
        </row>
        <row r="1810">
          <cell r="A1810" t="str">
            <v>2SZ/CUSTCAB3867</v>
          </cell>
        </row>
        <row r="1811">
          <cell r="A1811" t="str">
            <v>2SZ/CUSTCAB3873</v>
          </cell>
        </row>
        <row r="1812">
          <cell r="A1812" t="str">
            <v>3SZ/CUSTCAB3874</v>
          </cell>
        </row>
        <row r="1813">
          <cell r="A1813" t="str">
            <v>3SZ/CUSTCAB3882</v>
          </cell>
        </row>
        <row r="1814">
          <cell r="A1814" t="str">
            <v>2SZ/CUSTCAB3885</v>
          </cell>
        </row>
        <row r="1815">
          <cell r="A1815" t="str">
            <v>2SZ/CUSTCAB3905</v>
          </cell>
        </row>
        <row r="1816">
          <cell r="A1816" t="str">
            <v>2SZ/CUSTCAB3906</v>
          </cell>
        </row>
        <row r="1817">
          <cell r="A1817" t="str">
            <v>2SZ/CUSTCAB3915</v>
          </cell>
        </row>
        <row r="1818">
          <cell r="A1818" t="str">
            <v>2SZ/CUSTCAB3925</v>
          </cell>
        </row>
        <row r="1819">
          <cell r="A1819" t="str">
            <v>2SZ/CUSTCAB3928</v>
          </cell>
        </row>
        <row r="1820">
          <cell r="A1820" t="str">
            <v>2SZ/CUSTCAB3929</v>
          </cell>
        </row>
        <row r="1821">
          <cell r="A1821" t="str">
            <v>2SZ/CUSTCAB3930</v>
          </cell>
        </row>
        <row r="1822">
          <cell r="A1822" t="str">
            <v>2SZ/CUSTCAB3931</v>
          </cell>
        </row>
        <row r="1823">
          <cell r="A1823" t="str">
            <v>2SZ/CUSTCAB3937</v>
          </cell>
        </row>
        <row r="1824">
          <cell r="A1824" t="str">
            <v>2SZ/CUSTCAB3944</v>
          </cell>
        </row>
        <row r="1825">
          <cell r="A1825" t="str">
            <v>2SZ/CUSTCAB3946</v>
          </cell>
        </row>
        <row r="1826">
          <cell r="A1826" t="str">
            <v>2SZ/CUSTCAB3979</v>
          </cell>
        </row>
        <row r="1827">
          <cell r="A1827" t="str">
            <v>2SZ/CUSTCAB3983</v>
          </cell>
        </row>
        <row r="1828">
          <cell r="A1828" t="str">
            <v>3SZ/CUSTCAB3987</v>
          </cell>
        </row>
        <row r="1829">
          <cell r="A1829" t="str">
            <v>3SZ/CUSTCAB3988</v>
          </cell>
        </row>
        <row r="1830">
          <cell r="A1830" t="str">
            <v>2SZ/CUSTCAB4018</v>
          </cell>
        </row>
        <row r="1831">
          <cell r="A1831" t="str">
            <v>2SZ/CUSTCAB4020</v>
          </cell>
        </row>
        <row r="1832">
          <cell r="A1832" t="str">
            <v>2SZ/CUSTCAB4021</v>
          </cell>
        </row>
        <row r="1833">
          <cell r="A1833" t="str">
            <v>2SZ/CUSTCAB4022</v>
          </cell>
        </row>
        <row r="1834">
          <cell r="A1834" t="str">
            <v>2SZ/CUSTCAB4024</v>
          </cell>
        </row>
        <row r="1835">
          <cell r="A1835" t="str">
            <v>3SZ/CUSTCAB4029</v>
          </cell>
        </row>
        <row r="1836">
          <cell r="A1836" t="str">
            <v>2SZ/CUSTCAB4030</v>
          </cell>
        </row>
        <row r="1837">
          <cell r="A1837" t="str">
            <v>2SZ/CUSTCAB4031</v>
          </cell>
        </row>
        <row r="1838">
          <cell r="A1838" t="str">
            <v>4SZ/CUSTCAB4035</v>
          </cell>
        </row>
        <row r="1839">
          <cell r="A1839" t="str">
            <v>4SZ/CUSTCAB4036</v>
          </cell>
        </row>
        <row r="1840">
          <cell r="A1840" t="str">
            <v>2SZ/CUSTCAB4042</v>
          </cell>
        </row>
        <row r="1841">
          <cell r="A1841" t="str">
            <v>2SZ/CUSTCAB4044</v>
          </cell>
        </row>
        <row r="1842">
          <cell r="A1842" t="str">
            <v>3SZ/CUSTCAB4051</v>
          </cell>
        </row>
        <row r="1843">
          <cell r="A1843" t="str">
            <v>2SZ/CUSTCAB4053</v>
          </cell>
        </row>
        <row r="1844">
          <cell r="A1844" t="str">
            <v>2SZ/CUSTCAB4054</v>
          </cell>
        </row>
        <row r="1845">
          <cell r="A1845" t="str">
            <v>2SZ/CUSTCAB4056</v>
          </cell>
        </row>
        <row r="1846">
          <cell r="A1846" t="str">
            <v>1SZ/CUSTCAB4062</v>
          </cell>
        </row>
        <row r="1847">
          <cell r="A1847" t="str">
            <v>2SZ/CUSTCAB4064</v>
          </cell>
        </row>
        <row r="1848">
          <cell r="A1848" t="str">
            <v>2SZ/CUSTCAB4068</v>
          </cell>
        </row>
        <row r="1849">
          <cell r="A1849" t="str">
            <v>2SZ/CUSTCAB4071</v>
          </cell>
        </row>
        <row r="1850">
          <cell r="A1850" t="str">
            <v>2SZ/CUSTCAB4078</v>
          </cell>
        </row>
        <row r="1851">
          <cell r="A1851" t="str">
            <v>2SZ/CUSTCAB4100</v>
          </cell>
        </row>
        <row r="1852">
          <cell r="A1852" t="str">
            <v>2SZ/CUSTCAB4106</v>
          </cell>
        </row>
        <row r="1853">
          <cell r="A1853" t="str">
            <v>3SZ/CUSTCAB4110</v>
          </cell>
        </row>
        <row r="1854">
          <cell r="A1854" t="str">
            <v>3SZ/CUSTCAB4116</v>
          </cell>
        </row>
        <row r="1855">
          <cell r="A1855" t="str">
            <v>3SZ/CUSTCAB4117</v>
          </cell>
        </row>
        <row r="1856">
          <cell r="A1856" t="str">
            <v>2SZ/CUSTCAB4119</v>
          </cell>
        </row>
        <row r="1857">
          <cell r="A1857" t="str">
            <v>2SZ/CUSTCAB4123</v>
          </cell>
        </row>
        <row r="1858">
          <cell r="A1858" t="str">
            <v>3SZ/CUSTCAB4128</v>
          </cell>
        </row>
        <row r="1859">
          <cell r="A1859" t="str">
            <v>2SZ/CUSTCAB4132</v>
          </cell>
        </row>
        <row r="1860">
          <cell r="A1860" t="str">
            <v>3SZ/CUSTCAB4139</v>
          </cell>
        </row>
        <row r="1861">
          <cell r="A1861" t="str">
            <v>2SZ/CUSTCAB4149</v>
          </cell>
        </row>
        <row r="1862">
          <cell r="A1862" t="str">
            <v>2SZ/CUSTCAB4153</v>
          </cell>
        </row>
        <row r="1863">
          <cell r="A1863" t="str">
            <v>3SZ/CUSTCAB4155</v>
          </cell>
        </row>
        <row r="1864">
          <cell r="A1864" t="str">
            <v>2SZ/CUSTCAB4158</v>
          </cell>
        </row>
        <row r="1865">
          <cell r="A1865" t="str">
            <v>2SZ/CUSTCAB4159</v>
          </cell>
        </row>
        <row r="1866">
          <cell r="A1866" t="str">
            <v>2SZ/CUSTCAB4160</v>
          </cell>
        </row>
        <row r="1867">
          <cell r="A1867" t="str">
            <v>2SZ/CUSTCAB4161</v>
          </cell>
        </row>
        <row r="1868">
          <cell r="A1868" t="str">
            <v>2SZ/CUSTCAB4167</v>
          </cell>
        </row>
        <row r="1869">
          <cell r="A1869" t="str">
            <v>2SZ/CUSTCAB4192</v>
          </cell>
        </row>
        <row r="1870">
          <cell r="A1870" t="str">
            <v>3SZ/CUSTCAB4198</v>
          </cell>
        </row>
        <row r="1871">
          <cell r="A1871" t="str">
            <v>2SZ/CUSTCAB4202</v>
          </cell>
        </row>
        <row r="1872">
          <cell r="A1872" t="str">
            <v>2SZ/CUSTCAB4203</v>
          </cell>
        </row>
        <row r="1873">
          <cell r="A1873" t="str">
            <v>4SZ/CUSTCAB4204</v>
          </cell>
        </row>
        <row r="1874">
          <cell r="A1874" t="str">
            <v>2SZ/CUSTCAB4205</v>
          </cell>
        </row>
        <row r="1875">
          <cell r="A1875" t="str">
            <v>2SZ/CUSTCAB4210</v>
          </cell>
        </row>
        <row r="1876">
          <cell r="A1876" t="str">
            <v>2SZ/CUSTCAB4220</v>
          </cell>
        </row>
        <row r="1877">
          <cell r="A1877" t="str">
            <v>3SZ/CUSTCAB4245</v>
          </cell>
        </row>
        <row r="1878">
          <cell r="A1878" t="str">
            <v>2SZ/CUSTCAB4254</v>
          </cell>
        </row>
        <row r="1879">
          <cell r="A1879" t="str">
            <v>3SZ/CUSTCAB4255</v>
          </cell>
        </row>
        <row r="1880">
          <cell r="A1880" t="str">
            <v>3SZ/CUSTCAB4258</v>
          </cell>
        </row>
        <row r="1881">
          <cell r="A1881" t="str">
            <v>1SZ/CUSTCAB4262</v>
          </cell>
        </row>
        <row r="1882">
          <cell r="A1882" t="str">
            <v>2SZ/CUSTCAB4266</v>
          </cell>
        </row>
        <row r="1883">
          <cell r="A1883" t="str">
            <v>2SZ/CUSTCAB4271</v>
          </cell>
        </row>
        <row r="1884">
          <cell r="A1884" t="str">
            <v>2SZ/CUSTCAB4272</v>
          </cell>
        </row>
        <row r="1885">
          <cell r="A1885" t="str">
            <v>3SZ/CUSTCAB4275</v>
          </cell>
        </row>
        <row r="1886">
          <cell r="A1886" t="str">
            <v>3SZ/CUSTCAB4276</v>
          </cell>
        </row>
        <row r="1887">
          <cell r="A1887" t="str">
            <v>3SZ/CUSTCAB4278</v>
          </cell>
        </row>
        <row r="1888">
          <cell r="A1888" t="str">
            <v>3SZ/CUSTCAB4281</v>
          </cell>
        </row>
        <row r="1889">
          <cell r="A1889" t="str">
            <v>3SZ/CUSTCAB4283</v>
          </cell>
        </row>
        <row r="1890">
          <cell r="A1890" t="str">
            <v>3SZ/CUSTCAB4284</v>
          </cell>
        </row>
        <row r="1891">
          <cell r="A1891" t="str">
            <v>3SZ/CUSTCAB4285</v>
          </cell>
        </row>
        <row r="1892">
          <cell r="A1892" t="str">
            <v>3SZ/CUSTCAB4291</v>
          </cell>
        </row>
        <row r="1893">
          <cell r="A1893" t="str">
            <v>2SZ/CUSTCAB4292</v>
          </cell>
        </row>
        <row r="1894">
          <cell r="A1894" t="str">
            <v>2SZ/CUSTCAB4293</v>
          </cell>
        </row>
        <row r="1895">
          <cell r="A1895" t="str">
            <v>2SZ/CUSTCAB4294</v>
          </cell>
        </row>
        <row r="1896">
          <cell r="A1896" t="str">
            <v>1SZ/CUSTCAB4309</v>
          </cell>
        </row>
        <row r="1897">
          <cell r="A1897" t="str">
            <v>2SZ/CUSTCAB4318</v>
          </cell>
        </row>
        <row r="1898">
          <cell r="A1898" t="str">
            <v>2SZ/CUSTCAB4319</v>
          </cell>
        </row>
        <row r="1899">
          <cell r="A1899" t="str">
            <v>2SZ/CUSTCAB4321</v>
          </cell>
        </row>
        <row r="1900">
          <cell r="A1900" t="str">
            <v>2SZ/CUSTCAB4323</v>
          </cell>
        </row>
        <row r="1901">
          <cell r="A1901" t="str">
            <v>2SZ/CUSTCAB4324</v>
          </cell>
        </row>
        <row r="1902">
          <cell r="A1902" t="str">
            <v>2SZ/CUSTCAB4325</v>
          </cell>
        </row>
        <row r="1903">
          <cell r="A1903" t="str">
            <v>3SZ/CUSTCAB4328</v>
          </cell>
        </row>
        <row r="1904">
          <cell r="A1904" t="str">
            <v>2SZ/CUSTCAB4329</v>
          </cell>
        </row>
        <row r="1905">
          <cell r="A1905" t="str">
            <v>3SZ/CUSTCAB4336</v>
          </cell>
        </row>
        <row r="1906">
          <cell r="A1906" t="str">
            <v>2SZ/CUSTCAB4352</v>
          </cell>
        </row>
        <row r="1907">
          <cell r="A1907" t="str">
            <v>2SZ/CUSTCAB4353</v>
          </cell>
        </row>
        <row r="1908">
          <cell r="A1908" t="str">
            <v>1SZ/CUSTCAB4354</v>
          </cell>
        </row>
        <row r="1909">
          <cell r="A1909" t="str">
            <v>2PZ/CUSTCAB4361</v>
          </cell>
          <cell r="B1909" t="str">
            <v/>
          </cell>
        </row>
        <row r="1910">
          <cell r="A1910" t="str">
            <v>2SZ/CUSTCAB4369</v>
          </cell>
        </row>
        <row r="1911">
          <cell r="A1911" t="str">
            <v>2SZ/CUSTCAB4375</v>
          </cell>
        </row>
        <row r="1912">
          <cell r="A1912" t="str">
            <v>2SZ/CUSTFIL3948</v>
          </cell>
        </row>
        <row r="1913">
          <cell r="A1913" t="str">
            <v>2SZ/CUSTFIL3949</v>
          </cell>
        </row>
        <row r="1914">
          <cell r="A1914" t="str">
            <v>2SZ/CUSTLEG3899</v>
          </cell>
        </row>
        <row r="1915">
          <cell r="A1915" t="str">
            <v>2SZ/CUSTMOL3934</v>
          </cell>
        </row>
        <row r="1916">
          <cell r="A1916" t="str">
            <v>2SZ/CUSTMOL3942</v>
          </cell>
        </row>
        <row r="1917">
          <cell r="A1917" t="str">
            <v>2SZ/CUSTMOL4077</v>
          </cell>
        </row>
        <row r="1918">
          <cell r="A1918" t="str">
            <v>2SZ/CUSTORG3602</v>
          </cell>
        </row>
        <row r="1919">
          <cell r="A1919" t="str">
            <v>2SZ/CUSTSHF3945</v>
          </cell>
        </row>
        <row r="1920">
          <cell r="A1920" t="str">
            <v>1SZ_DENTIL_5/8</v>
          </cell>
        </row>
        <row r="1921">
          <cell r="A1921" t="str">
            <v>2PZ_DENTIL_5/8</v>
          </cell>
          <cell r="B1921" t="str">
            <v/>
          </cell>
        </row>
        <row r="1922">
          <cell r="A1922" t="str">
            <v>2SZ_DENTIL_5/8</v>
          </cell>
        </row>
        <row r="1923">
          <cell r="A1923" t="str">
            <v>3SZ_DENTIL_5/8</v>
          </cell>
        </row>
        <row r="1924">
          <cell r="A1924" t="str">
            <v>4SZ_DENTIL_5/8</v>
          </cell>
        </row>
        <row r="1925">
          <cell r="A1925" t="str">
            <v>1SZ/DRH30</v>
          </cell>
        </row>
        <row r="1926">
          <cell r="A1926" t="str">
            <v>2PZ/DRH30</v>
          </cell>
          <cell r="B1926" t="str">
            <v/>
          </cell>
        </row>
        <row r="1927">
          <cell r="A1927" t="str">
            <v>2SZ/DRH30</v>
          </cell>
        </row>
        <row r="1928">
          <cell r="A1928" t="str">
            <v>3SZ/DRH30</v>
          </cell>
        </row>
        <row r="1929">
          <cell r="A1929" t="str">
            <v>1SZ/DRH36_A</v>
          </cell>
        </row>
        <row r="1930">
          <cell r="A1930" t="str">
            <v>2PZ/DRH36_A</v>
          </cell>
          <cell r="B1930" t="str">
            <v/>
          </cell>
        </row>
        <row r="1931">
          <cell r="A1931" t="str">
            <v>2SZ/DRH36_A</v>
          </cell>
        </row>
        <row r="1932">
          <cell r="A1932" t="str">
            <v>3SZ/DRH36_A</v>
          </cell>
        </row>
        <row r="1933">
          <cell r="A1933" t="str">
            <v>1SZ/DRH42_A</v>
          </cell>
        </row>
        <row r="1934">
          <cell r="A1934" t="str">
            <v>2PZ/DRH42_A</v>
          </cell>
          <cell r="B1934" t="str">
            <v/>
          </cell>
        </row>
        <row r="1935">
          <cell r="A1935" t="str">
            <v>2SZ/DRH42_A</v>
          </cell>
        </row>
        <row r="1936">
          <cell r="A1936" t="str">
            <v>3SZ/DRH42_A</v>
          </cell>
        </row>
        <row r="1937">
          <cell r="A1937" t="str">
            <v>1SZ/DRH48_A</v>
          </cell>
        </row>
        <row r="1938">
          <cell r="A1938" t="str">
            <v>2PZ/DRH48_A</v>
          </cell>
          <cell r="B1938" t="str">
            <v/>
          </cell>
        </row>
        <row r="1939">
          <cell r="A1939" t="str">
            <v>2SZ/DRH48_A</v>
          </cell>
        </row>
        <row r="1940">
          <cell r="A1940" t="str">
            <v>3SZ/DRH48_A</v>
          </cell>
        </row>
        <row r="1941">
          <cell r="A1941" t="str">
            <v>1SZ/DWEPL</v>
          </cell>
        </row>
        <row r="1942">
          <cell r="A1942" t="str">
            <v>2PZ/DWEPL</v>
          </cell>
          <cell r="B1942" t="str">
            <v/>
          </cell>
        </row>
        <row r="1943">
          <cell r="A1943" t="str">
            <v>2SZ/DWEPL</v>
          </cell>
        </row>
        <row r="1944">
          <cell r="A1944" t="str">
            <v>3SZ/DWEPL</v>
          </cell>
        </row>
        <row r="1945">
          <cell r="A1945" t="str">
            <v>4SZ/DWEPL</v>
          </cell>
        </row>
        <row r="1946">
          <cell r="A1946" t="str">
            <v>1SZ/DWEPNTL</v>
          </cell>
        </row>
        <row r="1947">
          <cell r="A1947" t="str">
            <v>2PZ/DWEPNTL</v>
          </cell>
          <cell r="B1947" t="str">
            <v/>
          </cell>
        </row>
        <row r="1948">
          <cell r="A1948" t="str">
            <v>2SZ/DWEPNTL</v>
          </cell>
        </row>
        <row r="1949">
          <cell r="A1949" t="str">
            <v>3SZ/DWEPNTL</v>
          </cell>
        </row>
        <row r="1950">
          <cell r="A1950" t="str">
            <v>4SZ/DWEPNTL</v>
          </cell>
        </row>
        <row r="1951">
          <cell r="A1951" t="str">
            <v>1SZ/DWEPNTR</v>
          </cell>
        </row>
        <row r="1952">
          <cell r="A1952" t="str">
            <v>2PZ/DWEPNTR</v>
          </cell>
          <cell r="B1952" t="str">
            <v/>
          </cell>
        </row>
        <row r="1953">
          <cell r="A1953" t="str">
            <v>2SZ/DWEPNTR</v>
          </cell>
        </row>
        <row r="1954">
          <cell r="A1954" t="str">
            <v>3SZ/DWEPNTR</v>
          </cell>
        </row>
        <row r="1955">
          <cell r="A1955" t="str">
            <v>4SZ/DWEPNTR</v>
          </cell>
        </row>
        <row r="1956">
          <cell r="A1956" t="str">
            <v>1SZ/DWEPR</v>
          </cell>
        </row>
        <row r="1957">
          <cell r="A1957" t="str">
            <v>2PZ/DWEPR</v>
          </cell>
          <cell r="B1957" t="str">
            <v/>
          </cell>
        </row>
        <row r="1958">
          <cell r="A1958" t="str">
            <v>2SZ/DWEPR</v>
          </cell>
        </row>
        <row r="1959">
          <cell r="A1959" t="str">
            <v>3SZ/DWEPR</v>
          </cell>
        </row>
        <row r="1960">
          <cell r="A1960" t="str">
            <v>4SZ/DWEPR</v>
          </cell>
        </row>
        <row r="1961">
          <cell r="A1961" t="str">
            <v>1SZ/EXSTILE_3BB</v>
          </cell>
        </row>
        <row r="1962">
          <cell r="A1962" t="str">
            <v>2PZ/EXSTILE_3BB</v>
          </cell>
          <cell r="B1962" t="str">
            <v/>
          </cell>
        </row>
        <row r="1963">
          <cell r="A1963" t="str">
            <v>2SZ/EXSTILE_3BB</v>
          </cell>
        </row>
        <row r="1964">
          <cell r="A1964" t="str">
            <v>3SZ/EXSTILE_3BB</v>
          </cell>
        </row>
        <row r="1965">
          <cell r="A1965" t="str">
            <v>4SZ/EXSTILE_3BB</v>
          </cell>
        </row>
        <row r="1966">
          <cell r="A1966" t="str">
            <v>1SZ/EXSTILE_3BL</v>
          </cell>
        </row>
        <row r="1967">
          <cell r="A1967" t="str">
            <v>2PZ/EXSTILE_3BL</v>
          </cell>
          <cell r="B1967" t="str">
            <v/>
          </cell>
        </row>
        <row r="1968">
          <cell r="A1968" t="str">
            <v>2SZ/EXSTILE_3BL</v>
          </cell>
        </row>
        <row r="1969">
          <cell r="A1969" t="str">
            <v>3SZ/EXSTILE_3BL</v>
          </cell>
        </row>
        <row r="1970">
          <cell r="A1970" t="str">
            <v>4SZ/EXSTILE_3BL</v>
          </cell>
        </row>
        <row r="1971">
          <cell r="A1971" t="str">
            <v>1SZ/EXSTILE_3BR</v>
          </cell>
        </row>
        <row r="1972">
          <cell r="A1972" t="str">
            <v>2PZ/EXSTILE_3BR</v>
          </cell>
          <cell r="B1972" t="str">
            <v/>
          </cell>
        </row>
        <row r="1973">
          <cell r="A1973" t="str">
            <v>2SZ/EXSTILE_3BR</v>
          </cell>
        </row>
        <row r="1974">
          <cell r="A1974" t="str">
            <v>3SZ/EXSTILE_3BR</v>
          </cell>
        </row>
        <row r="1975">
          <cell r="A1975" t="str">
            <v>4SZ/EXSTILE_3BR</v>
          </cell>
        </row>
        <row r="1976">
          <cell r="A1976" t="str">
            <v>1SZ/EXSTILE_3TB</v>
          </cell>
        </row>
        <row r="1977">
          <cell r="A1977" t="str">
            <v>2PZ/EXSTILE_3TB</v>
          </cell>
          <cell r="B1977" t="str">
            <v/>
          </cell>
        </row>
        <row r="1978">
          <cell r="A1978" t="str">
            <v>2SZ/EXSTILE_3TB</v>
          </cell>
        </row>
        <row r="1979">
          <cell r="A1979" t="str">
            <v>3SZ/EXSTILE_3TB</v>
          </cell>
        </row>
        <row r="1980">
          <cell r="A1980" t="str">
            <v>4SZ/EXSTILE_3TB</v>
          </cell>
        </row>
        <row r="1981">
          <cell r="A1981" t="str">
            <v>1SZ/EXSTILE_3TL</v>
          </cell>
        </row>
        <row r="1982">
          <cell r="A1982" t="str">
            <v>2PZ/EXSTILE_3TL</v>
          </cell>
          <cell r="B1982" t="str">
            <v/>
          </cell>
        </row>
        <row r="1983">
          <cell r="A1983" t="str">
            <v>2SZ/EXSTILE_3TL</v>
          </cell>
        </row>
        <row r="1984">
          <cell r="A1984" t="str">
            <v>3SZ/EXSTILE_3TL</v>
          </cell>
        </row>
        <row r="1985">
          <cell r="A1985" t="str">
            <v>4SZ/EXSTILE_3TL</v>
          </cell>
        </row>
        <row r="1986">
          <cell r="A1986" t="str">
            <v>1SZ/EXSTILE_3TR</v>
          </cell>
        </row>
        <row r="1987">
          <cell r="A1987" t="str">
            <v>2PZ/EXSTILE_3TR</v>
          </cell>
          <cell r="B1987" t="str">
            <v/>
          </cell>
        </row>
        <row r="1988">
          <cell r="A1988" t="str">
            <v>2SZ/EXSTILE_3TR</v>
          </cell>
        </row>
        <row r="1989">
          <cell r="A1989" t="str">
            <v>3SZ/EXSTILE_3TR</v>
          </cell>
        </row>
        <row r="1990">
          <cell r="A1990" t="str">
            <v>4SZ/EXSTILE_3TR</v>
          </cell>
        </row>
        <row r="1991">
          <cell r="A1991" t="str">
            <v>1SZ/EXSTILE_3WB</v>
          </cell>
        </row>
        <row r="1992">
          <cell r="A1992" t="str">
            <v>2PZ/EXSTILE_3WB</v>
          </cell>
          <cell r="B1992" t="str">
            <v/>
          </cell>
        </row>
        <row r="1993">
          <cell r="A1993" t="str">
            <v>2SZ/EXSTILE_3WB</v>
          </cell>
        </row>
        <row r="1994">
          <cell r="A1994" t="str">
            <v>3SZ/EXSTILE_3WB</v>
          </cell>
        </row>
        <row r="1995">
          <cell r="A1995" t="str">
            <v>4SZ/EXSTILE_3WB</v>
          </cell>
        </row>
        <row r="1996">
          <cell r="A1996" t="str">
            <v>1SZ/EXSTILE_3WL</v>
          </cell>
        </row>
        <row r="1997">
          <cell r="A1997" t="str">
            <v>2PZ/EXSTILE_3WL</v>
          </cell>
          <cell r="B1997" t="str">
            <v/>
          </cell>
        </row>
        <row r="1998">
          <cell r="A1998" t="str">
            <v>2SZ/EXSTILE_3WL</v>
          </cell>
        </row>
        <row r="1999">
          <cell r="A1999" t="str">
            <v>3SZ/EXSTILE_3WL</v>
          </cell>
        </row>
        <row r="2000">
          <cell r="A2000" t="str">
            <v>4SZ/EXSTILE_3WL</v>
          </cell>
        </row>
        <row r="2001">
          <cell r="A2001" t="str">
            <v>1SZ/EXSTILE_3WR</v>
          </cell>
        </row>
        <row r="2002">
          <cell r="A2002" t="str">
            <v>2PZ/EXSTILE_3WR</v>
          </cell>
          <cell r="B2002" t="str">
            <v/>
          </cell>
        </row>
        <row r="2003">
          <cell r="A2003" t="str">
            <v>2SZ/EXSTILE_3WR</v>
          </cell>
        </row>
        <row r="2004">
          <cell r="A2004" t="str">
            <v>3SZ/EXSTILE_3WR</v>
          </cell>
        </row>
        <row r="2005">
          <cell r="A2005" t="str">
            <v>4SZ/EXSTILE_3WR</v>
          </cell>
        </row>
        <row r="2006">
          <cell r="A2006" t="str">
            <v>1SZ/EXSTL_1.5BB</v>
          </cell>
        </row>
        <row r="2007">
          <cell r="A2007" t="str">
            <v>2PZ/EXSTL_1.5BB</v>
          </cell>
          <cell r="B2007" t="str">
            <v/>
          </cell>
        </row>
        <row r="2008">
          <cell r="A2008" t="str">
            <v>2SZ/EXSTL_1.5BB</v>
          </cell>
        </row>
        <row r="2009">
          <cell r="A2009" t="str">
            <v>3SZ/EXSTL_1.5BB</v>
          </cell>
        </row>
        <row r="2010">
          <cell r="A2010" t="str">
            <v>4SZ/EXSTL_1.5BB</v>
          </cell>
        </row>
        <row r="2011">
          <cell r="A2011" t="str">
            <v>1SZ/EXSTL_1.5BL</v>
          </cell>
        </row>
        <row r="2012">
          <cell r="A2012" t="str">
            <v>2PZ/EXSTL_1.5BL</v>
          </cell>
          <cell r="B2012" t="str">
            <v/>
          </cell>
        </row>
        <row r="2013">
          <cell r="A2013" t="str">
            <v>2SZ/EXSTL_1.5BL</v>
          </cell>
        </row>
        <row r="2014">
          <cell r="A2014" t="str">
            <v>3SZ/EXSTL_1.5BL</v>
          </cell>
        </row>
        <row r="2015">
          <cell r="A2015" t="str">
            <v>4SZ/EXSTL_1.5BL</v>
          </cell>
        </row>
        <row r="2016">
          <cell r="A2016" t="str">
            <v>1SZ/EXSTL_1.5BR</v>
          </cell>
        </row>
        <row r="2017">
          <cell r="A2017" t="str">
            <v>2PZ/EXSTL_1.5BR</v>
          </cell>
          <cell r="B2017" t="str">
            <v/>
          </cell>
        </row>
        <row r="2018">
          <cell r="A2018" t="str">
            <v>2SZ/EXSTL_1.5BR</v>
          </cell>
        </row>
        <row r="2019">
          <cell r="A2019" t="str">
            <v>3SZ/EXSTL_1.5BR</v>
          </cell>
        </row>
        <row r="2020">
          <cell r="A2020" t="str">
            <v>4SZ/EXSTL_1.5BR</v>
          </cell>
        </row>
        <row r="2021">
          <cell r="A2021" t="str">
            <v>1SZ/EXSTL_1.5TB</v>
          </cell>
        </row>
        <row r="2022">
          <cell r="A2022" t="str">
            <v>2PZ/EXSTL_1.5TB</v>
          </cell>
          <cell r="B2022" t="str">
            <v/>
          </cell>
        </row>
        <row r="2023">
          <cell r="A2023" t="str">
            <v>2SZ/EXSTL_1.5TB</v>
          </cell>
        </row>
        <row r="2024">
          <cell r="A2024" t="str">
            <v>3SZ/EXSTL_1.5TB</v>
          </cell>
        </row>
        <row r="2025">
          <cell r="A2025" t="str">
            <v>4SZ/EXSTL_1.5TB</v>
          </cell>
        </row>
        <row r="2026">
          <cell r="A2026" t="str">
            <v>1SZ/EXSTL_1.5TL</v>
          </cell>
        </row>
        <row r="2027">
          <cell r="A2027" t="str">
            <v>2PZ/EXSTL_1.5TL</v>
          </cell>
          <cell r="B2027" t="str">
            <v/>
          </cell>
        </row>
        <row r="2028">
          <cell r="A2028" t="str">
            <v>2SZ/EXSTL_1.5TL</v>
          </cell>
        </row>
        <row r="2029">
          <cell r="A2029" t="str">
            <v>3SZ/EXSTL_1.5TL</v>
          </cell>
        </row>
        <row r="2030">
          <cell r="A2030" t="str">
            <v>4SZ/EXSTL_1.5TL</v>
          </cell>
        </row>
        <row r="2031">
          <cell r="A2031" t="str">
            <v>1SZ/EXSTL_1.5TR</v>
          </cell>
        </row>
        <row r="2032">
          <cell r="A2032" t="str">
            <v>2PZ/EXSTL_1.5TR</v>
          </cell>
          <cell r="B2032" t="str">
            <v/>
          </cell>
        </row>
        <row r="2033">
          <cell r="A2033" t="str">
            <v>2SZ/EXSTL_1.5TR</v>
          </cell>
        </row>
        <row r="2034">
          <cell r="A2034" t="str">
            <v>3SZ/EXSTL_1.5TR</v>
          </cell>
        </row>
        <row r="2035">
          <cell r="A2035" t="str">
            <v>4SZ/EXSTL_1.5TR</v>
          </cell>
        </row>
        <row r="2036">
          <cell r="A2036" t="str">
            <v>1SZ/EXSTL_1.5WB</v>
          </cell>
        </row>
        <row r="2037">
          <cell r="A2037" t="str">
            <v>2PZ/EXSTL_1.5WB</v>
          </cell>
          <cell r="B2037" t="str">
            <v/>
          </cell>
        </row>
        <row r="2038">
          <cell r="A2038" t="str">
            <v>2SZ/EXSTL_1.5WB</v>
          </cell>
        </row>
        <row r="2039">
          <cell r="A2039" t="str">
            <v>3SZ/EXSTL_1.5WB</v>
          </cell>
        </row>
        <row r="2040">
          <cell r="A2040" t="str">
            <v>4SZ/EXSTL_1.5WB</v>
          </cell>
        </row>
        <row r="2041">
          <cell r="A2041" t="str">
            <v>1SZ/EXSTL_1.5WL</v>
          </cell>
        </row>
        <row r="2042">
          <cell r="A2042" t="str">
            <v>2PZ/EXSTL_1.5WL</v>
          </cell>
          <cell r="B2042" t="str">
            <v/>
          </cell>
        </row>
        <row r="2043">
          <cell r="A2043" t="str">
            <v>2SZ/EXSTL_1.5WL</v>
          </cell>
        </row>
        <row r="2044">
          <cell r="A2044" t="str">
            <v>3SZ/EXSTL_1.5WL</v>
          </cell>
        </row>
        <row r="2045">
          <cell r="A2045" t="str">
            <v>4SZ/EXSTL_1.5WL</v>
          </cell>
        </row>
        <row r="2046">
          <cell r="A2046" t="str">
            <v>1SZ/EXSTL_1.5WR</v>
          </cell>
        </row>
        <row r="2047">
          <cell r="A2047" t="str">
            <v>2PZ/EXSTL_1.5WR</v>
          </cell>
          <cell r="B2047" t="str">
            <v/>
          </cell>
        </row>
        <row r="2048">
          <cell r="A2048" t="str">
            <v>2SZ/EXSTL_1.5WR</v>
          </cell>
        </row>
        <row r="2049">
          <cell r="A2049" t="str">
            <v>3SZ/EXSTL_1.5WR</v>
          </cell>
        </row>
        <row r="2050">
          <cell r="A2050" t="str">
            <v>4SZ/EXSTL_1.5WR</v>
          </cell>
        </row>
        <row r="2051">
          <cell r="A2051" t="str">
            <v>1SZ/EXTOPRAIL_3</v>
          </cell>
        </row>
        <row r="2052">
          <cell r="A2052" t="str">
            <v>2PZ/EXTOPRAIL_3</v>
          </cell>
          <cell r="B2052" t="str">
            <v/>
          </cell>
        </row>
        <row r="2053">
          <cell r="A2053" t="str">
            <v>2SZ/EXTOPRAIL_3</v>
          </cell>
        </row>
        <row r="2054">
          <cell r="A2054" t="str">
            <v>3SZ/EXTOPRAIL_3</v>
          </cell>
        </row>
        <row r="2055">
          <cell r="A2055" t="str">
            <v>4SZ/EXTOPRAIL_3</v>
          </cell>
        </row>
        <row r="2056">
          <cell r="A2056" t="str">
            <v>1SZ/EXTOPRL_1.5</v>
          </cell>
        </row>
        <row r="2057">
          <cell r="A2057" t="str">
            <v>2PZ/EXTOPRL_1.5</v>
          </cell>
          <cell r="B2057" t="str">
            <v/>
          </cell>
        </row>
        <row r="2058">
          <cell r="A2058" t="str">
            <v>2SZ/EXTOPRL_1.5</v>
          </cell>
        </row>
        <row r="2059">
          <cell r="A2059" t="str">
            <v>3SZ/EXTOPRL_1.5</v>
          </cell>
        </row>
        <row r="2060">
          <cell r="A2060" t="str">
            <v>4SZ/EXTOPRL_1.5</v>
          </cell>
        </row>
        <row r="2061">
          <cell r="A2061" t="str">
            <v>1SZ/FIN1.5CTOP</v>
          </cell>
        </row>
        <row r="2062">
          <cell r="A2062" t="str">
            <v>2PZ/FIN1.5CTOP</v>
          </cell>
          <cell r="B2062" t="str">
            <v/>
          </cell>
        </row>
        <row r="2063">
          <cell r="A2063" t="str">
            <v>2SZ/FIN1.5CTOP</v>
          </cell>
        </row>
        <row r="2064">
          <cell r="A2064" t="str">
            <v>3SZ/FIN1.5CTOP</v>
          </cell>
        </row>
        <row r="2065">
          <cell r="A2065" t="str">
            <v>4SZ/FIN1.5CTOP</v>
          </cell>
        </row>
        <row r="2066">
          <cell r="A2066" t="str">
            <v>1SZ/FLTORG636</v>
          </cell>
        </row>
        <row r="2067">
          <cell r="A2067" t="str">
            <v>2PZ/FLTORG636</v>
          </cell>
          <cell r="B2067" t="str">
            <v/>
          </cell>
        </row>
        <row r="2068">
          <cell r="A2068" t="str">
            <v>2SZ/FLTORG636</v>
          </cell>
        </row>
        <row r="2069">
          <cell r="A2069" t="str">
            <v>3SZ/FLTORG636</v>
          </cell>
        </row>
        <row r="2070">
          <cell r="A2070" t="str">
            <v>4SZ/FLTORG636</v>
          </cell>
        </row>
        <row r="2071">
          <cell r="A2071" t="str">
            <v>1SZ/FLUSHTOE</v>
          </cell>
        </row>
        <row r="2072">
          <cell r="A2072" t="str">
            <v>2PZ/FLUSHTOE</v>
          </cell>
          <cell r="B2072" t="str">
            <v/>
          </cell>
        </row>
        <row r="2073">
          <cell r="A2073" t="str">
            <v>2SZ/FLUSHTOE</v>
          </cell>
        </row>
        <row r="2074">
          <cell r="A2074" t="str">
            <v>3SZ/FLUSHTOE</v>
          </cell>
        </row>
        <row r="2075">
          <cell r="A2075" t="str">
            <v>4SZ/FLUSHTOE</v>
          </cell>
        </row>
        <row r="2076">
          <cell r="A2076" t="str">
            <v>1SZ/FS2410</v>
          </cell>
        </row>
        <row r="2077">
          <cell r="A2077" t="str">
            <v>2PZ/FS2410</v>
          </cell>
          <cell r="B2077" t="str">
            <v/>
          </cell>
        </row>
        <row r="2078">
          <cell r="A2078" t="str">
            <v>2SZ/FS2410</v>
          </cell>
        </row>
        <row r="2079">
          <cell r="A2079" t="str">
            <v>3SZ/FS2410</v>
          </cell>
        </row>
        <row r="2080">
          <cell r="A2080" t="str">
            <v>4SZ/FS2410</v>
          </cell>
        </row>
        <row r="2081">
          <cell r="A2081" t="str">
            <v>1SZ/FS3010</v>
          </cell>
        </row>
        <row r="2082">
          <cell r="A2082" t="str">
            <v>2PZ/FS3010</v>
          </cell>
          <cell r="B2082" t="str">
            <v/>
          </cell>
        </row>
        <row r="2083">
          <cell r="A2083" t="str">
            <v>2SZ/FS3010</v>
          </cell>
        </row>
        <row r="2084">
          <cell r="A2084" t="str">
            <v>3SZ/FS3010</v>
          </cell>
        </row>
        <row r="2085">
          <cell r="A2085" t="str">
            <v>4SZ/FS3010</v>
          </cell>
        </row>
        <row r="2086">
          <cell r="A2086" t="str">
            <v>1SZ/FS3610</v>
          </cell>
        </row>
        <row r="2087">
          <cell r="A2087" t="str">
            <v>2PZ/FS3610</v>
          </cell>
          <cell r="B2087" t="str">
            <v/>
          </cell>
        </row>
        <row r="2088">
          <cell r="A2088" t="str">
            <v>2SZ/FS3610</v>
          </cell>
        </row>
        <row r="2089">
          <cell r="A2089" t="str">
            <v>3SZ/FS3610</v>
          </cell>
        </row>
        <row r="2090">
          <cell r="A2090" t="str">
            <v>4SZ/FS3610</v>
          </cell>
        </row>
        <row r="2091">
          <cell r="A2091" t="str">
            <v>1SZ/FS4210</v>
          </cell>
        </row>
        <row r="2092">
          <cell r="A2092" t="str">
            <v>2PZ/FS4210</v>
          </cell>
          <cell r="B2092" t="str">
            <v/>
          </cell>
        </row>
        <row r="2093">
          <cell r="A2093" t="str">
            <v>2SZ/FS4210</v>
          </cell>
        </row>
        <row r="2094">
          <cell r="A2094" t="str">
            <v>3SZ/FS4210</v>
          </cell>
        </row>
        <row r="2095">
          <cell r="A2095" t="str">
            <v>4SZ/FS4210</v>
          </cell>
        </row>
        <row r="2096">
          <cell r="A2096" t="str">
            <v>1SZ/FS4810</v>
          </cell>
        </row>
        <row r="2097">
          <cell r="A2097" t="str">
            <v>2PZ/FS4810</v>
          </cell>
          <cell r="B2097" t="str">
            <v/>
          </cell>
        </row>
        <row r="2098">
          <cell r="A2098" t="str">
            <v>2SZ/FS4810</v>
          </cell>
        </row>
        <row r="2099">
          <cell r="A2099" t="str">
            <v>3SZ/FS4810</v>
          </cell>
        </row>
        <row r="2100">
          <cell r="A2100" t="str">
            <v>4SZ/FS4810</v>
          </cell>
        </row>
        <row r="2101">
          <cell r="A2101" t="str">
            <v>1SZ/HCBEP3L</v>
          </cell>
        </row>
        <row r="2102">
          <cell r="A2102" t="str">
            <v>2PZ/HCBEP3L</v>
          </cell>
          <cell r="B2102" t="str">
            <v/>
          </cell>
        </row>
        <row r="2103">
          <cell r="A2103" t="str">
            <v>2SZ/HCBEP3L</v>
          </cell>
        </row>
        <row r="2104">
          <cell r="A2104" t="str">
            <v>3SZ/HCBEP3L</v>
          </cell>
        </row>
        <row r="2105">
          <cell r="A2105" t="str">
            <v>4SZ/HCBEP3L</v>
          </cell>
        </row>
        <row r="2106">
          <cell r="A2106" t="str">
            <v>1SZ/HCBEP3R</v>
          </cell>
        </row>
        <row r="2107">
          <cell r="A2107" t="str">
            <v>2PZ/HCBEP3R</v>
          </cell>
          <cell r="B2107" t="str">
            <v/>
          </cell>
        </row>
        <row r="2108">
          <cell r="A2108" t="str">
            <v>2SZ/HCBEP3R</v>
          </cell>
        </row>
        <row r="2109">
          <cell r="A2109" t="str">
            <v>3SZ/HCBEP3R</v>
          </cell>
        </row>
        <row r="2110">
          <cell r="A2110" t="str">
            <v>4SZ/HCBEP3R</v>
          </cell>
        </row>
        <row r="2111">
          <cell r="A2111" t="str">
            <v>1SZ/HCBF1.5</v>
          </cell>
        </row>
        <row r="2112">
          <cell r="A2112" t="str">
            <v>2PZ/HCBF1.5</v>
          </cell>
          <cell r="B2112" t="str">
            <v/>
          </cell>
        </row>
        <row r="2113">
          <cell r="A2113" t="str">
            <v>2SZ/HCBF1.5</v>
          </cell>
        </row>
        <row r="2114">
          <cell r="A2114" t="str">
            <v>3SZ/HCBF1.5</v>
          </cell>
        </row>
        <row r="2115">
          <cell r="A2115" t="str">
            <v>4SZ/HCBF1.5</v>
          </cell>
        </row>
        <row r="2116">
          <cell r="A2116" t="str">
            <v>1SZ/HCBF3</v>
          </cell>
        </row>
        <row r="2117">
          <cell r="A2117" t="str">
            <v>2PZ/HCBF3</v>
          </cell>
          <cell r="B2117" t="str">
            <v/>
          </cell>
        </row>
        <row r="2118">
          <cell r="A2118" t="str">
            <v>2SZ/HCBF3</v>
          </cell>
        </row>
        <row r="2119">
          <cell r="A2119" t="str">
            <v>3SZ/HCBF3</v>
          </cell>
        </row>
        <row r="2120">
          <cell r="A2120" t="str">
            <v>4SZ/HCBF3</v>
          </cell>
        </row>
        <row r="2121">
          <cell r="A2121" t="str">
            <v>1SZ/HCBF6</v>
          </cell>
        </row>
        <row r="2122">
          <cell r="A2122" t="str">
            <v>2PZ/HCBF6</v>
          </cell>
          <cell r="B2122" t="str">
            <v/>
          </cell>
        </row>
        <row r="2123">
          <cell r="A2123" t="str">
            <v>2SZ/HCBF6</v>
          </cell>
        </row>
        <row r="2124">
          <cell r="A2124" t="str">
            <v>3SZ/HCBF6</v>
          </cell>
        </row>
        <row r="2125">
          <cell r="A2125" t="str">
            <v>4SZ/HCBF6</v>
          </cell>
        </row>
        <row r="2126">
          <cell r="A2126" t="str">
            <v>1SZ/HCSS30</v>
          </cell>
        </row>
        <row r="2127">
          <cell r="A2127" t="str">
            <v>2PZ/HCSS30</v>
          </cell>
          <cell r="B2127" t="str">
            <v/>
          </cell>
        </row>
        <row r="2128">
          <cell r="A2128" t="str">
            <v>2SZ/HCSS30</v>
          </cell>
        </row>
        <row r="2129">
          <cell r="A2129" t="str">
            <v>3SZ/HCSS30</v>
          </cell>
        </row>
        <row r="2130">
          <cell r="A2130" t="str">
            <v>4SZ/HCSS30</v>
          </cell>
        </row>
        <row r="2131">
          <cell r="A2131" t="str">
            <v>1SZ/HCSS36</v>
          </cell>
        </row>
        <row r="2132">
          <cell r="A2132" t="str">
            <v>2PZ/HCSS36</v>
          </cell>
          <cell r="B2132" t="str">
            <v/>
          </cell>
        </row>
        <row r="2133">
          <cell r="A2133" t="str">
            <v>2SZ/HCSS36</v>
          </cell>
        </row>
        <row r="2134">
          <cell r="A2134" t="str">
            <v>3SZ/HCSS36</v>
          </cell>
        </row>
        <row r="2135">
          <cell r="A2135" t="str">
            <v>4SZ/HCSS36</v>
          </cell>
        </row>
        <row r="2136">
          <cell r="A2136" t="str">
            <v>2SZ/HOMEHOOD36</v>
          </cell>
        </row>
        <row r="2137">
          <cell r="A2137" t="str">
            <v>1SZ/HR1P330</v>
          </cell>
        </row>
        <row r="2138">
          <cell r="A2138" t="str">
            <v>2PZ/HR1P330</v>
          </cell>
          <cell r="B2138" t="str">
            <v/>
          </cell>
        </row>
        <row r="2139">
          <cell r="A2139" t="str">
            <v>2SZ/HR1P330</v>
          </cell>
        </row>
        <row r="2140">
          <cell r="A2140" t="str">
            <v>3SZ/HR1P330</v>
          </cell>
        </row>
        <row r="2141">
          <cell r="A2141" t="str">
            <v>4SZ/HR1P330</v>
          </cell>
        </row>
        <row r="2142">
          <cell r="A2142" t="str">
            <v>1SZ/HR2P324</v>
          </cell>
        </row>
        <row r="2143">
          <cell r="A2143" t="str">
            <v>2PZ/HR2P324</v>
          </cell>
          <cell r="B2143" t="str">
            <v/>
          </cell>
        </row>
        <row r="2144">
          <cell r="A2144" t="str">
            <v>2SZ/HR2P324</v>
          </cell>
        </row>
        <row r="2145">
          <cell r="A2145" t="str">
            <v>3SZ/HR2P324</v>
          </cell>
        </row>
        <row r="2146">
          <cell r="A2146" t="str">
            <v>4SZ/HR2P324</v>
          </cell>
        </row>
        <row r="2147">
          <cell r="A2147" t="str">
            <v>1SZ/HR2P331</v>
          </cell>
        </row>
        <row r="2148">
          <cell r="A2148" t="str">
            <v>2PZ/HR2P331</v>
          </cell>
          <cell r="B2148" t="str">
            <v/>
          </cell>
        </row>
        <row r="2149">
          <cell r="A2149" t="str">
            <v>2SZ/HR2P331</v>
          </cell>
        </row>
        <row r="2150">
          <cell r="A2150" t="str">
            <v>3SZ/HR2P331</v>
          </cell>
        </row>
        <row r="2151">
          <cell r="A2151" t="str">
            <v>4SZ/HR2P331</v>
          </cell>
        </row>
        <row r="2152">
          <cell r="A2152" t="str">
            <v>1SZ/HR2P345</v>
          </cell>
        </row>
        <row r="2153">
          <cell r="A2153" t="str">
            <v>2PZ/HR2P345</v>
          </cell>
          <cell r="B2153" t="str">
            <v/>
          </cell>
        </row>
        <row r="2154">
          <cell r="A2154" t="str">
            <v>2SZ/HR2P345</v>
          </cell>
        </row>
        <row r="2155">
          <cell r="A2155" t="str">
            <v>3SZ/HR2P345</v>
          </cell>
        </row>
        <row r="2156">
          <cell r="A2156" t="str">
            <v>4SZ/HR2P345</v>
          </cell>
        </row>
        <row r="2157">
          <cell r="A2157" t="str">
            <v>1SZ/HR3P331</v>
          </cell>
        </row>
        <row r="2158">
          <cell r="A2158" t="str">
            <v>2PZ/HR3P331</v>
          </cell>
          <cell r="B2158" t="str">
            <v/>
          </cell>
        </row>
        <row r="2159">
          <cell r="A2159" t="str">
            <v>2SZ/HR3P331</v>
          </cell>
        </row>
        <row r="2160">
          <cell r="A2160" t="str">
            <v>3SZ/HR3P331</v>
          </cell>
        </row>
        <row r="2161">
          <cell r="A2161" t="str">
            <v>4SZ/HR3P331</v>
          </cell>
        </row>
        <row r="2162">
          <cell r="A2162" t="str">
            <v>1SZ/HR3P358</v>
          </cell>
        </row>
        <row r="2163">
          <cell r="A2163" t="str">
            <v>2PZ/HR3P358</v>
          </cell>
          <cell r="B2163" t="str">
            <v/>
          </cell>
        </row>
        <row r="2164">
          <cell r="A2164" t="str">
            <v>2SZ/HR3P358</v>
          </cell>
        </row>
        <row r="2165">
          <cell r="A2165" t="str">
            <v>3SZ/HR3P358</v>
          </cell>
        </row>
        <row r="2166">
          <cell r="A2166" t="str">
            <v>4SZ/HR3P358</v>
          </cell>
        </row>
        <row r="2167">
          <cell r="A2167" t="str">
            <v>1SZ/HR3P362</v>
          </cell>
        </row>
        <row r="2168">
          <cell r="A2168" t="str">
            <v>2PZ/HR3P362</v>
          </cell>
          <cell r="B2168" t="str">
            <v/>
          </cell>
        </row>
        <row r="2169">
          <cell r="A2169" t="str">
            <v>2SZ/HR3P362</v>
          </cell>
        </row>
        <row r="2170">
          <cell r="A2170" t="str">
            <v>3SZ/HR3P362</v>
          </cell>
        </row>
        <row r="2171">
          <cell r="A2171" t="str">
            <v>4SZ/HR3P362</v>
          </cell>
        </row>
        <row r="2172">
          <cell r="A2172" t="str">
            <v>1SZ/HR4P330</v>
          </cell>
        </row>
        <row r="2173">
          <cell r="A2173" t="str">
            <v>2PZ/HR4P330</v>
          </cell>
          <cell r="B2173" t="str">
            <v/>
          </cell>
        </row>
        <row r="2174">
          <cell r="A2174" t="str">
            <v>2SZ/HR4P330</v>
          </cell>
        </row>
        <row r="2175">
          <cell r="A2175" t="str">
            <v>3SZ/HR4P330</v>
          </cell>
        </row>
        <row r="2176">
          <cell r="A2176" t="str">
            <v>4SZ/HR4P330</v>
          </cell>
        </row>
        <row r="2177">
          <cell r="A2177" t="str">
            <v>1SZ/HR4P345</v>
          </cell>
        </row>
        <row r="2178">
          <cell r="A2178" t="str">
            <v>2PZ/HR4P345</v>
          </cell>
          <cell r="B2178" t="str">
            <v/>
          </cell>
        </row>
        <row r="2179">
          <cell r="A2179" t="str">
            <v>2SZ/HR4P345</v>
          </cell>
        </row>
        <row r="2180">
          <cell r="A2180" t="str">
            <v>3SZ/HR4P345</v>
          </cell>
        </row>
        <row r="2181">
          <cell r="A2181" t="str">
            <v>4SZ/HR4P345</v>
          </cell>
        </row>
        <row r="2182">
          <cell r="A2182" t="str">
            <v>1SZ/HRTMTL64</v>
          </cell>
        </row>
        <row r="2183">
          <cell r="A2183" t="str">
            <v>2PZ/HRTMTL64</v>
          </cell>
          <cell r="B2183" t="str">
            <v/>
          </cell>
        </row>
        <row r="2184">
          <cell r="A2184" t="str">
            <v>2SZ/HRTMTL64</v>
          </cell>
        </row>
        <row r="2185">
          <cell r="A2185" t="str">
            <v>3SZ/HRTMTL64</v>
          </cell>
        </row>
        <row r="2186">
          <cell r="A2186" t="str">
            <v>4SZ/HRTMTL64</v>
          </cell>
        </row>
        <row r="2187">
          <cell r="A2187" t="str">
            <v>1SZ/IBEP3</v>
          </cell>
        </row>
        <row r="2188">
          <cell r="A2188" t="str">
            <v>2PZ/IBEP3</v>
          </cell>
          <cell r="B2188" t="str">
            <v/>
          </cell>
        </row>
        <row r="2189">
          <cell r="A2189" t="str">
            <v>2SZ/IBEP3</v>
          </cell>
        </row>
        <row r="2190">
          <cell r="A2190" t="str">
            <v>3SZ/IBEP3</v>
          </cell>
        </row>
        <row r="2191">
          <cell r="A2191" t="str">
            <v>4SZ/IBEP3</v>
          </cell>
        </row>
        <row r="2192">
          <cell r="A2192" t="str">
            <v>1SZ_INSIDE_1/2</v>
          </cell>
        </row>
        <row r="2193">
          <cell r="A2193" t="str">
            <v>2PZ_INSIDE_1/2</v>
          </cell>
          <cell r="B2193" t="str">
            <v/>
          </cell>
        </row>
        <row r="2194">
          <cell r="A2194" t="str">
            <v>2SZ_INSIDE_1/2</v>
          </cell>
        </row>
        <row r="2195">
          <cell r="A2195" t="str">
            <v>3SZ_INSIDE_1/2</v>
          </cell>
        </row>
        <row r="2196">
          <cell r="A2196" t="str">
            <v>4SZ_INSIDE_1/2</v>
          </cell>
        </row>
        <row r="2197">
          <cell r="A2197" t="str">
            <v>1SZ_INSIDE_3/8</v>
          </cell>
        </row>
        <row r="2198">
          <cell r="A2198" t="str">
            <v>2PZ_INSIDE_3/8</v>
          </cell>
          <cell r="B2198" t="str">
            <v/>
          </cell>
        </row>
        <row r="2199">
          <cell r="A2199" t="str">
            <v>2SZ_INSIDE_3/8</v>
          </cell>
        </row>
        <row r="2200">
          <cell r="A2200" t="str">
            <v>3SZ_INSIDE_3/8</v>
          </cell>
        </row>
        <row r="2201">
          <cell r="A2201" t="str">
            <v>4SZ_INSIDE_3/8</v>
          </cell>
        </row>
        <row r="2202">
          <cell r="A2202" t="str">
            <v>1SZ_INSIDE_7/8</v>
          </cell>
        </row>
        <row r="2203">
          <cell r="A2203" t="str">
            <v>2PZ_INSIDE_7/8</v>
          </cell>
          <cell r="B2203" t="str">
            <v/>
          </cell>
        </row>
        <row r="2204">
          <cell r="A2204" t="str">
            <v>2SZ_INSIDE_7/8</v>
          </cell>
        </row>
        <row r="2205">
          <cell r="A2205" t="str">
            <v>3SZ_INSIDE_7/8</v>
          </cell>
        </row>
        <row r="2206">
          <cell r="A2206" t="str">
            <v>4SZ_INSIDE_7/8</v>
          </cell>
        </row>
        <row r="2207">
          <cell r="A2207" t="str">
            <v>1SZ/IPEP3</v>
          </cell>
        </row>
        <row r="2208">
          <cell r="A2208" t="str">
            <v>2PZ/IPEP3</v>
          </cell>
          <cell r="B2208" t="str">
            <v/>
          </cell>
        </row>
        <row r="2209">
          <cell r="A2209" t="str">
            <v>2SZ/IPEP3</v>
          </cell>
        </row>
        <row r="2210">
          <cell r="A2210" t="str">
            <v>3SZ/IPEP3</v>
          </cell>
        </row>
        <row r="2211">
          <cell r="A2211" t="str">
            <v>4SZ/IPEP3</v>
          </cell>
        </row>
        <row r="2212">
          <cell r="A2212" t="str">
            <v>1SZ/IPEP3NT</v>
          </cell>
        </row>
        <row r="2213">
          <cell r="A2213" t="str">
            <v>2PZ/IPEP3NT</v>
          </cell>
          <cell r="B2213" t="str">
            <v/>
          </cell>
        </row>
        <row r="2214">
          <cell r="A2214" t="str">
            <v>2SZ/IPEP3NT</v>
          </cell>
        </row>
        <row r="2215">
          <cell r="A2215" t="str">
            <v>3SZ/IPEP3NT</v>
          </cell>
        </row>
        <row r="2216">
          <cell r="A2216" t="str">
            <v>4SZ/IPEP3NT</v>
          </cell>
        </row>
        <row r="2217">
          <cell r="A2217" t="str">
            <v>1SZ/IX.752430.5</v>
          </cell>
        </row>
        <row r="2218">
          <cell r="A2218" t="str">
            <v>2PZ/IX.752430.5</v>
          </cell>
          <cell r="B2218" t="str">
            <v/>
          </cell>
        </row>
        <row r="2219">
          <cell r="A2219" t="str">
            <v>2SZ/IX.752430.5</v>
          </cell>
        </row>
        <row r="2220">
          <cell r="A2220" t="str">
            <v>3SZ/IX.752430.5</v>
          </cell>
        </row>
        <row r="2221">
          <cell r="A2221" t="str">
            <v>4SZ/IX.752430.5</v>
          </cell>
        </row>
        <row r="2222">
          <cell r="A2222" t="str">
            <v>1SZ/IX.752434.5</v>
          </cell>
        </row>
        <row r="2223">
          <cell r="A2223" t="str">
            <v>2PZ/IX.752434.5</v>
          </cell>
          <cell r="B2223" t="str">
            <v/>
          </cell>
        </row>
        <row r="2224">
          <cell r="A2224" t="str">
            <v>2SZ/IX.752434.5</v>
          </cell>
        </row>
        <row r="2225">
          <cell r="A2225" t="str">
            <v>3SZ/IX.752434.5</v>
          </cell>
        </row>
        <row r="2226">
          <cell r="A2226" t="str">
            <v>4SZ/IX.752434.5</v>
          </cell>
        </row>
        <row r="2227">
          <cell r="A2227" t="str">
            <v>1SZ/IX.752530.5</v>
          </cell>
        </row>
        <row r="2228">
          <cell r="A2228" t="str">
            <v>2PZ/IX.752530.5</v>
          </cell>
          <cell r="B2228" t="str">
            <v/>
          </cell>
        </row>
        <row r="2229">
          <cell r="A2229" t="str">
            <v>2SZ/IX.752530.5</v>
          </cell>
        </row>
        <row r="2230">
          <cell r="A2230" t="str">
            <v>3SZ/IX.752530.5</v>
          </cell>
        </row>
        <row r="2231">
          <cell r="A2231" t="str">
            <v>4SZ/IX.752530.5</v>
          </cell>
        </row>
        <row r="2232">
          <cell r="A2232" t="str">
            <v>1SZ/IX.752534.5</v>
          </cell>
        </row>
        <row r="2233">
          <cell r="A2233" t="str">
            <v>2PZ/IX.752534.5</v>
          </cell>
          <cell r="B2233" t="str">
            <v/>
          </cell>
        </row>
        <row r="2234">
          <cell r="A2234" t="str">
            <v>2SZ/IX.752534.5</v>
          </cell>
        </row>
        <row r="2235">
          <cell r="A2235" t="str">
            <v>3SZ/IX.752534.5</v>
          </cell>
        </row>
        <row r="2236">
          <cell r="A2236" t="str">
            <v>4SZ/IX.752534.5</v>
          </cell>
        </row>
        <row r="2237">
          <cell r="A2237" t="str">
            <v>1SZ/IX32534.5</v>
          </cell>
        </row>
        <row r="2238">
          <cell r="A2238" t="str">
            <v>2PZ/IX32534.5</v>
          </cell>
          <cell r="B2238" t="str">
            <v/>
          </cell>
        </row>
        <row r="2239">
          <cell r="A2239" t="str">
            <v>2SZ/IX32534.5</v>
          </cell>
        </row>
        <row r="2240">
          <cell r="A2240" t="str">
            <v>3SZ/IX32534.5</v>
          </cell>
        </row>
        <row r="2241">
          <cell r="A2241" t="str">
            <v>1SZ/IX33634.5</v>
          </cell>
        </row>
        <row r="2242">
          <cell r="A2242" t="str">
            <v>2PZ/IX33634.5</v>
          </cell>
          <cell r="B2242" t="str">
            <v/>
          </cell>
        </row>
        <row r="2243">
          <cell r="A2243" t="str">
            <v>2SZ/IX33634.5</v>
          </cell>
        </row>
        <row r="2244">
          <cell r="A2244" t="str">
            <v>3SZ/IX33634.5</v>
          </cell>
        </row>
        <row r="2245">
          <cell r="A2245" t="str">
            <v>1SZ/KR5H32127</v>
          </cell>
        </row>
        <row r="2246">
          <cell r="A2246" t="str">
            <v>2PZ/KR5H32127</v>
          </cell>
          <cell r="B2246" t="str">
            <v/>
          </cell>
        </row>
        <row r="2247">
          <cell r="A2247" t="str">
            <v>2SZ/KR5H32127</v>
          </cell>
        </row>
        <row r="2248">
          <cell r="A2248" t="str">
            <v>3SZ/KR5H32127</v>
          </cell>
        </row>
        <row r="2249">
          <cell r="A2249" t="str">
            <v>4SZ/KR5H32127</v>
          </cell>
        </row>
        <row r="2250">
          <cell r="A2250" t="str">
            <v>1SZ/KR5H32430</v>
          </cell>
        </row>
        <row r="2251">
          <cell r="A2251" t="str">
            <v>2PZ/KR5H32430</v>
          </cell>
          <cell r="B2251" t="str">
            <v/>
          </cell>
        </row>
        <row r="2252">
          <cell r="A2252" t="str">
            <v>2SZ/KR5H32430</v>
          </cell>
        </row>
        <row r="2253">
          <cell r="A2253" t="str">
            <v>3SZ/KR5H32430</v>
          </cell>
        </row>
        <row r="2254">
          <cell r="A2254" t="str">
            <v>4SZ/KR5H32430</v>
          </cell>
        </row>
        <row r="2255">
          <cell r="A2255" t="str">
            <v>1SZ/KR7H34551</v>
          </cell>
        </row>
        <row r="2256">
          <cell r="A2256" t="str">
            <v>2PZ/KR7H34551</v>
          </cell>
          <cell r="B2256" t="str">
            <v/>
          </cell>
        </row>
        <row r="2257">
          <cell r="A2257" t="str">
            <v>2SZ/KR7H34551</v>
          </cell>
        </row>
        <row r="2258">
          <cell r="A2258" t="str">
            <v>3SZ/KR7H34551</v>
          </cell>
        </row>
        <row r="2259">
          <cell r="A2259" t="str">
            <v>4SZ/KR7H34551</v>
          </cell>
        </row>
        <row r="2260">
          <cell r="A2260" t="str">
            <v>1SZ/LBW2625</v>
          </cell>
        </row>
        <row r="2261">
          <cell r="A2261" t="str">
            <v>2PZ/LBW2625</v>
          </cell>
          <cell r="B2261" t="str">
            <v/>
          </cell>
        </row>
        <row r="2262">
          <cell r="A2262" t="str">
            <v>2SZ/LBW2625</v>
          </cell>
        </row>
        <row r="2263">
          <cell r="A2263" t="str">
            <v>3SZ/LBW2625</v>
          </cell>
        </row>
        <row r="2264">
          <cell r="A2264" t="str">
            <v>4SZ/LBW2625</v>
          </cell>
        </row>
        <row r="2265">
          <cell r="A2265" t="str">
            <v>1SZ/LBW3018-18</v>
          </cell>
        </row>
        <row r="2266">
          <cell r="A2266" t="str">
            <v>2SZ/LBW3018-18</v>
          </cell>
        </row>
        <row r="2267">
          <cell r="A2267" t="str">
            <v>3SZ/LBW3018-18</v>
          </cell>
        </row>
        <row r="2268">
          <cell r="A2268" t="str">
            <v>4SZ/LBW3018-18</v>
          </cell>
        </row>
        <row r="2269">
          <cell r="A2269" t="str">
            <v>1SZ/LBW4217</v>
          </cell>
        </row>
        <row r="2270">
          <cell r="A2270" t="str">
            <v>2SZ/LBW4217</v>
          </cell>
        </row>
        <row r="2271">
          <cell r="A2271" t="str">
            <v>3SZ/LBW4217</v>
          </cell>
        </row>
        <row r="2272">
          <cell r="A2272" t="str">
            <v>4SZ/LBW4217</v>
          </cell>
        </row>
        <row r="2273">
          <cell r="A2273" t="str">
            <v>1SZ/LBW4235-18</v>
          </cell>
        </row>
        <row r="2274">
          <cell r="A2274" t="str">
            <v>2PZ/LBW4235-18</v>
          </cell>
          <cell r="B2274" t="str">
            <v/>
          </cell>
        </row>
        <row r="2275">
          <cell r="A2275" t="str">
            <v>2SZ/LBW4235-18</v>
          </cell>
        </row>
        <row r="2276">
          <cell r="A2276" t="str">
            <v>3SZ/LBW4235-18</v>
          </cell>
        </row>
        <row r="2277">
          <cell r="A2277" t="str">
            <v>4SZ/LBW4235-18</v>
          </cell>
        </row>
        <row r="2278">
          <cell r="A2278" t="str">
            <v>1SZ/LBW4817</v>
          </cell>
        </row>
        <row r="2279">
          <cell r="A2279" t="str">
            <v>2PZ/LBW4817</v>
          </cell>
          <cell r="B2279" t="str">
            <v/>
          </cell>
        </row>
        <row r="2280">
          <cell r="A2280" t="str">
            <v>2SZ/LBW4817</v>
          </cell>
        </row>
        <row r="2281">
          <cell r="A2281" t="str">
            <v>3SZ/LBW4817</v>
          </cell>
        </row>
        <row r="2282">
          <cell r="A2282" t="str">
            <v>4SZ/LBW4817</v>
          </cell>
        </row>
        <row r="2283">
          <cell r="A2283" t="str">
            <v>1SZ/LBW5135-18</v>
          </cell>
        </row>
        <row r="2284">
          <cell r="A2284" t="str">
            <v>2PZ/LBW5135-18</v>
          </cell>
          <cell r="B2284" t="str">
            <v/>
          </cell>
        </row>
        <row r="2285">
          <cell r="A2285" t="str">
            <v>2SZ/LBW5135-18</v>
          </cell>
        </row>
        <row r="2286">
          <cell r="A2286" t="str">
            <v>3SZ/LBW5135-18</v>
          </cell>
        </row>
        <row r="2287">
          <cell r="A2287" t="str">
            <v>4SZ/LBW5135-18</v>
          </cell>
        </row>
        <row r="2288">
          <cell r="A2288" t="str">
            <v>1SZ/LCP1.539-24</v>
          </cell>
        </row>
        <row r="2289">
          <cell r="A2289" t="str">
            <v>2PZ/LCP1.539-24</v>
          </cell>
          <cell r="B2289" t="str">
            <v/>
          </cell>
        </row>
        <row r="2290">
          <cell r="A2290" t="str">
            <v>2SZ/LCP1.539-24</v>
          </cell>
        </row>
        <row r="2291">
          <cell r="A2291" t="str">
            <v>3SZ/LCP1.539-24</v>
          </cell>
        </row>
        <row r="2292">
          <cell r="A2292" t="str">
            <v>4SZ/LCP1.539-24</v>
          </cell>
        </row>
        <row r="2293">
          <cell r="A2293" t="str">
            <v>1SZ/LCP1.541-24</v>
          </cell>
        </row>
        <row r="2294">
          <cell r="A2294" t="str">
            <v>2PZ/LCP1.541-24</v>
          </cell>
          <cell r="B2294" t="str">
            <v/>
          </cell>
        </row>
        <row r="2295">
          <cell r="A2295" t="str">
            <v>2SZ/LCP1.541-24</v>
          </cell>
        </row>
        <row r="2296">
          <cell r="A2296" t="str">
            <v>3SZ/LCP1.541-24</v>
          </cell>
        </row>
        <row r="2297">
          <cell r="A2297" t="str">
            <v>4SZ/LCP1.541-24</v>
          </cell>
        </row>
        <row r="2298">
          <cell r="A2298" t="str">
            <v>1SZ_LEG_H_A</v>
          </cell>
        </row>
        <row r="2299">
          <cell r="A2299" t="str">
            <v>2PZ_LEG_H_A</v>
          </cell>
          <cell r="B2299" t="str">
            <v/>
          </cell>
        </row>
        <row r="2300">
          <cell r="A2300" t="str">
            <v>2SZ_LEG_H_A</v>
          </cell>
        </row>
        <row r="2301">
          <cell r="A2301" t="str">
            <v>3SZ_LEG_H_A</v>
          </cell>
        </row>
        <row r="2302">
          <cell r="A2302" t="str">
            <v>4SZ_LEG_H_A</v>
          </cell>
        </row>
        <row r="2303">
          <cell r="A2303" t="str">
            <v>1SZ_LEG_H_D</v>
          </cell>
        </row>
        <row r="2304">
          <cell r="A2304" t="str">
            <v>2PZ_LEG_H_D</v>
          </cell>
          <cell r="B2304" t="str">
            <v/>
          </cell>
        </row>
        <row r="2305">
          <cell r="A2305" t="str">
            <v>2SZ_LEG_H_D</v>
          </cell>
        </row>
        <row r="2306">
          <cell r="A2306" t="str">
            <v>3SZ_LEG_H_D</v>
          </cell>
        </row>
        <row r="2307">
          <cell r="A2307" t="str">
            <v>4SZ_LEG_H_D</v>
          </cell>
        </row>
        <row r="2308">
          <cell r="A2308" t="str">
            <v>1SZ_LEG_I_A</v>
          </cell>
        </row>
        <row r="2309">
          <cell r="A2309" t="str">
            <v>2PZ_LEG_I_A</v>
          </cell>
          <cell r="B2309" t="str">
            <v/>
          </cell>
        </row>
        <row r="2310">
          <cell r="A2310" t="str">
            <v>2SZ_LEG_I_A</v>
          </cell>
        </row>
        <row r="2311">
          <cell r="A2311" t="str">
            <v>3SZ_LEG_I_A</v>
          </cell>
        </row>
        <row r="2312">
          <cell r="A2312" t="str">
            <v>4SZ_LEG_I_A</v>
          </cell>
        </row>
        <row r="2313">
          <cell r="A2313" t="str">
            <v>1SZ_LEG_I_D</v>
          </cell>
        </row>
        <row r="2314">
          <cell r="A2314" t="str">
            <v>2PZ_LEG_I_D</v>
          </cell>
          <cell r="B2314" t="str">
            <v/>
          </cell>
        </row>
        <row r="2315">
          <cell r="A2315" t="str">
            <v>2SZ_LEG_I_D</v>
          </cell>
        </row>
        <row r="2316">
          <cell r="A2316" t="str">
            <v>3SZ_LEG_I_D</v>
          </cell>
        </row>
        <row r="2317">
          <cell r="A2317" t="str">
            <v>4SZ_LEG_I_D</v>
          </cell>
        </row>
        <row r="2318">
          <cell r="A2318" t="str">
            <v>1SZ_LEG_O_A</v>
          </cell>
        </row>
        <row r="2319">
          <cell r="A2319" t="str">
            <v>2PZ_LEG_O_A</v>
          </cell>
          <cell r="B2319" t="str">
            <v/>
          </cell>
        </row>
        <row r="2320">
          <cell r="A2320" t="str">
            <v>2SZ_LEG_O_A</v>
          </cell>
        </row>
        <row r="2321">
          <cell r="A2321" t="str">
            <v>3SZ_LEG_O_A</v>
          </cell>
        </row>
        <row r="2322">
          <cell r="A2322" t="str">
            <v>4SZ_LEG_O_A</v>
          </cell>
        </row>
        <row r="2323">
          <cell r="A2323" t="str">
            <v>1SZ_LEG_O_D</v>
          </cell>
        </row>
        <row r="2324">
          <cell r="A2324" t="str">
            <v>2PZ_LEG_O_D</v>
          </cell>
          <cell r="B2324" t="str">
            <v/>
          </cell>
        </row>
        <row r="2325">
          <cell r="A2325" t="str">
            <v>2SZ_LEG_O_D</v>
          </cell>
        </row>
        <row r="2326">
          <cell r="A2326" t="str">
            <v>3SZ_LEG_O_D</v>
          </cell>
        </row>
        <row r="2327">
          <cell r="A2327" t="str">
            <v>4SZ_LEG_O_D</v>
          </cell>
        </row>
        <row r="2328">
          <cell r="A2328" t="str">
            <v>1SZ_LEG_W_A</v>
          </cell>
        </row>
        <row r="2329">
          <cell r="A2329" t="str">
            <v>2PZ_LEG_W_A</v>
          </cell>
          <cell r="B2329" t="str">
            <v/>
          </cell>
        </row>
        <row r="2330">
          <cell r="A2330" t="str">
            <v>2SZ_LEG_W_A</v>
          </cell>
        </row>
        <row r="2331">
          <cell r="A2331" t="str">
            <v>3SZ_LEG_W_A</v>
          </cell>
        </row>
        <row r="2332">
          <cell r="A2332" t="str">
            <v>4SZ_LEG_W_A</v>
          </cell>
        </row>
        <row r="2333">
          <cell r="A2333" t="str">
            <v>1SZ_LEG_W_B</v>
          </cell>
        </row>
        <row r="2334">
          <cell r="A2334" t="str">
            <v>2PZ_LEG_W_B</v>
          </cell>
          <cell r="B2334" t="str">
            <v/>
          </cell>
        </row>
        <row r="2335">
          <cell r="A2335" t="str">
            <v>2SZ_LEG_W_B</v>
          </cell>
        </row>
        <row r="2336">
          <cell r="A2336" t="str">
            <v>3SZ_LEG_W_B</v>
          </cell>
        </row>
        <row r="2337">
          <cell r="A2337" t="str">
            <v>1SZ_LEG_W_C</v>
          </cell>
        </row>
        <row r="2338">
          <cell r="A2338" t="str">
            <v>2PZ_LEG_W_C</v>
          </cell>
          <cell r="B2338" t="str">
            <v/>
          </cell>
        </row>
        <row r="2339">
          <cell r="A2339" t="str">
            <v>2SZ_LEG_W_C</v>
          </cell>
        </row>
        <row r="2340">
          <cell r="A2340" t="str">
            <v>3SZ_LEG_W_C</v>
          </cell>
        </row>
        <row r="2341">
          <cell r="A2341" t="str">
            <v>4SZ_LEG_W_C</v>
          </cell>
        </row>
        <row r="2342">
          <cell r="A2342" t="str">
            <v>1SZ_LEG_W_D</v>
          </cell>
        </row>
        <row r="2343">
          <cell r="A2343" t="str">
            <v>2PZ_LEG_W_D</v>
          </cell>
          <cell r="B2343" t="str">
            <v/>
          </cell>
        </row>
        <row r="2344">
          <cell r="A2344" t="str">
            <v>2SZ_LEG_W_D</v>
          </cell>
        </row>
        <row r="2345">
          <cell r="A2345" t="str">
            <v>3SZ_LEG_W_D</v>
          </cell>
        </row>
        <row r="2346">
          <cell r="A2346" t="str">
            <v>4SZ_LEG_W_D</v>
          </cell>
        </row>
        <row r="2347">
          <cell r="A2347" t="str">
            <v>1SZ_LEG_W_E</v>
          </cell>
        </row>
        <row r="2348">
          <cell r="A2348" t="str">
            <v>2PZ_LEG_W_E</v>
          </cell>
          <cell r="B2348" t="str">
            <v/>
          </cell>
        </row>
        <row r="2349">
          <cell r="A2349" t="str">
            <v>2SZ_LEG_W_E</v>
          </cell>
        </row>
        <row r="2350">
          <cell r="A2350" t="str">
            <v>3SZ_LEG_W_E</v>
          </cell>
        </row>
        <row r="2351">
          <cell r="A2351" t="str">
            <v>4SZ_LEG_W_E</v>
          </cell>
        </row>
        <row r="2352">
          <cell r="A2352" t="str">
            <v>1SZ_LEG_W_F</v>
          </cell>
        </row>
        <row r="2353">
          <cell r="A2353" t="str">
            <v>2PZ_LEG_W_F</v>
          </cell>
          <cell r="B2353" t="str">
            <v/>
          </cell>
        </row>
        <row r="2354">
          <cell r="A2354" t="str">
            <v>2SZ_LEG_W_F</v>
          </cell>
        </row>
        <row r="2355">
          <cell r="A2355" t="str">
            <v>3SZ_LEG_W_F</v>
          </cell>
        </row>
        <row r="2356">
          <cell r="A2356" t="str">
            <v>4SZ_LEG_W_F</v>
          </cell>
        </row>
        <row r="2357">
          <cell r="A2357" t="str">
            <v>1SZ/LEP1.53930L</v>
          </cell>
        </row>
        <row r="2358">
          <cell r="A2358" t="str">
            <v>2PZ/LEP1.53930L</v>
          </cell>
          <cell r="B2358" t="str">
            <v/>
          </cell>
        </row>
        <row r="2359">
          <cell r="A2359" t="str">
            <v>2SZ/LEP1.53930L</v>
          </cell>
        </row>
        <row r="2360">
          <cell r="A2360" t="str">
            <v>3SZ/LEP1.53930L</v>
          </cell>
        </row>
        <row r="2361">
          <cell r="A2361" t="str">
            <v>4SZ/LEP1.53930L</v>
          </cell>
        </row>
        <row r="2362">
          <cell r="A2362" t="str">
            <v>1SZ/LEP1.53930R</v>
          </cell>
        </row>
        <row r="2363">
          <cell r="A2363" t="str">
            <v>2PZ/LEP1.53930R</v>
          </cell>
          <cell r="B2363" t="str">
            <v/>
          </cell>
        </row>
        <row r="2364">
          <cell r="A2364" t="str">
            <v>2SZ/LEP1.53930R</v>
          </cell>
        </row>
        <row r="2365">
          <cell r="A2365" t="str">
            <v>3SZ/LEP1.53930R</v>
          </cell>
        </row>
        <row r="2366">
          <cell r="A2366" t="str">
            <v>4SZ/LEP1.53930R</v>
          </cell>
        </row>
        <row r="2367">
          <cell r="A2367" t="str">
            <v>1SZ/LEP1.54130L</v>
          </cell>
        </row>
        <row r="2368">
          <cell r="A2368" t="str">
            <v>2PZ/LEP1.54130L</v>
          </cell>
          <cell r="B2368" t="str">
            <v/>
          </cell>
        </row>
        <row r="2369">
          <cell r="A2369" t="str">
            <v>2SZ/LEP1.54130L</v>
          </cell>
        </row>
        <row r="2370">
          <cell r="A2370" t="str">
            <v>3SZ/LEP1.54130L</v>
          </cell>
        </row>
        <row r="2371">
          <cell r="A2371" t="str">
            <v>4SZ/LEP1.54130L</v>
          </cell>
        </row>
        <row r="2372">
          <cell r="A2372" t="str">
            <v>1SZ/LEP1.54130R</v>
          </cell>
        </row>
        <row r="2373">
          <cell r="A2373" t="str">
            <v>2PZ/LEP1.54130R</v>
          </cell>
          <cell r="B2373" t="str">
            <v/>
          </cell>
        </row>
        <row r="2374">
          <cell r="A2374" t="str">
            <v>2SZ/LEP1.54130R</v>
          </cell>
        </row>
        <row r="2375">
          <cell r="A2375" t="str">
            <v>3SZ/LEP1.54130R</v>
          </cell>
        </row>
        <row r="2376">
          <cell r="A2376" t="str">
            <v>4SZ/LEP1.54130R</v>
          </cell>
        </row>
        <row r="2377">
          <cell r="A2377" t="str">
            <v>1SZ/LEP33930L</v>
          </cell>
        </row>
        <row r="2378">
          <cell r="A2378" t="str">
            <v>2PZ/LEP33930L</v>
          </cell>
          <cell r="B2378" t="str">
            <v/>
          </cell>
        </row>
        <row r="2379">
          <cell r="A2379" t="str">
            <v>2SZ/LEP33930L</v>
          </cell>
        </row>
        <row r="2380">
          <cell r="A2380" t="str">
            <v>3SZ/LEP33930L</v>
          </cell>
        </row>
        <row r="2381">
          <cell r="A2381" t="str">
            <v>4SZ/LEP33930L</v>
          </cell>
        </row>
        <row r="2382">
          <cell r="A2382" t="str">
            <v>1SZ/LEP33930R</v>
          </cell>
        </row>
        <row r="2383">
          <cell r="A2383" t="str">
            <v>2PZ/LEP33930R</v>
          </cell>
          <cell r="B2383" t="str">
            <v/>
          </cell>
        </row>
        <row r="2384">
          <cell r="A2384" t="str">
            <v>2SZ/LEP33930R</v>
          </cell>
        </row>
        <row r="2385">
          <cell r="A2385" t="str">
            <v>3SZ/LEP33930R</v>
          </cell>
        </row>
        <row r="2386">
          <cell r="A2386" t="str">
            <v>4SZ/LEP33930R</v>
          </cell>
        </row>
        <row r="2387">
          <cell r="A2387" t="str">
            <v>1SZ/LEP34130L</v>
          </cell>
        </row>
        <row r="2388">
          <cell r="A2388" t="str">
            <v>2PZ/LEP34130L</v>
          </cell>
          <cell r="B2388" t="str">
            <v/>
          </cell>
        </row>
        <row r="2389">
          <cell r="A2389" t="str">
            <v>2SZ/LEP34130L</v>
          </cell>
        </row>
        <row r="2390">
          <cell r="A2390" t="str">
            <v>3SZ/LEP34130L</v>
          </cell>
        </row>
        <row r="2391">
          <cell r="A2391" t="str">
            <v>4SZ/LEP34130L</v>
          </cell>
        </row>
        <row r="2392">
          <cell r="A2392" t="str">
            <v>1SZ/LEP34130R</v>
          </cell>
        </row>
        <row r="2393">
          <cell r="A2393" t="str">
            <v>2PZ/LEP34130R</v>
          </cell>
          <cell r="B2393" t="str">
            <v/>
          </cell>
        </row>
        <row r="2394">
          <cell r="A2394" t="str">
            <v>2SZ/LEP34130R</v>
          </cell>
        </row>
        <row r="2395">
          <cell r="A2395" t="str">
            <v>3SZ/LEP34130R</v>
          </cell>
        </row>
        <row r="2396">
          <cell r="A2396" t="str">
            <v>4SZ/LEP34130R</v>
          </cell>
        </row>
        <row r="2397">
          <cell r="A2397" t="str">
            <v>1SZ/LEP394-30L</v>
          </cell>
        </row>
        <row r="2398">
          <cell r="A2398" t="str">
            <v>2PZ/LEP394-30L</v>
          </cell>
          <cell r="B2398" t="str">
            <v/>
          </cell>
        </row>
        <row r="2399">
          <cell r="A2399" t="str">
            <v>2SZ/LEP394-30L</v>
          </cell>
        </row>
        <row r="2400">
          <cell r="A2400" t="str">
            <v>3SZ/LEP394-30L</v>
          </cell>
        </row>
        <row r="2401">
          <cell r="A2401" t="str">
            <v>4SZ/LEP394-30L</v>
          </cell>
        </row>
        <row r="2402">
          <cell r="A2402" t="str">
            <v>1SZ/LEP394-30R</v>
          </cell>
        </row>
        <row r="2403">
          <cell r="A2403" t="str">
            <v>2PZ/LEP394-30R</v>
          </cell>
          <cell r="B2403" t="str">
            <v/>
          </cell>
        </row>
        <row r="2404">
          <cell r="A2404" t="str">
            <v>2SZ/LEP394-30R</v>
          </cell>
        </row>
        <row r="2405">
          <cell r="A2405" t="str">
            <v>3SZ/LEP394-30R</v>
          </cell>
        </row>
        <row r="2406">
          <cell r="A2406" t="str">
            <v>4SZ/LEP394-30R</v>
          </cell>
        </row>
        <row r="2407">
          <cell r="A2407" t="str">
            <v>1SZ/LSH3624250</v>
          </cell>
        </row>
        <row r="2408">
          <cell r="A2408" t="str">
            <v>2PZ/LSH3624250</v>
          </cell>
          <cell r="B2408" t="str">
            <v/>
          </cell>
        </row>
        <row r="2409">
          <cell r="A2409" t="str">
            <v>2SZ/LSH3624250</v>
          </cell>
        </row>
        <row r="2410">
          <cell r="A2410" t="str">
            <v>3SZ/LSH3624250</v>
          </cell>
        </row>
        <row r="2411">
          <cell r="A2411" t="str">
            <v>4SZ/LSH3624250</v>
          </cell>
        </row>
        <row r="2412">
          <cell r="A2412" t="str">
            <v>1SZ/LSH3630250</v>
          </cell>
        </row>
        <row r="2413">
          <cell r="A2413" t="str">
            <v>2PZ/LSH3630250</v>
          </cell>
          <cell r="B2413" t="str">
            <v/>
          </cell>
        </row>
        <row r="2414">
          <cell r="A2414" t="str">
            <v>2SZ/LSH3630250</v>
          </cell>
        </row>
        <row r="2415">
          <cell r="A2415" t="str">
            <v>3SZ/LSH3630250</v>
          </cell>
        </row>
        <row r="2416">
          <cell r="A2416" t="str">
            <v>4SZ/LSH3630250</v>
          </cell>
        </row>
        <row r="2417">
          <cell r="A2417" t="str">
            <v>1SZ/LWOS212518U</v>
          </cell>
        </row>
        <row r="2418">
          <cell r="A2418" t="str">
            <v>2PZ/LWOS212518U</v>
          </cell>
          <cell r="B2418" t="str">
            <v/>
          </cell>
        </row>
        <row r="2419">
          <cell r="A2419" t="str">
            <v>2SZ/LWOS212518U</v>
          </cell>
        </row>
        <row r="2420">
          <cell r="A2420" t="str">
            <v>3SZ/LWOS212518U</v>
          </cell>
        </row>
        <row r="2421">
          <cell r="A2421" t="str">
            <v>4SZ/LWOS212518U</v>
          </cell>
        </row>
        <row r="2422">
          <cell r="A2422" t="str">
            <v>1SZ/LWOS301530U</v>
          </cell>
        </row>
        <row r="2423">
          <cell r="A2423" t="str">
            <v>2PZ/LWOS301530U</v>
          </cell>
          <cell r="B2423" t="str">
            <v/>
          </cell>
        </row>
        <row r="2424">
          <cell r="A2424" t="str">
            <v>2SZ/LWOS301530U</v>
          </cell>
        </row>
        <row r="2425">
          <cell r="A2425" t="str">
            <v>3SZ/LWOS301530U</v>
          </cell>
        </row>
        <row r="2426">
          <cell r="A2426" t="str">
            <v>4SZ/LWOS301530U</v>
          </cell>
        </row>
        <row r="2427">
          <cell r="A2427" t="str">
            <v>1SZ/LWOS302130U</v>
          </cell>
        </row>
        <row r="2428">
          <cell r="A2428" t="str">
            <v>2PZ/LWOS302130U</v>
          </cell>
          <cell r="B2428" t="str">
            <v/>
          </cell>
        </row>
        <row r="2429">
          <cell r="A2429" t="str">
            <v>2SZ/LWOS302130U</v>
          </cell>
        </row>
        <row r="2430">
          <cell r="A2430" t="str">
            <v>3SZ/LWOS302130U</v>
          </cell>
        </row>
        <row r="2431">
          <cell r="A2431" t="str">
            <v>4SZ/LWOS302130U</v>
          </cell>
        </row>
        <row r="2432">
          <cell r="A2432" t="str">
            <v>1SZ/LWOS331530U</v>
          </cell>
        </row>
        <row r="2433">
          <cell r="A2433" t="str">
            <v>2PZ/LWOS331530U</v>
          </cell>
          <cell r="B2433" t="str">
            <v/>
          </cell>
        </row>
        <row r="2434">
          <cell r="A2434" t="str">
            <v>2SZ/LWOS331530U</v>
          </cell>
        </row>
        <row r="2435">
          <cell r="A2435" t="str">
            <v>3SZ/LWOS331530U</v>
          </cell>
        </row>
        <row r="2436">
          <cell r="A2436" t="str">
            <v>4SZ/LWOS331530U</v>
          </cell>
        </row>
        <row r="2437">
          <cell r="A2437" t="str">
            <v>1SZ/LWOS332130U</v>
          </cell>
        </row>
        <row r="2438">
          <cell r="A2438" t="str">
            <v>2PZ/LWOS332130U</v>
          </cell>
          <cell r="B2438" t="str">
            <v/>
          </cell>
        </row>
        <row r="2439">
          <cell r="A2439" t="str">
            <v>2SZ/LWOS332130U</v>
          </cell>
        </row>
        <row r="2440">
          <cell r="A2440" t="str">
            <v>3SZ/LWOS332130U</v>
          </cell>
        </row>
        <row r="2441">
          <cell r="A2441" t="str">
            <v>4SZ/LWOS332130U</v>
          </cell>
        </row>
        <row r="2442">
          <cell r="A2442" t="str">
            <v>1SZ/LWWR1824</v>
          </cell>
        </row>
        <row r="2443">
          <cell r="A2443" t="str">
            <v>2PZ/LWWR1824</v>
          </cell>
          <cell r="B2443" t="str">
            <v/>
          </cell>
        </row>
        <row r="2444">
          <cell r="A2444" t="str">
            <v>2SZ/LWWR1824</v>
          </cell>
        </row>
        <row r="2445">
          <cell r="A2445" t="str">
            <v>3SZ/LWWR1824</v>
          </cell>
        </row>
        <row r="2446">
          <cell r="A2446" t="str">
            <v>4SZ/LWWR1824</v>
          </cell>
        </row>
        <row r="2447">
          <cell r="A2447" t="str">
            <v>1SZ/LWWR1836</v>
          </cell>
        </row>
        <row r="2448">
          <cell r="A2448" t="str">
            <v>2PZ/LWWR1836</v>
          </cell>
          <cell r="B2448" t="str">
            <v/>
          </cell>
        </row>
        <row r="2449">
          <cell r="A2449" t="str">
            <v>2SZ/LWWR1836</v>
          </cell>
        </row>
        <row r="2450">
          <cell r="A2450" t="str">
            <v>3SZ/LWWR1836</v>
          </cell>
        </row>
        <row r="2451">
          <cell r="A2451" t="str">
            <v>4SZ/LWWR1836</v>
          </cell>
        </row>
        <row r="2452">
          <cell r="A2452" t="str">
            <v>1SZ/LWWR2124</v>
          </cell>
        </row>
        <row r="2453">
          <cell r="A2453" t="str">
            <v>2PZ/LWWR2124</v>
          </cell>
          <cell r="B2453" t="str">
            <v/>
          </cell>
        </row>
        <row r="2454">
          <cell r="A2454" t="str">
            <v>2SZ/LWWR2124</v>
          </cell>
        </row>
        <row r="2455">
          <cell r="A2455" t="str">
            <v>3SZ/LWWR2124</v>
          </cell>
        </row>
        <row r="2456">
          <cell r="A2456" t="str">
            <v>4SZ/LWWR2124</v>
          </cell>
        </row>
        <row r="2457">
          <cell r="A2457" t="str">
            <v>1SZ/LWWR2424</v>
          </cell>
        </row>
        <row r="2458">
          <cell r="A2458" t="str">
            <v>2PZ/LWWR2424</v>
          </cell>
          <cell r="B2458" t="str">
            <v/>
          </cell>
        </row>
        <row r="2459">
          <cell r="A2459" t="str">
            <v>2SZ/LWWR2424</v>
          </cell>
        </row>
        <row r="2460">
          <cell r="A2460" t="str">
            <v>3SZ/LWWR2424</v>
          </cell>
        </row>
        <row r="2461">
          <cell r="A2461" t="str">
            <v>4SZ/LWWR2424</v>
          </cell>
        </row>
        <row r="2462">
          <cell r="A2462" t="str">
            <v>1SZ/LWWR3018</v>
          </cell>
        </row>
        <row r="2463">
          <cell r="A2463" t="str">
            <v>2PZ/LWWR3018</v>
          </cell>
          <cell r="B2463" t="str">
            <v/>
          </cell>
        </row>
        <row r="2464">
          <cell r="A2464" t="str">
            <v>2SZ/LWWR3018</v>
          </cell>
        </row>
        <row r="2465">
          <cell r="A2465" t="str">
            <v>3SZ/LWWR3018</v>
          </cell>
        </row>
        <row r="2466">
          <cell r="A2466" t="str">
            <v>4SZ/LWWR3018</v>
          </cell>
        </row>
        <row r="2467">
          <cell r="A2467" t="str">
            <v>1SZ/LWWR3024</v>
          </cell>
        </row>
        <row r="2468">
          <cell r="A2468" t="str">
            <v>2PZ/LWWR3024</v>
          </cell>
          <cell r="B2468" t="str">
            <v/>
          </cell>
        </row>
        <row r="2469">
          <cell r="A2469" t="str">
            <v>2SZ/LWWR3024</v>
          </cell>
        </row>
        <row r="2470">
          <cell r="A2470" t="str">
            <v>3SZ/LWWR3024</v>
          </cell>
        </row>
        <row r="2471">
          <cell r="A2471" t="str">
            <v>4SZ/LWWR3024</v>
          </cell>
        </row>
        <row r="2472">
          <cell r="A2472" t="str">
            <v>1SZ/LWWR3618</v>
          </cell>
        </row>
        <row r="2473">
          <cell r="A2473" t="str">
            <v>2PZ/LWWR3618</v>
          </cell>
          <cell r="B2473" t="str">
            <v/>
          </cell>
        </row>
        <row r="2474">
          <cell r="A2474" t="str">
            <v>2SZ/LWWR3618</v>
          </cell>
        </row>
        <row r="2475">
          <cell r="A2475" t="str">
            <v>3SZ/LWWR3618</v>
          </cell>
        </row>
        <row r="2476">
          <cell r="A2476" t="str">
            <v>4SZ/LWWR3618</v>
          </cell>
        </row>
        <row r="2477">
          <cell r="A2477" t="str">
            <v>1SZ/LWWR361824</v>
          </cell>
        </row>
        <row r="2478">
          <cell r="A2478" t="str">
            <v>2PZ/LWWR361824</v>
          </cell>
          <cell r="B2478" t="str">
            <v/>
          </cell>
        </row>
        <row r="2479">
          <cell r="A2479" t="str">
            <v>2SZ/LWWR361824</v>
          </cell>
        </row>
        <row r="2480">
          <cell r="A2480" t="str">
            <v>3SZ/LWWR361824</v>
          </cell>
        </row>
        <row r="2481">
          <cell r="A2481" t="str">
            <v>4SZ/LWWR361824</v>
          </cell>
        </row>
        <row r="2482">
          <cell r="A2482" t="str">
            <v>1SZ/LWWR3621</v>
          </cell>
        </row>
        <row r="2483">
          <cell r="A2483" t="str">
            <v>2PZ/LWWR3621</v>
          </cell>
          <cell r="B2483" t="str">
            <v/>
          </cell>
        </row>
        <row r="2484">
          <cell r="A2484" t="str">
            <v>2SZ/LWWR3621</v>
          </cell>
        </row>
        <row r="2485">
          <cell r="A2485" t="str">
            <v>3SZ/LWWR3621</v>
          </cell>
        </row>
        <row r="2486">
          <cell r="A2486" t="str">
            <v>4SZ/LWWR3621</v>
          </cell>
        </row>
        <row r="2487">
          <cell r="A2487" t="str">
            <v>1SZ/LWWR362124</v>
          </cell>
        </row>
        <row r="2488">
          <cell r="A2488" t="str">
            <v>2PZ/LWWR362124</v>
          </cell>
          <cell r="B2488" t="str">
            <v/>
          </cell>
        </row>
        <row r="2489">
          <cell r="A2489" t="str">
            <v>2SZ/LWWR362124</v>
          </cell>
        </row>
        <row r="2490">
          <cell r="A2490" t="str">
            <v>3SZ/LWWR362124</v>
          </cell>
        </row>
        <row r="2491">
          <cell r="A2491" t="str">
            <v>4SZ/LWWR362124</v>
          </cell>
        </row>
        <row r="2492">
          <cell r="A2492" t="str">
            <v>1SZ/LWWR3624</v>
          </cell>
        </row>
        <row r="2493">
          <cell r="A2493" t="str">
            <v>2PZ/LWWR3624</v>
          </cell>
          <cell r="B2493" t="str">
            <v/>
          </cell>
        </row>
        <row r="2494">
          <cell r="A2494" t="str">
            <v>2SZ/LWWR3624</v>
          </cell>
        </row>
        <row r="2495">
          <cell r="A2495" t="str">
            <v>3SZ/LWWR3624</v>
          </cell>
        </row>
        <row r="2496">
          <cell r="A2496" t="str">
            <v>4SZ/LWWR3624</v>
          </cell>
        </row>
        <row r="2497">
          <cell r="A2497" t="str">
            <v>1SZ/LWWR362424</v>
          </cell>
        </row>
        <row r="2498">
          <cell r="A2498" t="str">
            <v>2PZ/LWWR362424</v>
          </cell>
          <cell r="B2498" t="str">
            <v/>
          </cell>
        </row>
        <row r="2499">
          <cell r="A2499" t="str">
            <v>2SZ/LWWR362424</v>
          </cell>
        </row>
        <row r="2500">
          <cell r="A2500" t="str">
            <v>3SZ/LWWR362424</v>
          </cell>
        </row>
        <row r="2501">
          <cell r="A2501" t="str">
            <v>4SZ/LWWR362424</v>
          </cell>
        </row>
        <row r="2502">
          <cell r="A2502" t="str">
            <v>1SZ/LWWR3918</v>
          </cell>
        </row>
        <row r="2503">
          <cell r="A2503" t="str">
            <v>2PZ/LWWR3918</v>
          </cell>
          <cell r="B2503" t="str">
            <v/>
          </cell>
        </row>
        <row r="2504">
          <cell r="A2504" t="str">
            <v>2SZ/LWWR3918</v>
          </cell>
        </row>
        <row r="2505">
          <cell r="A2505" t="str">
            <v>3SZ/LWWR3918</v>
          </cell>
        </row>
        <row r="2506">
          <cell r="A2506" t="str">
            <v>4SZ/LWWR3918</v>
          </cell>
        </row>
        <row r="2507">
          <cell r="A2507" t="str">
            <v>1SZ/LWWR391824</v>
          </cell>
        </row>
        <row r="2508">
          <cell r="A2508" t="str">
            <v>2PZ/LWWR391824</v>
          </cell>
          <cell r="B2508" t="str">
            <v/>
          </cell>
        </row>
        <row r="2509">
          <cell r="A2509" t="str">
            <v>2SZ/LWWR391824</v>
          </cell>
        </row>
        <row r="2510">
          <cell r="A2510" t="str">
            <v>3SZ/LWWR391824</v>
          </cell>
        </row>
        <row r="2511">
          <cell r="A2511" t="str">
            <v>4SZ/LWWR391824</v>
          </cell>
        </row>
        <row r="2512">
          <cell r="A2512" t="str">
            <v>1SZ/LWWR3921</v>
          </cell>
        </row>
        <row r="2513">
          <cell r="A2513" t="str">
            <v>2PZ/LWWR3921</v>
          </cell>
          <cell r="B2513" t="str">
            <v/>
          </cell>
        </row>
        <row r="2514">
          <cell r="A2514" t="str">
            <v>2SZ/LWWR3921</v>
          </cell>
        </row>
        <row r="2515">
          <cell r="A2515" t="str">
            <v>3SZ/LWWR3921</v>
          </cell>
        </row>
        <row r="2516">
          <cell r="A2516" t="str">
            <v>4SZ/LWWR3921</v>
          </cell>
        </row>
        <row r="2517">
          <cell r="A2517" t="str">
            <v>1SZ/LWWR392124</v>
          </cell>
        </row>
        <row r="2518">
          <cell r="A2518" t="str">
            <v>2PZ/LWWR392124</v>
          </cell>
          <cell r="B2518" t="str">
            <v/>
          </cell>
        </row>
        <row r="2519">
          <cell r="A2519" t="str">
            <v>2SZ/LWWR392124</v>
          </cell>
        </row>
        <row r="2520">
          <cell r="A2520" t="str">
            <v>3SZ/LWWR392124</v>
          </cell>
        </row>
        <row r="2521">
          <cell r="A2521" t="str">
            <v>4SZ/LWWR392124</v>
          </cell>
        </row>
        <row r="2522">
          <cell r="A2522" t="str">
            <v>1SZ/LWWR3924</v>
          </cell>
        </row>
        <row r="2523">
          <cell r="A2523" t="str">
            <v>2PZ/LWWR3924</v>
          </cell>
          <cell r="B2523" t="str">
            <v/>
          </cell>
        </row>
        <row r="2524">
          <cell r="A2524" t="str">
            <v>2SZ/LWWR3924</v>
          </cell>
        </row>
        <row r="2525">
          <cell r="A2525" t="str">
            <v>3SZ/LWWR3924</v>
          </cell>
        </row>
        <row r="2526">
          <cell r="A2526" t="str">
            <v>4SZ/LWWR3924</v>
          </cell>
        </row>
        <row r="2527">
          <cell r="A2527" t="str">
            <v>1SZ/LWWR392424</v>
          </cell>
        </row>
        <row r="2528">
          <cell r="A2528" t="str">
            <v>2PZ/LWWR392424</v>
          </cell>
          <cell r="B2528" t="str">
            <v/>
          </cell>
        </row>
        <row r="2529">
          <cell r="A2529" t="str">
            <v>2SZ/LWWR392424</v>
          </cell>
        </row>
        <row r="2530">
          <cell r="A2530" t="str">
            <v>3SZ/LWWR392424</v>
          </cell>
        </row>
        <row r="2531">
          <cell r="A2531" t="str">
            <v>4SZ/LWWR392424</v>
          </cell>
        </row>
        <row r="2532">
          <cell r="A2532" t="str">
            <v>1SZ/LWWR4224</v>
          </cell>
        </row>
        <row r="2533">
          <cell r="A2533" t="str">
            <v>2PZ/LWWR4224</v>
          </cell>
          <cell r="B2533" t="str">
            <v/>
          </cell>
        </row>
        <row r="2534">
          <cell r="A2534" t="str">
            <v>2SZ/LWWR4224</v>
          </cell>
        </row>
        <row r="2535">
          <cell r="A2535" t="str">
            <v>3SZ/LWWR4224</v>
          </cell>
        </row>
        <row r="2536">
          <cell r="A2536" t="str">
            <v>4SZ/LWWR4224</v>
          </cell>
        </row>
        <row r="2537">
          <cell r="A2537" t="str">
            <v>1SZ/MD3095-18B</v>
          </cell>
        </row>
        <row r="2538">
          <cell r="A2538" t="str">
            <v>2PZ/MD3095-18B</v>
          </cell>
          <cell r="B2538" t="str">
            <v/>
          </cell>
        </row>
        <row r="2539">
          <cell r="A2539" t="str">
            <v>2SZ/MD3095-18B</v>
          </cell>
        </row>
        <row r="2540">
          <cell r="A2540" t="str">
            <v>3SZ/MD3095-18B</v>
          </cell>
        </row>
        <row r="2541">
          <cell r="A2541" t="str">
            <v>4SZ/MD3095-18B</v>
          </cell>
        </row>
        <row r="2542">
          <cell r="A2542" t="str">
            <v>1SZ/MICSHF70</v>
          </cell>
        </row>
        <row r="2543">
          <cell r="A2543" t="str">
            <v>2PZ/MICSHF70</v>
          </cell>
          <cell r="B2543" t="str">
            <v/>
          </cell>
        </row>
        <row r="2544">
          <cell r="A2544" t="str">
            <v>2SZ/MICSHF70</v>
          </cell>
        </row>
        <row r="2545">
          <cell r="A2545" t="str">
            <v>3SZ/MICSHF70</v>
          </cell>
        </row>
        <row r="2546">
          <cell r="A2546" t="str">
            <v>4SZ/MICSHF70</v>
          </cell>
        </row>
        <row r="2547">
          <cell r="A2547" t="str">
            <v>1SZ/MIR1836C</v>
          </cell>
        </row>
        <row r="2548">
          <cell r="A2548" t="str">
            <v>2PZ/MIR1836C</v>
          </cell>
          <cell r="B2548" t="str">
            <v/>
          </cell>
        </row>
        <row r="2549">
          <cell r="A2549" t="str">
            <v>2SZ/MIR1836C</v>
          </cell>
        </row>
        <row r="2550">
          <cell r="A2550" t="str">
            <v>3SZ/MIR1836C</v>
          </cell>
        </row>
        <row r="2551">
          <cell r="A2551" t="str">
            <v>4SZ/MIR1836C</v>
          </cell>
        </row>
        <row r="2552">
          <cell r="A2552" t="str">
            <v>1SZ/MIR1836F</v>
          </cell>
        </row>
        <row r="2553">
          <cell r="A2553" t="str">
            <v>2PZ/MIR1836F</v>
          </cell>
          <cell r="B2553" t="str">
            <v/>
          </cell>
        </row>
        <row r="2554">
          <cell r="A2554" t="str">
            <v>2SZ/MIR1836F</v>
          </cell>
        </row>
        <row r="2555">
          <cell r="A2555" t="str">
            <v>3SZ/MIR1836F</v>
          </cell>
        </row>
        <row r="2556">
          <cell r="A2556" t="str">
            <v>4SZ/MIR1836F</v>
          </cell>
        </row>
        <row r="2557">
          <cell r="A2557" t="str">
            <v>1SZ/MIR1836S</v>
          </cell>
        </row>
        <row r="2558">
          <cell r="A2558" t="str">
            <v>2PZ/MIR1836S</v>
          </cell>
          <cell r="B2558" t="str">
            <v/>
          </cell>
        </row>
        <row r="2559">
          <cell r="A2559" t="str">
            <v>2SZ/MIR1836S</v>
          </cell>
        </row>
        <row r="2560">
          <cell r="A2560" t="str">
            <v>3SZ/MIR1836S</v>
          </cell>
        </row>
        <row r="2561">
          <cell r="A2561" t="str">
            <v>4SZ/MIR1836S</v>
          </cell>
        </row>
        <row r="2562">
          <cell r="A2562" t="str">
            <v>1SZ/MIR1836T</v>
          </cell>
        </row>
        <row r="2563">
          <cell r="A2563" t="str">
            <v>2PZ/MIR1836T</v>
          </cell>
          <cell r="B2563" t="str">
            <v/>
          </cell>
        </row>
        <row r="2564">
          <cell r="A2564" t="str">
            <v>2SZ/MIR1836T</v>
          </cell>
        </row>
        <row r="2565">
          <cell r="A2565" t="str">
            <v>3SZ/MIR1836T</v>
          </cell>
        </row>
        <row r="2566">
          <cell r="A2566" t="str">
            <v>4SZ/MIR1836T</v>
          </cell>
        </row>
        <row r="2567">
          <cell r="A2567" t="str">
            <v>1SZ/MIR2136C</v>
          </cell>
        </row>
        <row r="2568">
          <cell r="A2568" t="str">
            <v>2PZ/MIR2136C</v>
          </cell>
          <cell r="B2568" t="str">
            <v/>
          </cell>
        </row>
        <row r="2569">
          <cell r="A2569" t="str">
            <v>2SZ/MIR2136C</v>
          </cell>
        </row>
        <row r="2570">
          <cell r="A2570" t="str">
            <v>3SZ/MIR2136C</v>
          </cell>
        </row>
        <row r="2571">
          <cell r="A2571" t="str">
            <v>4SZ/MIR2136C</v>
          </cell>
        </row>
        <row r="2572">
          <cell r="A2572" t="str">
            <v>1SZ/MIR2136F</v>
          </cell>
        </row>
        <row r="2573">
          <cell r="A2573" t="str">
            <v>2PZ/MIR2136F</v>
          </cell>
          <cell r="B2573" t="str">
            <v/>
          </cell>
        </row>
        <row r="2574">
          <cell r="A2574" t="str">
            <v>2SZ/MIR2136F</v>
          </cell>
        </row>
        <row r="2575">
          <cell r="A2575" t="str">
            <v>3SZ/MIR2136F</v>
          </cell>
        </row>
        <row r="2576">
          <cell r="A2576" t="str">
            <v>4SZ/MIR2136F</v>
          </cell>
        </row>
        <row r="2577">
          <cell r="A2577" t="str">
            <v>1SZ/MIR2136S</v>
          </cell>
        </row>
        <row r="2578">
          <cell r="A2578" t="str">
            <v>2PZ/MIR2136S</v>
          </cell>
          <cell r="B2578" t="str">
            <v/>
          </cell>
        </row>
        <row r="2579">
          <cell r="A2579" t="str">
            <v>2SZ/MIR2136S</v>
          </cell>
        </row>
        <row r="2580">
          <cell r="A2580" t="str">
            <v>3SZ/MIR2136S</v>
          </cell>
        </row>
        <row r="2581">
          <cell r="A2581" t="str">
            <v>4SZ/MIR2136S</v>
          </cell>
        </row>
        <row r="2582">
          <cell r="A2582" t="str">
            <v>1SZ/MIR2136T</v>
          </cell>
        </row>
        <row r="2583">
          <cell r="A2583" t="str">
            <v>2PZ/MIR2136T</v>
          </cell>
          <cell r="B2583" t="str">
            <v/>
          </cell>
        </row>
        <row r="2584">
          <cell r="A2584" t="str">
            <v>2SZ/MIR2136T</v>
          </cell>
        </row>
        <row r="2585">
          <cell r="A2585" t="str">
            <v>3SZ/MIR2136T</v>
          </cell>
        </row>
        <row r="2586">
          <cell r="A2586" t="str">
            <v>4SZ/MIR2136T</v>
          </cell>
        </row>
        <row r="2587">
          <cell r="A2587" t="str">
            <v>1SZ/MIR2436C</v>
          </cell>
        </row>
        <row r="2588">
          <cell r="A2588" t="str">
            <v>2PZ/MIR2436C</v>
          </cell>
          <cell r="B2588" t="str">
            <v/>
          </cell>
        </row>
        <row r="2589">
          <cell r="A2589" t="str">
            <v>2SZ/MIR2436C</v>
          </cell>
        </row>
        <row r="2590">
          <cell r="A2590" t="str">
            <v>3SZ/MIR2436C</v>
          </cell>
        </row>
        <row r="2591">
          <cell r="A2591" t="str">
            <v>4SZ/MIR2436C</v>
          </cell>
        </row>
        <row r="2592">
          <cell r="A2592" t="str">
            <v>1SZ/MIR2436F</v>
          </cell>
        </row>
        <row r="2593">
          <cell r="A2593" t="str">
            <v>2PZ/MIR2436F</v>
          </cell>
          <cell r="B2593" t="str">
            <v/>
          </cell>
        </row>
        <row r="2594">
          <cell r="A2594" t="str">
            <v>2SZ/MIR2436F</v>
          </cell>
        </row>
        <row r="2595">
          <cell r="A2595" t="str">
            <v>3SZ/MIR2436F</v>
          </cell>
        </row>
        <row r="2596">
          <cell r="A2596" t="str">
            <v>4SZ/MIR2436F</v>
          </cell>
        </row>
        <row r="2597">
          <cell r="A2597" t="str">
            <v>1SZ/MIR2436S</v>
          </cell>
        </row>
        <row r="2598">
          <cell r="A2598" t="str">
            <v>2PZ/MIR2436S</v>
          </cell>
          <cell r="B2598" t="str">
            <v/>
          </cell>
        </row>
        <row r="2599">
          <cell r="A2599" t="str">
            <v>2SZ/MIR2436S</v>
          </cell>
        </row>
        <row r="2600">
          <cell r="A2600" t="str">
            <v>3SZ/MIR2436S</v>
          </cell>
        </row>
        <row r="2601">
          <cell r="A2601" t="str">
            <v>4SZ/MIR2436S</v>
          </cell>
        </row>
        <row r="2602">
          <cell r="A2602" t="str">
            <v>1SZ/MIR2436T</v>
          </cell>
        </row>
        <row r="2603">
          <cell r="A2603" t="str">
            <v>2PZ/MIR2436T</v>
          </cell>
          <cell r="B2603" t="str">
            <v/>
          </cell>
        </row>
        <row r="2604">
          <cell r="A2604" t="str">
            <v>2SZ/MIR2436T</v>
          </cell>
        </row>
        <row r="2605">
          <cell r="A2605" t="str">
            <v>3SZ/MIR2436T</v>
          </cell>
        </row>
        <row r="2606">
          <cell r="A2606" t="str">
            <v>4SZ/MIR2436T</v>
          </cell>
        </row>
        <row r="2607">
          <cell r="A2607" t="str">
            <v>1SZ/MIR2736C</v>
          </cell>
        </row>
        <row r="2608">
          <cell r="A2608" t="str">
            <v>2PZ/MIR2736C</v>
          </cell>
          <cell r="B2608" t="str">
            <v/>
          </cell>
        </row>
        <row r="2609">
          <cell r="A2609" t="str">
            <v>2SZ/MIR2736C</v>
          </cell>
        </row>
        <row r="2610">
          <cell r="A2610" t="str">
            <v>3SZ/MIR2736C</v>
          </cell>
        </row>
        <row r="2611">
          <cell r="A2611" t="str">
            <v>4SZ/MIR2736C</v>
          </cell>
        </row>
        <row r="2612">
          <cell r="A2612" t="str">
            <v>1SZ/MIR2736F</v>
          </cell>
        </row>
        <row r="2613">
          <cell r="A2613" t="str">
            <v>2PZ/MIR2736F</v>
          </cell>
          <cell r="B2613" t="str">
            <v/>
          </cell>
        </row>
        <row r="2614">
          <cell r="A2614" t="str">
            <v>2SZ/MIR2736F</v>
          </cell>
        </row>
        <row r="2615">
          <cell r="A2615" t="str">
            <v>3SZ/MIR2736F</v>
          </cell>
        </row>
        <row r="2616">
          <cell r="A2616" t="str">
            <v>4SZ/MIR2736F</v>
          </cell>
        </row>
        <row r="2617">
          <cell r="A2617" t="str">
            <v>1SZ/MIR2736S</v>
          </cell>
        </row>
        <row r="2618">
          <cell r="A2618" t="str">
            <v>2PZ/MIR2736S</v>
          </cell>
          <cell r="B2618" t="str">
            <v/>
          </cell>
        </row>
        <row r="2619">
          <cell r="A2619" t="str">
            <v>2SZ/MIR2736S</v>
          </cell>
        </row>
        <row r="2620">
          <cell r="A2620" t="str">
            <v>3SZ/MIR2736S</v>
          </cell>
        </row>
        <row r="2621">
          <cell r="A2621" t="str">
            <v>4SZ/MIR2736S</v>
          </cell>
        </row>
        <row r="2622">
          <cell r="A2622" t="str">
            <v>1SZ/MIR2736T</v>
          </cell>
        </row>
        <row r="2623">
          <cell r="A2623" t="str">
            <v>2PZ/MIR2736T</v>
          </cell>
          <cell r="B2623" t="str">
            <v/>
          </cell>
        </row>
        <row r="2624">
          <cell r="A2624" t="str">
            <v>2SZ/MIR2736T</v>
          </cell>
        </row>
        <row r="2625">
          <cell r="A2625" t="str">
            <v>3SZ/MIR2736T</v>
          </cell>
        </row>
        <row r="2626">
          <cell r="A2626" t="str">
            <v>4SZ/MIR2736T</v>
          </cell>
        </row>
        <row r="2627">
          <cell r="A2627" t="str">
            <v>1SZ/MIR3036C</v>
          </cell>
        </row>
        <row r="2628">
          <cell r="A2628" t="str">
            <v>2PZ/MIR3036C</v>
          </cell>
          <cell r="B2628" t="str">
            <v/>
          </cell>
        </row>
        <row r="2629">
          <cell r="A2629" t="str">
            <v>2SZ/MIR3036C</v>
          </cell>
        </row>
        <row r="2630">
          <cell r="A2630" t="str">
            <v>3SZ/MIR3036C</v>
          </cell>
        </row>
        <row r="2631">
          <cell r="A2631" t="str">
            <v>4SZ/MIR3036C</v>
          </cell>
        </row>
        <row r="2632">
          <cell r="A2632" t="str">
            <v>1SZ/MIR3036F</v>
          </cell>
        </row>
        <row r="2633">
          <cell r="A2633" t="str">
            <v>2PZ/MIR3036F</v>
          </cell>
          <cell r="B2633" t="str">
            <v/>
          </cell>
        </row>
        <row r="2634">
          <cell r="A2634" t="str">
            <v>2SZ/MIR3036F</v>
          </cell>
        </row>
        <row r="2635">
          <cell r="A2635" t="str">
            <v>3SZ/MIR3036F</v>
          </cell>
        </row>
        <row r="2636">
          <cell r="A2636" t="str">
            <v>4SZ/MIR3036F</v>
          </cell>
        </row>
        <row r="2637">
          <cell r="A2637" t="str">
            <v>1SZ/MIR3036S</v>
          </cell>
        </row>
        <row r="2638">
          <cell r="A2638" t="str">
            <v>2PZ/MIR3036S</v>
          </cell>
          <cell r="B2638" t="str">
            <v/>
          </cell>
        </row>
        <row r="2639">
          <cell r="A2639" t="str">
            <v>2SZ/MIR3036S</v>
          </cell>
        </row>
        <row r="2640">
          <cell r="A2640" t="str">
            <v>3SZ/MIR3036S</v>
          </cell>
        </row>
        <row r="2641">
          <cell r="A2641" t="str">
            <v>4SZ/MIR3036S</v>
          </cell>
        </row>
        <row r="2642">
          <cell r="A2642" t="str">
            <v>1SZ/MIR3036T</v>
          </cell>
        </row>
        <row r="2643">
          <cell r="A2643" t="str">
            <v>2PZ/MIR3036T</v>
          </cell>
          <cell r="B2643" t="str">
            <v/>
          </cell>
        </row>
        <row r="2644">
          <cell r="A2644" t="str">
            <v>2SZ/MIR3036T</v>
          </cell>
        </row>
        <row r="2645">
          <cell r="A2645" t="str">
            <v>3SZ/MIR3036T</v>
          </cell>
        </row>
        <row r="2646">
          <cell r="A2646" t="str">
            <v>4SZ/MIR3036T</v>
          </cell>
        </row>
        <row r="2647">
          <cell r="A2647" t="str">
            <v>1SZ/MIR3336C</v>
          </cell>
        </row>
        <row r="2648">
          <cell r="A2648" t="str">
            <v>2PZ/MIR3336C</v>
          </cell>
          <cell r="B2648" t="str">
            <v/>
          </cell>
        </row>
        <row r="2649">
          <cell r="A2649" t="str">
            <v>2SZ/MIR3336C</v>
          </cell>
        </row>
        <row r="2650">
          <cell r="A2650" t="str">
            <v>3SZ/MIR3336C</v>
          </cell>
        </row>
        <row r="2651">
          <cell r="A2651" t="str">
            <v>4SZ/MIR3336C</v>
          </cell>
        </row>
        <row r="2652">
          <cell r="A2652" t="str">
            <v>1SZ/MIR3336F</v>
          </cell>
        </row>
        <row r="2653">
          <cell r="A2653" t="str">
            <v>2PZ/MIR3336F</v>
          </cell>
          <cell r="B2653" t="str">
            <v/>
          </cell>
        </row>
        <row r="2654">
          <cell r="A2654" t="str">
            <v>2SZ/MIR3336F</v>
          </cell>
        </row>
        <row r="2655">
          <cell r="A2655" t="str">
            <v>3SZ/MIR3336F</v>
          </cell>
        </row>
        <row r="2656">
          <cell r="A2656" t="str">
            <v>4SZ/MIR3336F</v>
          </cell>
        </row>
        <row r="2657">
          <cell r="A2657" t="str">
            <v>1SZ/MIR3336S</v>
          </cell>
        </row>
        <row r="2658">
          <cell r="A2658" t="str">
            <v>2PZ/MIR3336S</v>
          </cell>
          <cell r="B2658" t="str">
            <v/>
          </cell>
        </row>
        <row r="2659">
          <cell r="A2659" t="str">
            <v>2SZ/MIR3336S</v>
          </cell>
        </row>
        <row r="2660">
          <cell r="A2660" t="str">
            <v>3SZ/MIR3336S</v>
          </cell>
        </row>
        <row r="2661">
          <cell r="A2661" t="str">
            <v>4SZ/MIR3336S</v>
          </cell>
        </row>
        <row r="2662">
          <cell r="A2662" t="str">
            <v>1SZ/MIR3336T</v>
          </cell>
        </row>
        <row r="2663">
          <cell r="A2663" t="str">
            <v>2PZ/MIR3336T</v>
          </cell>
          <cell r="B2663" t="str">
            <v/>
          </cell>
        </row>
        <row r="2664">
          <cell r="A2664" t="str">
            <v>2SZ/MIR3336T</v>
          </cell>
        </row>
        <row r="2665">
          <cell r="A2665" t="str">
            <v>3SZ/MIR3336T</v>
          </cell>
        </row>
        <row r="2666">
          <cell r="A2666" t="str">
            <v>4SZ/MIR3336T</v>
          </cell>
        </row>
        <row r="2667">
          <cell r="A2667" t="str">
            <v>1SZ/MIR3636C</v>
          </cell>
        </row>
        <row r="2668">
          <cell r="A2668" t="str">
            <v>2PZ/MIR3636C</v>
          </cell>
          <cell r="B2668" t="str">
            <v/>
          </cell>
        </row>
        <row r="2669">
          <cell r="A2669" t="str">
            <v>2SZ/MIR3636C</v>
          </cell>
        </row>
        <row r="2670">
          <cell r="A2670" t="str">
            <v>3SZ/MIR3636C</v>
          </cell>
        </row>
        <row r="2671">
          <cell r="A2671" t="str">
            <v>4SZ/MIR3636C</v>
          </cell>
        </row>
        <row r="2672">
          <cell r="A2672" t="str">
            <v>1SZ/MIR3636F</v>
          </cell>
        </row>
        <row r="2673">
          <cell r="A2673" t="str">
            <v>2PZ/MIR3636F</v>
          </cell>
          <cell r="B2673" t="str">
            <v/>
          </cell>
        </row>
        <row r="2674">
          <cell r="A2674" t="str">
            <v>2SZ/MIR3636F</v>
          </cell>
        </row>
        <row r="2675">
          <cell r="A2675" t="str">
            <v>3SZ/MIR3636F</v>
          </cell>
        </row>
        <row r="2676">
          <cell r="A2676" t="str">
            <v>4SZ/MIR3636F</v>
          </cell>
        </row>
        <row r="2677">
          <cell r="A2677" t="str">
            <v>1SZ/MIR3636S</v>
          </cell>
        </row>
        <row r="2678">
          <cell r="A2678" t="str">
            <v>2PZ/MIR3636S</v>
          </cell>
          <cell r="B2678" t="str">
            <v/>
          </cell>
        </row>
        <row r="2679">
          <cell r="A2679" t="str">
            <v>2SZ/MIR3636S</v>
          </cell>
        </row>
        <row r="2680">
          <cell r="A2680" t="str">
            <v>3SZ/MIR3636S</v>
          </cell>
        </row>
        <row r="2681">
          <cell r="A2681" t="str">
            <v>4SZ/MIR3636S</v>
          </cell>
        </row>
        <row r="2682">
          <cell r="A2682" t="str">
            <v>1SZ/MIR3636T</v>
          </cell>
        </row>
        <row r="2683">
          <cell r="A2683" t="str">
            <v>2PZ/MIR3636T</v>
          </cell>
          <cell r="B2683" t="str">
            <v/>
          </cell>
        </row>
        <row r="2684">
          <cell r="A2684" t="str">
            <v>2SZ/MIR3636T</v>
          </cell>
        </row>
        <row r="2685">
          <cell r="A2685" t="str">
            <v>3SZ/MIR3636T</v>
          </cell>
        </row>
        <row r="2686">
          <cell r="A2686" t="str">
            <v>4SZ/MIR3636T</v>
          </cell>
        </row>
        <row r="2687">
          <cell r="A2687" t="str">
            <v>1SZ/MIR3936C</v>
          </cell>
        </row>
        <row r="2688">
          <cell r="A2688" t="str">
            <v>2PZ/MIR3936C</v>
          </cell>
          <cell r="B2688" t="str">
            <v/>
          </cell>
        </row>
        <row r="2689">
          <cell r="A2689" t="str">
            <v>2SZ/MIR3936C</v>
          </cell>
        </row>
        <row r="2690">
          <cell r="A2690" t="str">
            <v>3SZ/MIR3936C</v>
          </cell>
        </row>
        <row r="2691">
          <cell r="A2691" t="str">
            <v>4SZ/MIR3936C</v>
          </cell>
        </row>
        <row r="2692">
          <cell r="A2692" t="str">
            <v>1SZ/MIR3936F</v>
          </cell>
        </row>
        <row r="2693">
          <cell r="A2693" t="str">
            <v>2PZ/MIR3936F</v>
          </cell>
          <cell r="B2693" t="str">
            <v/>
          </cell>
        </row>
        <row r="2694">
          <cell r="A2694" t="str">
            <v>2SZ/MIR3936F</v>
          </cell>
        </row>
        <row r="2695">
          <cell r="A2695" t="str">
            <v>3SZ/MIR3936F</v>
          </cell>
        </row>
        <row r="2696">
          <cell r="A2696" t="str">
            <v>4SZ/MIR3936F</v>
          </cell>
        </row>
        <row r="2697">
          <cell r="A2697" t="str">
            <v>1SZ/MIR3936S</v>
          </cell>
        </row>
        <row r="2698">
          <cell r="A2698" t="str">
            <v>2PZ/MIR3936S</v>
          </cell>
          <cell r="B2698" t="str">
            <v/>
          </cell>
        </row>
        <row r="2699">
          <cell r="A2699" t="str">
            <v>2SZ/MIR3936S</v>
          </cell>
        </row>
        <row r="2700">
          <cell r="A2700" t="str">
            <v>3SZ/MIR3936S</v>
          </cell>
        </row>
        <row r="2701">
          <cell r="A2701" t="str">
            <v>4SZ/MIR3936S</v>
          </cell>
        </row>
        <row r="2702">
          <cell r="A2702" t="str">
            <v>1SZ/MIR3936T</v>
          </cell>
        </row>
        <row r="2703">
          <cell r="A2703" t="str">
            <v>2PZ/MIR3936T</v>
          </cell>
          <cell r="B2703" t="str">
            <v/>
          </cell>
        </row>
        <row r="2704">
          <cell r="A2704" t="str">
            <v>2SZ/MIR3936T</v>
          </cell>
        </row>
        <row r="2705">
          <cell r="A2705" t="str">
            <v>3SZ/MIR3936T</v>
          </cell>
        </row>
        <row r="2706">
          <cell r="A2706" t="str">
            <v>4SZ/MIR3936T</v>
          </cell>
        </row>
        <row r="2707">
          <cell r="A2707" t="str">
            <v>1SZ/MIR4236C</v>
          </cell>
        </row>
        <row r="2708">
          <cell r="A2708" t="str">
            <v>2PZ/MIR4236C</v>
          </cell>
          <cell r="B2708" t="str">
            <v/>
          </cell>
        </row>
        <row r="2709">
          <cell r="A2709" t="str">
            <v>2SZ/MIR4236C</v>
          </cell>
        </row>
        <row r="2710">
          <cell r="A2710" t="str">
            <v>3SZ/MIR4236C</v>
          </cell>
        </row>
        <row r="2711">
          <cell r="A2711" t="str">
            <v>4SZ/MIR4236C</v>
          </cell>
        </row>
        <row r="2712">
          <cell r="A2712" t="str">
            <v>1SZ/MIR4236F</v>
          </cell>
        </row>
        <row r="2713">
          <cell r="A2713" t="str">
            <v>2PZ/MIR4236F</v>
          </cell>
          <cell r="B2713" t="str">
            <v/>
          </cell>
        </row>
        <row r="2714">
          <cell r="A2714" t="str">
            <v>2SZ/MIR4236F</v>
          </cell>
        </row>
        <row r="2715">
          <cell r="A2715" t="str">
            <v>3SZ/MIR4236F</v>
          </cell>
        </row>
        <row r="2716">
          <cell r="A2716" t="str">
            <v>4SZ/MIR4236F</v>
          </cell>
        </row>
        <row r="2717">
          <cell r="A2717" t="str">
            <v>1SZ/MIR4236S</v>
          </cell>
        </row>
        <row r="2718">
          <cell r="A2718" t="str">
            <v>2PZ/MIR4236S</v>
          </cell>
          <cell r="B2718" t="str">
            <v/>
          </cell>
        </row>
        <row r="2719">
          <cell r="A2719" t="str">
            <v>2SZ/MIR4236S</v>
          </cell>
        </row>
        <row r="2720">
          <cell r="A2720" t="str">
            <v>3SZ/MIR4236S</v>
          </cell>
        </row>
        <row r="2721">
          <cell r="A2721" t="str">
            <v>4SZ/MIR4236S</v>
          </cell>
        </row>
        <row r="2722">
          <cell r="A2722" t="str">
            <v>1SZ/MIR4236T</v>
          </cell>
        </row>
        <row r="2723">
          <cell r="A2723" t="str">
            <v>2PZ/MIR4236T</v>
          </cell>
          <cell r="B2723" t="str">
            <v/>
          </cell>
        </row>
        <row r="2724">
          <cell r="A2724" t="str">
            <v>2SZ/MIR4236T</v>
          </cell>
        </row>
        <row r="2725">
          <cell r="A2725" t="str">
            <v>3SZ/MIR4236T</v>
          </cell>
        </row>
        <row r="2726">
          <cell r="A2726" t="str">
            <v>4SZ/MIR4236T</v>
          </cell>
        </row>
        <row r="2727">
          <cell r="A2727" t="str">
            <v>1SZ/MIR4536C</v>
          </cell>
        </row>
        <row r="2728">
          <cell r="A2728" t="str">
            <v>2PZ/MIR4536C</v>
          </cell>
          <cell r="B2728" t="str">
            <v/>
          </cell>
        </row>
        <row r="2729">
          <cell r="A2729" t="str">
            <v>2SZ/MIR4536C</v>
          </cell>
        </row>
        <row r="2730">
          <cell r="A2730" t="str">
            <v>3SZ/MIR4536C</v>
          </cell>
        </row>
        <row r="2731">
          <cell r="A2731" t="str">
            <v>4SZ/MIR4536C</v>
          </cell>
        </row>
        <row r="2732">
          <cell r="A2732" t="str">
            <v>1SZ/MIR4536F</v>
          </cell>
        </row>
        <row r="2733">
          <cell r="A2733" t="str">
            <v>2PZ/MIR4536F</v>
          </cell>
          <cell r="B2733" t="str">
            <v/>
          </cell>
        </row>
        <row r="2734">
          <cell r="A2734" t="str">
            <v>2SZ/MIR4536F</v>
          </cell>
        </row>
        <row r="2735">
          <cell r="A2735" t="str">
            <v>3SZ/MIR4536F</v>
          </cell>
        </row>
        <row r="2736">
          <cell r="A2736" t="str">
            <v>4SZ/MIR4536F</v>
          </cell>
        </row>
        <row r="2737">
          <cell r="A2737" t="str">
            <v>1SZ/MIR4536S</v>
          </cell>
        </row>
        <row r="2738">
          <cell r="A2738" t="str">
            <v>2PZ/MIR4536S</v>
          </cell>
          <cell r="B2738" t="str">
            <v/>
          </cell>
        </row>
        <row r="2739">
          <cell r="A2739" t="str">
            <v>2SZ/MIR4536S</v>
          </cell>
        </row>
        <row r="2740">
          <cell r="A2740" t="str">
            <v>3SZ/MIR4536S</v>
          </cell>
        </row>
        <row r="2741">
          <cell r="A2741" t="str">
            <v>4SZ/MIR4536S</v>
          </cell>
        </row>
        <row r="2742">
          <cell r="A2742" t="str">
            <v>1SZ/MIR4536T</v>
          </cell>
        </row>
        <row r="2743">
          <cell r="A2743" t="str">
            <v>2PZ/MIR4536T</v>
          </cell>
          <cell r="B2743" t="str">
            <v/>
          </cell>
        </row>
        <row r="2744">
          <cell r="A2744" t="str">
            <v>2SZ/MIR4536T</v>
          </cell>
        </row>
        <row r="2745">
          <cell r="A2745" t="str">
            <v>3SZ/MIR4536T</v>
          </cell>
        </row>
        <row r="2746">
          <cell r="A2746" t="str">
            <v>4SZ/MIR4536T</v>
          </cell>
        </row>
        <row r="2747">
          <cell r="A2747" t="str">
            <v>1SZ/MIR4836C</v>
          </cell>
        </row>
        <row r="2748">
          <cell r="A2748" t="str">
            <v>2PZ/MIR4836C</v>
          </cell>
          <cell r="B2748" t="str">
            <v/>
          </cell>
        </row>
        <row r="2749">
          <cell r="A2749" t="str">
            <v>2SZ/MIR4836C</v>
          </cell>
        </row>
        <row r="2750">
          <cell r="A2750" t="str">
            <v>3SZ/MIR4836C</v>
          </cell>
        </row>
        <row r="2751">
          <cell r="A2751" t="str">
            <v>4SZ/MIR4836C</v>
          </cell>
        </row>
        <row r="2752">
          <cell r="A2752" t="str">
            <v>1SZ/MIR4836F</v>
          </cell>
        </row>
        <row r="2753">
          <cell r="A2753" t="str">
            <v>2PZ/MIR4836F</v>
          </cell>
          <cell r="B2753" t="str">
            <v/>
          </cell>
        </row>
        <row r="2754">
          <cell r="A2754" t="str">
            <v>2SZ/MIR4836F</v>
          </cell>
        </row>
        <row r="2755">
          <cell r="A2755" t="str">
            <v>3SZ/MIR4836F</v>
          </cell>
        </row>
        <row r="2756">
          <cell r="A2756" t="str">
            <v>4SZ/MIR4836F</v>
          </cell>
        </row>
        <row r="2757">
          <cell r="A2757" t="str">
            <v>1SZ/MIR4836S</v>
          </cell>
        </row>
        <row r="2758">
          <cell r="A2758" t="str">
            <v>2PZ/MIR4836S</v>
          </cell>
          <cell r="B2758" t="str">
            <v/>
          </cell>
        </row>
        <row r="2759">
          <cell r="A2759" t="str">
            <v>2SZ/MIR4836S</v>
          </cell>
        </row>
        <row r="2760">
          <cell r="A2760" t="str">
            <v>3SZ/MIR4836S</v>
          </cell>
        </row>
        <row r="2761">
          <cell r="A2761" t="str">
            <v>4SZ/MIR4836S</v>
          </cell>
        </row>
        <row r="2762">
          <cell r="A2762" t="str">
            <v>1SZ/MIR4836T</v>
          </cell>
        </row>
        <row r="2763">
          <cell r="A2763" t="str">
            <v>2PZ/MIR4836T</v>
          </cell>
          <cell r="B2763" t="str">
            <v/>
          </cell>
        </row>
        <row r="2764">
          <cell r="A2764" t="str">
            <v>2SZ/MIR4836T</v>
          </cell>
        </row>
        <row r="2765">
          <cell r="A2765" t="str">
            <v>3SZ/MIR4836T</v>
          </cell>
        </row>
        <row r="2766">
          <cell r="A2766" t="str">
            <v>4SZ/MIR4836T</v>
          </cell>
        </row>
        <row r="2767">
          <cell r="A2767" t="str">
            <v>1SZ/MIR5136C</v>
          </cell>
        </row>
        <row r="2768">
          <cell r="A2768" t="str">
            <v>2PZ/MIR5136C</v>
          </cell>
          <cell r="B2768" t="str">
            <v/>
          </cell>
        </row>
        <row r="2769">
          <cell r="A2769" t="str">
            <v>2SZ/MIR5136C</v>
          </cell>
        </row>
        <row r="2770">
          <cell r="A2770" t="str">
            <v>3SZ/MIR5136C</v>
          </cell>
        </row>
        <row r="2771">
          <cell r="A2771" t="str">
            <v>4SZ/MIR5136C</v>
          </cell>
        </row>
        <row r="2772">
          <cell r="A2772" t="str">
            <v>1SZ/MIR5136F</v>
          </cell>
        </row>
        <row r="2773">
          <cell r="A2773" t="str">
            <v>2PZ/MIR5136F</v>
          </cell>
          <cell r="B2773" t="str">
            <v/>
          </cell>
        </row>
        <row r="2774">
          <cell r="A2774" t="str">
            <v>2SZ/MIR5136F</v>
          </cell>
        </row>
        <row r="2775">
          <cell r="A2775" t="str">
            <v>3SZ/MIR5136F</v>
          </cell>
        </row>
        <row r="2776">
          <cell r="A2776" t="str">
            <v>4SZ/MIR5136F</v>
          </cell>
        </row>
        <row r="2777">
          <cell r="A2777" t="str">
            <v>1SZ/MIR5136S</v>
          </cell>
        </row>
        <row r="2778">
          <cell r="A2778" t="str">
            <v>2PZ/MIR5136S</v>
          </cell>
          <cell r="B2778" t="str">
            <v/>
          </cell>
        </row>
        <row r="2779">
          <cell r="A2779" t="str">
            <v>2SZ/MIR5136S</v>
          </cell>
        </row>
        <row r="2780">
          <cell r="A2780" t="str">
            <v>3SZ/MIR5136S</v>
          </cell>
        </row>
        <row r="2781">
          <cell r="A2781" t="str">
            <v>4SZ/MIR5136S</v>
          </cell>
        </row>
        <row r="2782">
          <cell r="A2782" t="str">
            <v>1SZ/MIR5136T</v>
          </cell>
        </row>
        <row r="2783">
          <cell r="A2783" t="str">
            <v>2PZ/MIR5136T</v>
          </cell>
          <cell r="B2783" t="str">
            <v/>
          </cell>
        </row>
        <row r="2784">
          <cell r="A2784" t="str">
            <v>2SZ/MIR5136T</v>
          </cell>
        </row>
        <row r="2785">
          <cell r="A2785" t="str">
            <v>3SZ/MIR5136T</v>
          </cell>
        </row>
        <row r="2786">
          <cell r="A2786" t="str">
            <v>4SZ/MIR5136T</v>
          </cell>
        </row>
        <row r="2787">
          <cell r="A2787" t="str">
            <v>1SZ/MIR5436C</v>
          </cell>
        </row>
        <row r="2788">
          <cell r="A2788" t="str">
            <v>2PZ/MIR5436C</v>
          </cell>
          <cell r="B2788" t="str">
            <v/>
          </cell>
        </row>
        <row r="2789">
          <cell r="A2789" t="str">
            <v>2SZ/MIR5436C</v>
          </cell>
        </row>
        <row r="2790">
          <cell r="A2790" t="str">
            <v>3SZ/MIR5436C</v>
          </cell>
        </row>
        <row r="2791">
          <cell r="A2791" t="str">
            <v>4SZ/MIR5436C</v>
          </cell>
        </row>
        <row r="2792">
          <cell r="A2792" t="str">
            <v>1SZ/MIR5436F</v>
          </cell>
        </row>
        <row r="2793">
          <cell r="A2793" t="str">
            <v>2PZ/MIR5436F</v>
          </cell>
          <cell r="B2793" t="str">
            <v/>
          </cell>
        </row>
        <row r="2794">
          <cell r="A2794" t="str">
            <v>2SZ/MIR5436F</v>
          </cell>
        </row>
        <row r="2795">
          <cell r="A2795" t="str">
            <v>3SZ/MIR5436F</v>
          </cell>
        </row>
        <row r="2796">
          <cell r="A2796" t="str">
            <v>4SZ/MIR5436F</v>
          </cell>
        </row>
        <row r="2797">
          <cell r="A2797" t="str">
            <v>1SZ/MIR5436S</v>
          </cell>
        </row>
        <row r="2798">
          <cell r="A2798" t="str">
            <v>2PZ/MIR5436S</v>
          </cell>
          <cell r="B2798" t="str">
            <v/>
          </cell>
        </row>
        <row r="2799">
          <cell r="A2799" t="str">
            <v>2SZ/MIR5436S</v>
          </cell>
        </row>
        <row r="2800">
          <cell r="A2800" t="str">
            <v>3SZ/MIR5436S</v>
          </cell>
        </row>
        <row r="2801">
          <cell r="A2801" t="str">
            <v>4SZ/MIR5436S</v>
          </cell>
        </row>
        <row r="2802">
          <cell r="A2802" t="str">
            <v>1SZ/MIR5436T</v>
          </cell>
        </row>
        <row r="2803">
          <cell r="A2803" t="str">
            <v>2PZ/MIR5436T</v>
          </cell>
          <cell r="B2803" t="str">
            <v/>
          </cell>
        </row>
        <row r="2804">
          <cell r="A2804" t="str">
            <v>2SZ/MIR5436T</v>
          </cell>
        </row>
        <row r="2805">
          <cell r="A2805" t="str">
            <v>3SZ/MIR5436T</v>
          </cell>
        </row>
        <row r="2806">
          <cell r="A2806" t="str">
            <v>4SZ/MIR5436T</v>
          </cell>
        </row>
        <row r="2807">
          <cell r="A2807" t="str">
            <v>1SZ/MIR5736C</v>
          </cell>
        </row>
        <row r="2808">
          <cell r="A2808" t="str">
            <v>2PZ/MIR5736C</v>
          </cell>
          <cell r="B2808" t="str">
            <v/>
          </cell>
        </row>
        <row r="2809">
          <cell r="A2809" t="str">
            <v>2SZ/MIR5736C</v>
          </cell>
        </row>
        <row r="2810">
          <cell r="A2810" t="str">
            <v>3SZ/MIR5736C</v>
          </cell>
        </row>
        <row r="2811">
          <cell r="A2811" t="str">
            <v>4SZ/MIR5736C</v>
          </cell>
        </row>
        <row r="2812">
          <cell r="A2812" t="str">
            <v>1SZ/MIR5736F</v>
          </cell>
        </row>
        <row r="2813">
          <cell r="A2813" t="str">
            <v>2PZ/MIR5736F</v>
          </cell>
          <cell r="B2813" t="str">
            <v/>
          </cell>
        </row>
        <row r="2814">
          <cell r="A2814" t="str">
            <v>2SZ/MIR5736F</v>
          </cell>
        </row>
        <row r="2815">
          <cell r="A2815" t="str">
            <v>3SZ/MIR5736F</v>
          </cell>
        </row>
        <row r="2816">
          <cell r="A2816" t="str">
            <v>4SZ/MIR5736F</v>
          </cell>
        </row>
        <row r="2817">
          <cell r="A2817" t="str">
            <v>1SZ/MIR5736S</v>
          </cell>
        </row>
        <row r="2818">
          <cell r="A2818" t="str">
            <v>2PZ/MIR5736S</v>
          </cell>
          <cell r="B2818" t="str">
            <v/>
          </cell>
        </row>
        <row r="2819">
          <cell r="A2819" t="str">
            <v>2SZ/MIR5736S</v>
          </cell>
        </row>
        <row r="2820">
          <cell r="A2820" t="str">
            <v>3SZ/MIR5736S</v>
          </cell>
        </row>
        <row r="2821">
          <cell r="A2821" t="str">
            <v>4SZ/MIR5736S</v>
          </cell>
        </row>
        <row r="2822">
          <cell r="A2822" t="str">
            <v>1SZ/MIR5736T</v>
          </cell>
        </row>
        <row r="2823">
          <cell r="A2823" t="str">
            <v>2PZ/MIR5736T</v>
          </cell>
          <cell r="B2823" t="str">
            <v/>
          </cell>
        </row>
        <row r="2824">
          <cell r="A2824" t="str">
            <v>2SZ/MIR5736T</v>
          </cell>
        </row>
        <row r="2825">
          <cell r="A2825" t="str">
            <v>3SZ/MIR5736T</v>
          </cell>
        </row>
        <row r="2826">
          <cell r="A2826" t="str">
            <v>4SZ/MIR5736T</v>
          </cell>
        </row>
        <row r="2827">
          <cell r="A2827" t="str">
            <v>1SZ/MIR6036C</v>
          </cell>
        </row>
        <row r="2828">
          <cell r="A2828" t="str">
            <v>2PZ/MIR6036C</v>
          </cell>
          <cell r="B2828" t="str">
            <v/>
          </cell>
        </row>
        <row r="2829">
          <cell r="A2829" t="str">
            <v>2SZ/MIR6036C</v>
          </cell>
        </row>
        <row r="2830">
          <cell r="A2830" t="str">
            <v>3SZ/MIR6036C</v>
          </cell>
        </row>
        <row r="2831">
          <cell r="A2831" t="str">
            <v>4SZ/MIR6036C</v>
          </cell>
        </row>
        <row r="2832">
          <cell r="A2832" t="str">
            <v>1SZ/MIR6036F</v>
          </cell>
        </row>
        <row r="2833">
          <cell r="A2833" t="str">
            <v>2PZ/MIR6036F</v>
          </cell>
          <cell r="B2833" t="str">
            <v/>
          </cell>
        </row>
        <row r="2834">
          <cell r="A2834" t="str">
            <v>2SZ/MIR6036F</v>
          </cell>
        </row>
        <row r="2835">
          <cell r="A2835" t="str">
            <v>3SZ/MIR6036F</v>
          </cell>
        </row>
        <row r="2836">
          <cell r="A2836" t="str">
            <v>4SZ/MIR6036F</v>
          </cell>
        </row>
        <row r="2837">
          <cell r="A2837" t="str">
            <v>1SZ/MIR6036S</v>
          </cell>
        </row>
        <row r="2838">
          <cell r="A2838" t="str">
            <v>2PZ/MIR6036S</v>
          </cell>
          <cell r="B2838" t="str">
            <v/>
          </cell>
        </row>
        <row r="2839">
          <cell r="A2839" t="str">
            <v>2SZ/MIR6036S</v>
          </cell>
        </row>
        <row r="2840">
          <cell r="A2840" t="str">
            <v>3SZ/MIR6036S</v>
          </cell>
        </row>
        <row r="2841">
          <cell r="A2841" t="str">
            <v>4SZ/MIR6036S</v>
          </cell>
        </row>
        <row r="2842">
          <cell r="A2842" t="str">
            <v>1SZ/MIR6036T</v>
          </cell>
        </row>
        <row r="2843">
          <cell r="A2843" t="str">
            <v>2PZ/MIR6036T</v>
          </cell>
          <cell r="B2843" t="str">
            <v/>
          </cell>
        </row>
        <row r="2844">
          <cell r="A2844" t="str">
            <v>2SZ/MIR6036T</v>
          </cell>
        </row>
        <row r="2845">
          <cell r="A2845" t="str">
            <v>3SZ/MIR6036T</v>
          </cell>
        </row>
        <row r="2846">
          <cell r="A2846" t="str">
            <v>4SZ/MIR6036T</v>
          </cell>
        </row>
        <row r="2847">
          <cell r="A2847" t="str">
            <v>1SZ_OUTSIDE_135</v>
          </cell>
        </row>
        <row r="2848">
          <cell r="A2848" t="str">
            <v>2PZ_OUTSIDE_135</v>
          </cell>
          <cell r="B2848" t="str">
            <v/>
          </cell>
        </row>
        <row r="2849">
          <cell r="A2849" t="str">
            <v>2SZ_OUTSIDE_135</v>
          </cell>
        </row>
        <row r="2850">
          <cell r="A2850" t="str">
            <v>3SZ_OUTSIDE_135</v>
          </cell>
        </row>
        <row r="2851">
          <cell r="A2851" t="str">
            <v>4SZ_OUTSIDE_135</v>
          </cell>
        </row>
        <row r="2852">
          <cell r="A2852" t="str">
            <v>1SZ_OUTSIDE_7/8</v>
          </cell>
        </row>
        <row r="2853">
          <cell r="A2853" t="str">
            <v>2PZ_OUTSIDE_7/8</v>
          </cell>
          <cell r="B2853" t="str">
            <v/>
          </cell>
        </row>
        <row r="2854">
          <cell r="A2854" t="str">
            <v>2SZ_OUTSIDE_7/8</v>
          </cell>
        </row>
        <row r="2855">
          <cell r="A2855" t="str">
            <v>3SZ_OUTSIDE_7/8</v>
          </cell>
        </row>
        <row r="2856">
          <cell r="A2856" t="str">
            <v>4SZ_OUTSIDE_7/8</v>
          </cell>
        </row>
        <row r="2857">
          <cell r="A2857" t="str">
            <v>1SZ_PB_A</v>
          </cell>
        </row>
        <row r="2858">
          <cell r="A2858" t="str">
            <v>2PZ_PB_A</v>
          </cell>
          <cell r="B2858" t="str">
            <v/>
          </cell>
        </row>
        <row r="2859">
          <cell r="A2859" t="str">
            <v>2SZ_PB_A</v>
          </cell>
        </row>
        <row r="2860">
          <cell r="A2860" t="str">
            <v>3SZ_PB_A</v>
          </cell>
        </row>
        <row r="2861">
          <cell r="A2861" t="str">
            <v>1SZ/PL648</v>
          </cell>
        </row>
        <row r="2862">
          <cell r="A2862" t="str">
            <v>2SZ/PL648</v>
          </cell>
        </row>
        <row r="2863">
          <cell r="A2863" t="str">
            <v>3SZ/PL648</v>
          </cell>
        </row>
        <row r="2864">
          <cell r="A2864" t="str">
            <v>4SZ/PL648</v>
          </cell>
        </row>
        <row r="2865">
          <cell r="A2865" t="str">
            <v>1SZ/PL660</v>
          </cell>
        </row>
        <row r="2866">
          <cell r="A2866" t="str">
            <v>2SZ/PL660</v>
          </cell>
        </row>
        <row r="2867">
          <cell r="A2867" t="str">
            <v>3SZ/PL660</v>
          </cell>
        </row>
        <row r="2868">
          <cell r="A2868" t="str">
            <v>4SZ/PL660</v>
          </cell>
        </row>
        <row r="2869">
          <cell r="A2869" t="str">
            <v>1SZ_PLYNTH_A</v>
          </cell>
        </row>
        <row r="2870">
          <cell r="A2870" t="str">
            <v>2PZ_PLYNTH_A</v>
          </cell>
          <cell r="B2870" t="str">
            <v/>
          </cell>
        </row>
        <row r="2871">
          <cell r="A2871" t="str">
            <v>2SZ_PLYNTH_A</v>
          </cell>
        </row>
        <row r="2872">
          <cell r="A2872" t="str">
            <v>3SZ_PLYNTH_A</v>
          </cell>
        </row>
        <row r="2873">
          <cell r="A2873" t="str">
            <v>1SZ/REP.7584</v>
          </cell>
        </row>
        <row r="2874">
          <cell r="A2874" t="str">
            <v>2PZ/REP.7584</v>
          </cell>
          <cell r="B2874" t="str">
            <v/>
          </cell>
        </row>
        <row r="2875">
          <cell r="A2875" t="str">
            <v>2SZ/REP.7584</v>
          </cell>
        </row>
        <row r="2876">
          <cell r="A2876" t="str">
            <v>3SZ/REP.7584</v>
          </cell>
        </row>
        <row r="2877">
          <cell r="A2877" t="str">
            <v>4SZ/REP.7584</v>
          </cell>
        </row>
        <row r="2878">
          <cell r="A2878" t="str">
            <v>1SZ/REP.758427</v>
          </cell>
        </row>
        <row r="2879">
          <cell r="A2879" t="str">
            <v>2PZ/REP.758427</v>
          </cell>
          <cell r="B2879" t="str">
            <v/>
          </cell>
        </row>
        <row r="2880">
          <cell r="A2880" t="str">
            <v>2SZ/REP.758427</v>
          </cell>
        </row>
        <row r="2881">
          <cell r="A2881" t="str">
            <v>3SZ/REP.758427</v>
          </cell>
        </row>
        <row r="2882">
          <cell r="A2882" t="str">
            <v>4SZ/REP.758427</v>
          </cell>
        </row>
        <row r="2883">
          <cell r="A2883" t="str">
            <v>1SZ/REP.7590</v>
          </cell>
        </row>
        <row r="2884">
          <cell r="A2884" t="str">
            <v>2PZ/REP.7590</v>
          </cell>
          <cell r="B2884" t="str">
            <v/>
          </cell>
        </row>
        <row r="2885">
          <cell r="A2885" t="str">
            <v>2SZ/REP.7590</v>
          </cell>
        </row>
        <row r="2886">
          <cell r="A2886" t="str">
            <v>3SZ/REP.7590</v>
          </cell>
        </row>
        <row r="2887">
          <cell r="A2887" t="str">
            <v>4SZ/REP.7590</v>
          </cell>
        </row>
        <row r="2888">
          <cell r="A2888" t="str">
            <v>1SZ/REP.759027</v>
          </cell>
        </row>
        <row r="2889">
          <cell r="A2889" t="str">
            <v>2PZ/REP.759027</v>
          </cell>
          <cell r="B2889" t="str">
            <v/>
          </cell>
        </row>
        <row r="2890">
          <cell r="A2890" t="str">
            <v>2SZ/REP.759027</v>
          </cell>
        </row>
        <row r="2891">
          <cell r="A2891" t="str">
            <v>3SZ/REP.759027</v>
          </cell>
        </row>
        <row r="2892">
          <cell r="A2892" t="str">
            <v>4SZ/REP.759027</v>
          </cell>
        </row>
        <row r="2893">
          <cell r="A2893" t="str">
            <v>1SZ/REP.7593</v>
          </cell>
        </row>
        <row r="2894">
          <cell r="A2894" t="str">
            <v>2PZ/REP.7593</v>
          </cell>
          <cell r="B2894" t="str">
            <v/>
          </cell>
        </row>
        <row r="2895">
          <cell r="A2895" t="str">
            <v>2SZ/REP.7593</v>
          </cell>
        </row>
        <row r="2896">
          <cell r="A2896" t="str">
            <v>3SZ/REP.7593</v>
          </cell>
        </row>
        <row r="2897">
          <cell r="A2897" t="str">
            <v>4SZ/REP.7593</v>
          </cell>
        </row>
        <row r="2898">
          <cell r="A2898" t="str">
            <v>1SZ/REP.759327</v>
          </cell>
        </row>
        <row r="2899">
          <cell r="A2899" t="str">
            <v>2PZ/REP.759327</v>
          </cell>
          <cell r="B2899" t="str">
            <v/>
          </cell>
        </row>
        <row r="2900">
          <cell r="A2900" t="str">
            <v>2SZ/REP.759327</v>
          </cell>
        </row>
        <row r="2901">
          <cell r="A2901" t="str">
            <v>3SZ/REP.759327</v>
          </cell>
        </row>
        <row r="2902">
          <cell r="A2902" t="str">
            <v>4SZ/REP.759327</v>
          </cell>
        </row>
        <row r="2903">
          <cell r="A2903" t="str">
            <v>1SZ/REP.7596</v>
          </cell>
        </row>
        <row r="2904">
          <cell r="A2904" t="str">
            <v>2PZ/REP.7596</v>
          </cell>
          <cell r="B2904" t="str">
            <v/>
          </cell>
        </row>
        <row r="2905">
          <cell r="A2905" t="str">
            <v>2SZ/REP.7596</v>
          </cell>
        </row>
        <row r="2906">
          <cell r="A2906" t="str">
            <v>3SZ/REP.7596</v>
          </cell>
        </row>
        <row r="2907">
          <cell r="A2907" t="str">
            <v>4SZ/REP.7596</v>
          </cell>
        </row>
        <row r="2908">
          <cell r="A2908" t="str">
            <v>1SZ/REP.759627</v>
          </cell>
        </row>
        <row r="2909">
          <cell r="A2909" t="str">
            <v>2PZ/REP.759627</v>
          </cell>
          <cell r="B2909" t="str">
            <v/>
          </cell>
        </row>
        <row r="2910">
          <cell r="A2910" t="str">
            <v>2SZ/REP.759627</v>
          </cell>
        </row>
        <row r="2911">
          <cell r="A2911" t="str">
            <v>3SZ/REP.759627</v>
          </cell>
        </row>
        <row r="2912">
          <cell r="A2912" t="str">
            <v>4SZ/REP.759627</v>
          </cell>
        </row>
        <row r="2913">
          <cell r="A2913" t="str">
            <v>1SZ/REP1.58427L</v>
          </cell>
        </row>
        <row r="2914">
          <cell r="A2914" t="str">
            <v>2PZ/REP1.58427L</v>
          </cell>
          <cell r="B2914" t="str">
            <v/>
          </cell>
        </row>
        <row r="2915">
          <cell r="A2915" t="str">
            <v>2SZ/REP1.58427L</v>
          </cell>
        </row>
        <row r="2916">
          <cell r="A2916" t="str">
            <v>3SZ/REP1.58427L</v>
          </cell>
        </row>
        <row r="2917">
          <cell r="A2917" t="str">
            <v>4SZ/REP1.58427L</v>
          </cell>
        </row>
        <row r="2918">
          <cell r="A2918" t="str">
            <v>1SZ/REP1.58427R</v>
          </cell>
        </row>
        <row r="2919">
          <cell r="A2919" t="str">
            <v>2PZ/REP1.58427R</v>
          </cell>
          <cell r="B2919" t="str">
            <v/>
          </cell>
        </row>
        <row r="2920">
          <cell r="A2920" t="str">
            <v>2SZ/REP1.58427R</v>
          </cell>
        </row>
        <row r="2921">
          <cell r="A2921" t="str">
            <v>3SZ/REP1.58427R</v>
          </cell>
        </row>
        <row r="2922">
          <cell r="A2922" t="str">
            <v>4SZ/REP1.58427R</v>
          </cell>
        </row>
        <row r="2923">
          <cell r="A2923" t="str">
            <v>1SZ/REP1.584L</v>
          </cell>
        </row>
        <row r="2924">
          <cell r="A2924" t="str">
            <v>2PZ/REP1.584L</v>
          </cell>
          <cell r="B2924" t="str">
            <v/>
          </cell>
        </row>
        <row r="2925">
          <cell r="A2925" t="str">
            <v>2SZ/REP1.584L</v>
          </cell>
        </row>
        <row r="2926">
          <cell r="A2926" t="str">
            <v>3SZ/REP1.584L</v>
          </cell>
        </row>
        <row r="2927">
          <cell r="A2927" t="str">
            <v>4SZ/REP1.584L</v>
          </cell>
        </row>
        <row r="2928">
          <cell r="A2928" t="str">
            <v>1SZ/REP1.584R</v>
          </cell>
        </row>
        <row r="2929">
          <cell r="A2929" t="str">
            <v>2PZ/REP1.584R</v>
          </cell>
          <cell r="B2929" t="str">
            <v/>
          </cell>
        </row>
        <row r="2930">
          <cell r="A2930" t="str">
            <v>2SZ/REP1.584R</v>
          </cell>
        </row>
        <row r="2931">
          <cell r="A2931" t="str">
            <v>3SZ/REP1.584R</v>
          </cell>
        </row>
        <row r="2932">
          <cell r="A2932" t="str">
            <v>4SZ/REP1.584R</v>
          </cell>
        </row>
        <row r="2933">
          <cell r="A2933" t="str">
            <v>1SZ/REP1.59027L</v>
          </cell>
        </row>
        <row r="2934">
          <cell r="A2934" t="str">
            <v>2PZ/REP1.59027L</v>
          </cell>
          <cell r="B2934" t="str">
            <v/>
          </cell>
        </row>
        <row r="2935">
          <cell r="A2935" t="str">
            <v>2SZ/REP1.59027L</v>
          </cell>
        </row>
        <row r="2936">
          <cell r="A2936" t="str">
            <v>3SZ/REP1.59027L</v>
          </cell>
        </row>
        <row r="2937">
          <cell r="A2937" t="str">
            <v>4SZ/REP1.59027L</v>
          </cell>
        </row>
        <row r="2938">
          <cell r="A2938" t="str">
            <v>1SZ/REP1.59027R</v>
          </cell>
        </row>
        <row r="2939">
          <cell r="A2939" t="str">
            <v>2PZ/REP1.59027R</v>
          </cell>
          <cell r="B2939" t="str">
            <v/>
          </cell>
        </row>
        <row r="2940">
          <cell r="A2940" t="str">
            <v>2SZ/REP1.59027R</v>
          </cell>
        </row>
        <row r="2941">
          <cell r="A2941" t="str">
            <v>3SZ/REP1.59027R</v>
          </cell>
        </row>
        <row r="2942">
          <cell r="A2942" t="str">
            <v>4SZ/REP1.59027R</v>
          </cell>
        </row>
        <row r="2943">
          <cell r="A2943" t="str">
            <v>1SZ/REP1.590L</v>
          </cell>
        </row>
        <row r="2944">
          <cell r="A2944" t="str">
            <v>2PZ/REP1.590L</v>
          </cell>
          <cell r="B2944" t="str">
            <v/>
          </cell>
        </row>
        <row r="2945">
          <cell r="A2945" t="str">
            <v>2SZ/REP1.590L</v>
          </cell>
        </row>
        <row r="2946">
          <cell r="A2946" t="str">
            <v>3SZ/REP1.590L</v>
          </cell>
        </row>
        <row r="2947">
          <cell r="A2947" t="str">
            <v>4SZ/REP1.590L</v>
          </cell>
        </row>
        <row r="2948">
          <cell r="A2948" t="str">
            <v>1SZ/REP1.590R</v>
          </cell>
        </row>
        <row r="2949">
          <cell r="A2949" t="str">
            <v>2PZ/REP1.590R</v>
          </cell>
          <cell r="B2949" t="str">
            <v/>
          </cell>
        </row>
        <row r="2950">
          <cell r="A2950" t="str">
            <v>2SZ/REP1.590R</v>
          </cell>
        </row>
        <row r="2951">
          <cell r="A2951" t="str">
            <v>3SZ/REP1.590R</v>
          </cell>
        </row>
        <row r="2952">
          <cell r="A2952" t="str">
            <v>4SZ/REP1.590R</v>
          </cell>
        </row>
        <row r="2953">
          <cell r="A2953" t="str">
            <v>1SZ/REP1.59327L</v>
          </cell>
        </row>
        <row r="2954">
          <cell r="A2954" t="str">
            <v>2PZ/REP1.59327L</v>
          </cell>
          <cell r="B2954" t="str">
            <v/>
          </cell>
        </row>
        <row r="2955">
          <cell r="A2955" t="str">
            <v>2SZ/REP1.59327L</v>
          </cell>
        </row>
        <row r="2956">
          <cell r="A2956" t="str">
            <v>3SZ/REP1.59327L</v>
          </cell>
        </row>
        <row r="2957">
          <cell r="A2957" t="str">
            <v>4SZ/REP1.59327L</v>
          </cell>
        </row>
        <row r="2958">
          <cell r="A2958" t="str">
            <v>1SZ/REP1.59327R</v>
          </cell>
        </row>
        <row r="2959">
          <cell r="A2959" t="str">
            <v>2PZ/REP1.59327R</v>
          </cell>
          <cell r="B2959" t="str">
            <v/>
          </cell>
        </row>
        <row r="2960">
          <cell r="A2960" t="str">
            <v>2SZ/REP1.59327R</v>
          </cell>
        </row>
        <row r="2961">
          <cell r="A2961" t="str">
            <v>3SZ/REP1.59327R</v>
          </cell>
        </row>
        <row r="2962">
          <cell r="A2962" t="str">
            <v>4SZ/REP1.59327R</v>
          </cell>
        </row>
        <row r="2963">
          <cell r="A2963" t="str">
            <v>1SZ/REP1.593L</v>
          </cell>
        </row>
        <row r="2964">
          <cell r="A2964" t="str">
            <v>2PZ/REP1.593L</v>
          </cell>
          <cell r="B2964" t="str">
            <v/>
          </cell>
        </row>
        <row r="2965">
          <cell r="A2965" t="str">
            <v>2SZ/REP1.593L</v>
          </cell>
        </row>
        <row r="2966">
          <cell r="A2966" t="str">
            <v>3SZ/REP1.593L</v>
          </cell>
        </row>
        <row r="2967">
          <cell r="A2967" t="str">
            <v>4SZ/REP1.593L</v>
          </cell>
        </row>
        <row r="2968">
          <cell r="A2968" t="str">
            <v>1SZ/REP1.593R</v>
          </cell>
        </row>
        <row r="2969">
          <cell r="A2969" t="str">
            <v>2PZ/REP1.593R</v>
          </cell>
          <cell r="B2969" t="str">
            <v/>
          </cell>
        </row>
        <row r="2970">
          <cell r="A2970" t="str">
            <v>2SZ/REP1.593R</v>
          </cell>
        </row>
        <row r="2971">
          <cell r="A2971" t="str">
            <v>3SZ/REP1.593R</v>
          </cell>
        </row>
        <row r="2972">
          <cell r="A2972" t="str">
            <v>4SZ/REP1.593R</v>
          </cell>
        </row>
        <row r="2973">
          <cell r="A2973" t="str">
            <v>1SZ/REP1.59627L</v>
          </cell>
        </row>
        <row r="2974">
          <cell r="A2974" t="str">
            <v>2PZ/REP1.59627L</v>
          </cell>
          <cell r="B2974" t="str">
            <v/>
          </cell>
        </row>
        <row r="2975">
          <cell r="A2975" t="str">
            <v>2SZ/REP1.59627L</v>
          </cell>
        </row>
        <row r="2976">
          <cell r="A2976" t="str">
            <v>3SZ/REP1.59627L</v>
          </cell>
        </row>
        <row r="2977">
          <cell r="A2977" t="str">
            <v>4SZ/REP1.59627L</v>
          </cell>
        </row>
        <row r="2978">
          <cell r="A2978" t="str">
            <v>1SZ/REP1.59627R</v>
          </cell>
        </row>
        <row r="2979">
          <cell r="A2979" t="str">
            <v>2PZ/REP1.59627R</v>
          </cell>
          <cell r="B2979" t="str">
            <v/>
          </cell>
        </row>
        <row r="2980">
          <cell r="A2980" t="str">
            <v>2SZ/REP1.59627R</v>
          </cell>
        </row>
        <row r="2981">
          <cell r="A2981" t="str">
            <v>3SZ/REP1.59627R</v>
          </cell>
        </row>
        <row r="2982">
          <cell r="A2982" t="str">
            <v>4SZ/REP1.59627R</v>
          </cell>
        </row>
        <row r="2983">
          <cell r="A2983" t="str">
            <v>1SZ/REP1.596L</v>
          </cell>
        </row>
        <row r="2984">
          <cell r="A2984" t="str">
            <v>2PZ/REP1.596L</v>
          </cell>
          <cell r="B2984" t="str">
            <v/>
          </cell>
        </row>
        <row r="2985">
          <cell r="A2985" t="str">
            <v>2SZ/REP1.596L</v>
          </cell>
        </row>
        <row r="2986">
          <cell r="A2986" t="str">
            <v>3SZ/REP1.596L</v>
          </cell>
        </row>
        <row r="2987">
          <cell r="A2987" t="str">
            <v>4SZ/REP1.596L</v>
          </cell>
        </row>
        <row r="2988">
          <cell r="A2988" t="str">
            <v>1SZ/REP1.596R</v>
          </cell>
        </row>
        <row r="2989">
          <cell r="A2989" t="str">
            <v>2PZ/REP1.596R</v>
          </cell>
          <cell r="B2989" t="str">
            <v/>
          </cell>
        </row>
        <row r="2990">
          <cell r="A2990" t="str">
            <v>2SZ/REP1.596R</v>
          </cell>
        </row>
        <row r="2991">
          <cell r="A2991" t="str">
            <v>3SZ/REP1.596R</v>
          </cell>
        </row>
        <row r="2992">
          <cell r="A2992" t="str">
            <v>4SZ/REP1.596R</v>
          </cell>
        </row>
        <row r="2993">
          <cell r="A2993" t="str">
            <v>1SZ/REP38427L</v>
          </cell>
        </row>
        <row r="2994">
          <cell r="A2994" t="str">
            <v>2PZ/REP38427L</v>
          </cell>
          <cell r="B2994" t="str">
            <v/>
          </cell>
        </row>
        <row r="2995">
          <cell r="A2995" t="str">
            <v>2SZ/REP38427L</v>
          </cell>
        </row>
        <row r="2996">
          <cell r="A2996" t="str">
            <v>3SZ/REP38427L</v>
          </cell>
        </row>
        <row r="2997">
          <cell r="A2997" t="str">
            <v>4SZ/REP38427L</v>
          </cell>
        </row>
        <row r="2998">
          <cell r="A2998" t="str">
            <v>1SZ/REP38427R</v>
          </cell>
        </row>
        <row r="2999">
          <cell r="A2999" t="str">
            <v>2PZ/REP38427R</v>
          </cell>
          <cell r="B2999" t="str">
            <v/>
          </cell>
        </row>
        <row r="3000">
          <cell r="A3000" t="str">
            <v>2SZ/REP38427R</v>
          </cell>
        </row>
        <row r="3001">
          <cell r="A3001" t="str">
            <v>3SZ/REP38427R</v>
          </cell>
        </row>
        <row r="3002">
          <cell r="A3002" t="str">
            <v>4SZ/REP38427R</v>
          </cell>
        </row>
        <row r="3003">
          <cell r="A3003" t="str">
            <v>1SZ/REP384L</v>
          </cell>
        </row>
        <row r="3004">
          <cell r="A3004" t="str">
            <v>2PZ/REP384L</v>
          </cell>
          <cell r="B3004" t="str">
            <v/>
          </cell>
        </row>
        <row r="3005">
          <cell r="A3005" t="str">
            <v>2SZ/REP384L</v>
          </cell>
        </row>
        <row r="3006">
          <cell r="A3006" t="str">
            <v>3SZ/REP384L</v>
          </cell>
        </row>
        <row r="3007">
          <cell r="A3007" t="str">
            <v>4SZ/REP384L</v>
          </cell>
        </row>
        <row r="3008">
          <cell r="A3008" t="str">
            <v>1SZ/REP384R</v>
          </cell>
        </row>
        <row r="3009">
          <cell r="A3009" t="str">
            <v>2PZ/REP384R</v>
          </cell>
          <cell r="B3009" t="str">
            <v/>
          </cell>
        </row>
        <row r="3010">
          <cell r="A3010" t="str">
            <v>2SZ/REP384R</v>
          </cell>
        </row>
        <row r="3011">
          <cell r="A3011" t="str">
            <v>3SZ/REP384R</v>
          </cell>
        </row>
        <row r="3012">
          <cell r="A3012" t="str">
            <v>4SZ/REP384R</v>
          </cell>
        </row>
        <row r="3013">
          <cell r="A3013" t="str">
            <v>1SZ/REP39027L</v>
          </cell>
        </row>
        <row r="3014">
          <cell r="A3014" t="str">
            <v>2PZ/REP39027L</v>
          </cell>
          <cell r="B3014" t="str">
            <v/>
          </cell>
        </row>
        <row r="3015">
          <cell r="A3015" t="str">
            <v>2SZ/REP39027L</v>
          </cell>
        </row>
        <row r="3016">
          <cell r="A3016" t="str">
            <v>3SZ/REP39027L</v>
          </cell>
        </row>
        <row r="3017">
          <cell r="A3017" t="str">
            <v>4SZ/REP39027L</v>
          </cell>
        </row>
        <row r="3018">
          <cell r="A3018" t="str">
            <v>1SZ/REP39027R</v>
          </cell>
        </row>
        <row r="3019">
          <cell r="A3019" t="str">
            <v>2PZ/REP39027R</v>
          </cell>
          <cell r="B3019" t="str">
            <v/>
          </cell>
        </row>
        <row r="3020">
          <cell r="A3020" t="str">
            <v>2SZ/REP39027R</v>
          </cell>
        </row>
        <row r="3021">
          <cell r="A3021" t="str">
            <v>3SZ/REP39027R</v>
          </cell>
        </row>
        <row r="3022">
          <cell r="A3022" t="str">
            <v>4SZ/REP39027R</v>
          </cell>
        </row>
        <row r="3023">
          <cell r="A3023" t="str">
            <v>1SZ/REP390L</v>
          </cell>
        </row>
        <row r="3024">
          <cell r="A3024" t="str">
            <v>2PZ/REP390L</v>
          </cell>
          <cell r="B3024" t="str">
            <v/>
          </cell>
        </row>
        <row r="3025">
          <cell r="A3025" t="str">
            <v>2SZ/REP390L</v>
          </cell>
        </row>
        <row r="3026">
          <cell r="A3026" t="str">
            <v>3SZ/REP390L</v>
          </cell>
        </row>
        <row r="3027">
          <cell r="A3027" t="str">
            <v>4SZ/REP390L</v>
          </cell>
        </row>
        <row r="3028">
          <cell r="A3028" t="str">
            <v>1SZ/REP390R</v>
          </cell>
        </row>
        <row r="3029">
          <cell r="A3029" t="str">
            <v>2PZ/REP390R</v>
          </cell>
          <cell r="B3029" t="str">
            <v/>
          </cell>
        </row>
        <row r="3030">
          <cell r="A3030" t="str">
            <v>2SZ/REP390R</v>
          </cell>
        </row>
        <row r="3031">
          <cell r="A3031" t="str">
            <v>3SZ/REP390R</v>
          </cell>
        </row>
        <row r="3032">
          <cell r="A3032" t="str">
            <v>4SZ/REP390R</v>
          </cell>
        </row>
        <row r="3033">
          <cell r="A3033" t="str">
            <v>1SZ/REP39327L</v>
          </cell>
        </row>
        <row r="3034">
          <cell r="A3034" t="str">
            <v>2PZ/REP39327L</v>
          </cell>
          <cell r="B3034" t="str">
            <v/>
          </cell>
        </row>
        <row r="3035">
          <cell r="A3035" t="str">
            <v>2SZ/REP39327L</v>
          </cell>
        </row>
        <row r="3036">
          <cell r="A3036" t="str">
            <v>3SZ/REP39327L</v>
          </cell>
        </row>
        <row r="3037">
          <cell r="A3037" t="str">
            <v>4SZ/REP39327L</v>
          </cell>
        </row>
        <row r="3038">
          <cell r="A3038" t="str">
            <v>1SZ/REP39327R</v>
          </cell>
        </row>
        <row r="3039">
          <cell r="A3039" t="str">
            <v>2PZ/REP39327R</v>
          </cell>
          <cell r="B3039" t="str">
            <v/>
          </cell>
        </row>
        <row r="3040">
          <cell r="A3040" t="str">
            <v>2SZ/REP39327R</v>
          </cell>
        </row>
        <row r="3041">
          <cell r="A3041" t="str">
            <v>3SZ/REP39327R</v>
          </cell>
        </row>
        <row r="3042">
          <cell r="A3042" t="str">
            <v>4SZ/REP39327R</v>
          </cell>
        </row>
        <row r="3043">
          <cell r="A3043" t="str">
            <v>1SZ/REP393L</v>
          </cell>
        </row>
        <row r="3044">
          <cell r="A3044" t="str">
            <v>2PZ/REP393L</v>
          </cell>
          <cell r="B3044" t="str">
            <v/>
          </cell>
        </row>
        <row r="3045">
          <cell r="A3045" t="str">
            <v>2SZ/REP393L</v>
          </cell>
        </row>
        <row r="3046">
          <cell r="A3046" t="str">
            <v>3SZ/REP393L</v>
          </cell>
        </row>
        <row r="3047">
          <cell r="A3047" t="str">
            <v>4SZ/REP393L</v>
          </cell>
        </row>
        <row r="3048">
          <cell r="A3048" t="str">
            <v>1SZ/REP393R</v>
          </cell>
        </row>
        <row r="3049">
          <cell r="A3049" t="str">
            <v>2PZ/REP393R</v>
          </cell>
          <cell r="B3049" t="str">
            <v/>
          </cell>
        </row>
        <row r="3050">
          <cell r="A3050" t="str">
            <v>2SZ/REP393R</v>
          </cell>
        </row>
        <row r="3051">
          <cell r="A3051" t="str">
            <v>3SZ/REP393R</v>
          </cell>
        </row>
        <row r="3052">
          <cell r="A3052" t="str">
            <v>4SZ/REP393R</v>
          </cell>
        </row>
        <row r="3053">
          <cell r="A3053" t="str">
            <v>1SZ/REP39627L</v>
          </cell>
        </row>
        <row r="3054">
          <cell r="A3054" t="str">
            <v>2PZ/REP39627L</v>
          </cell>
          <cell r="B3054" t="str">
            <v/>
          </cell>
        </row>
        <row r="3055">
          <cell r="A3055" t="str">
            <v>2SZ/REP39627L</v>
          </cell>
        </row>
        <row r="3056">
          <cell r="A3056" t="str">
            <v>3SZ/REP39627L</v>
          </cell>
        </row>
        <row r="3057">
          <cell r="A3057" t="str">
            <v>4SZ/REP39627L</v>
          </cell>
        </row>
        <row r="3058">
          <cell r="A3058" t="str">
            <v>1SZ/REP39627R</v>
          </cell>
        </row>
        <row r="3059">
          <cell r="A3059" t="str">
            <v>2PZ/REP39627R</v>
          </cell>
          <cell r="B3059" t="str">
            <v/>
          </cell>
        </row>
        <row r="3060">
          <cell r="A3060" t="str">
            <v>2SZ/REP39627R</v>
          </cell>
        </row>
        <row r="3061">
          <cell r="A3061" t="str">
            <v>3SZ/REP39627R</v>
          </cell>
        </row>
        <row r="3062">
          <cell r="A3062" t="str">
            <v>4SZ/REP39627R</v>
          </cell>
        </row>
        <row r="3063">
          <cell r="A3063" t="str">
            <v>1SZ/REP396L</v>
          </cell>
        </row>
        <row r="3064">
          <cell r="A3064" t="str">
            <v>2PZ/REP396L</v>
          </cell>
          <cell r="B3064" t="str">
            <v/>
          </cell>
        </row>
        <row r="3065">
          <cell r="A3065" t="str">
            <v>2SZ/REP396L</v>
          </cell>
        </row>
        <row r="3066">
          <cell r="A3066" t="str">
            <v>3SZ/REP396L</v>
          </cell>
        </row>
        <row r="3067">
          <cell r="A3067" t="str">
            <v>4SZ/REP396L</v>
          </cell>
        </row>
        <row r="3068">
          <cell r="A3068" t="str">
            <v>1SZ/REP396R</v>
          </cell>
        </row>
        <row r="3069">
          <cell r="A3069" t="str">
            <v>2PZ/REP396R</v>
          </cell>
          <cell r="B3069" t="str">
            <v/>
          </cell>
        </row>
        <row r="3070">
          <cell r="A3070" t="str">
            <v>2SZ/REP396R</v>
          </cell>
        </row>
        <row r="3071">
          <cell r="A3071" t="str">
            <v>3SZ/REP396R</v>
          </cell>
        </row>
        <row r="3072">
          <cell r="A3072" t="str">
            <v>4SZ/REP396R</v>
          </cell>
        </row>
        <row r="3073">
          <cell r="A3073" t="str">
            <v>1SZ/RFE1.58427L</v>
          </cell>
        </row>
        <row r="3074">
          <cell r="A3074" t="str">
            <v>2PZ/RFE1.58427L</v>
          </cell>
          <cell r="B3074" t="str">
            <v/>
          </cell>
        </row>
        <row r="3075">
          <cell r="A3075" t="str">
            <v>2SZ/RFE1.58427L</v>
          </cell>
        </row>
        <row r="3076">
          <cell r="A3076" t="str">
            <v>3SZ/RFE1.58427L</v>
          </cell>
        </row>
        <row r="3077">
          <cell r="A3077" t="str">
            <v>4SZ/RFE1.58427L</v>
          </cell>
        </row>
        <row r="3078">
          <cell r="A3078" t="str">
            <v>1SZ/RFE1.58427R</v>
          </cell>
        </row>
        <row r="3079">
          <cell r="A3079" t="str">
            <v>2PZ/RFE1.58427R</v>
          </cell>
          <cell r="B3079" t="str">
            <v/>
          </cell>
        </row>
        <row r="3080">
          <cell r="A3080" t="str">
            <v>2SZ/RFE1.58427R</v>
          </cell>
        </row>
        <row r="3081">
          <cell r="A3081" t="str">
            <v>3SZ/RFE1.58427R</v>
          </cell>
        </row>
        <row r="3082">
          <cell r="A3082" t="str">
            <v>4SZ/RFE1.58427R</v>
          </cell>
        </row>
        <row r="3083">
          <cell r="A3083" t="str">
            <v>1SZ/RFE1.584L</v>
          </cell>
        </row>
        <row r="3084">
          <cell r="A3084" t="str">
            <v>2PZ/RFE1.584L</v>
          </cell>
          <cell r="B3084" t="str">
            <v/>
          </cell>
        </row>
        <row r="3085">
          <cell r="A3085" t="str">
            <v>2SZ/RFE1.584L</v>
          </cell>
        </row>
        <row r="3086">
          <cell r="A3086" t="str">
            <v>3SZ/RFE1.584L</v>
          </cell>
        </row>
        <row r="3087">
          <cell r="A3087" t="str">
            <v>4SZ/RFE1.584L</v>
          </cell>
        </row>
        <row r="3088">
          <cell r="A3088" t="str">
            <v>1SZ/RFE1.584R</v>
          </cell>
        </row>
        <row r="3089">
          <cell r="A3089" t="str">
            <v>2PZ/RFE1.584R</v>
          </cell>
          <cell r="B3089" t="str">
            <v/>
          </cell>
        </row>
        <row r="3090">
          <cell r="A3090" t="str">
            <v>2SZ/RFE1.584R</v>
          </cell>
        </row>
        <row r="3091">
          <cell r="A3091" t="str">
            <v>3SZ/RFE1.584R</v>
          </cell>
        </row>
        <row r="3092">
          <cell r="A3092" t="str">
            <v>4SZ/RFE1.584R</v>
          </cell>
        </row>
        <row r="3093">
          <cell r="A3093" t="str">
            <v>1SZ/RFE1.59027L</v>
          </cell>
        </row>
        <row r="3094">
          <cell r="A3094" t="str">
            <v>2PZ/RFE1.59027L</v>
          </cell>
          <cell r="B3094" t="str">
            <v/>
          </cell>
        </row>
        <row r="3095">
          <cell r="A3095" t="str">
            <v>2SZ/RFE1.59027L</v>
          </cell>
        </row>
        <row r="3096">
          <cell r="A3096" t="str">
            <v>3SZ/RFE1.59027L</v>
          </cell>
        </row>
        <row r="3097">
          <cell r="A3097" t="str">
            <v>4SZ/RFE1.59027L</v>
          </cell>
        </row>
        <row r="3098">
          <cell r="A3098" t="str">
            <v>1SZ/RFE1.59027R</v>
          </cell>
        </row>
        <row r="3099">
          <cell r="A3099" t="str">
            <v>2PZ/RFE1.59027R</v>
          </cell>
          <cell r="B3099" t="str">
            <v/>
          </cell>
        </row>
        <row r="3100">
          <cell r="A3100" t="str">
            <v>2SZ/RFE1.59027R</v>
          </cell>
        </row>
        <row r="3101">
          <cell r="A3101" t="str">
            <v>3SZ/RFE1.59027R</v>
          </cell>
        </row>
        <row r="3102">
          <cell r="A3102" t="str">
            <v>4SZ/RFE1.59027R</v>
          </cell>
        </row>
        <row r="3103">
          <cell r="A3103" t="str">
            <v>1SZ/RFE1.590L</v>
          </cell>
        </row>
        <row r="3104">
          <cell r="A3104" t="str">
            <v>2PZ/RFE1.590L</v>
          </cell>
          <cell r="B3104" t="str">
            <v/>
          </cell>
        </row>
        <row r="3105">
          <cell r="A3105" t="str">
            <v>2SZ/RFE1.590L</v>
          </cell>
        </row>
        <row r="3106">
          <cell r="A3106" t="str">
            <v>3SZ/RFE1.590L</v>
          </cell>
        </row>
        <row r="3107">
          <cell r="A3107" t="str">
            <v>4SZ/RFE1.590L</v>
          </cell>
        </row>
        <row r="3108">
          <cell r="A3108" t="str">
            <v>1SZ/RFE1.590R</v>
          </cell>
        </row>
        <row r="3109">
          <cell r="A3109" t="str">
            <v>2PZ/RFE1.590R</v>
          </cell>
          <cell r="B3109" t="str">
            <v/>
          </cell>
        </row>
        <row r="3110">
          <cell r="A3110" t="str">
            <v>2SZ/RFE1.590R</v>
          </cell>
        </row>
        <row r="3111">
          <cell r="A3111" t="str">
            <v>3SZ/RFE1.590R</v>
          </cell>
        </row>
        <row r="3112">
          <cell r="A3112" t="str">
            <v>4SZ/RFE1.590R</v>
          </cell>
        </row>
        <row r="3113">
          <cell r="A3113" t="str">
            <v>1SZ/RFE1.59327L</v>
          </cell>
        </row>
        <row r="3114">
          <cell r="A3114" t="str">
            <v>2PZ/RFE1.59327L</v>
          </cell>
          <cell r="B3114" t="str">
            <v/>
          </cell>
        </row>
        <row r="3115">
          <cell r="A3115" t="str">
            <v>2SZ/RFE1.59327L</v>
          </cell>
        </row>
        <row r="3116">
          <cell r="A3116" t="str">
            <v>3SZ/RFE1.59327L</v>
          </cell>
        </row>
        <row r="3117">
          <cell r="A3117" t="str">
            <v>4SZ/RFE1.59327L</v>
          </cell>
        </row>
        <row r="3118">
          <cell r="A3118" t="str">
            <v>1SZ/RFE1.59327R</v>
          </cell>
        </row>
        <row r="3119">
          <cell r="A3119" t="str">
            <v>2PZ/RFE1.59327R</v>
          </cell>
          <cell r="B3119" t="str">
            <v/>
          </cell>
        </row>
        <row r="3120">
          <cell r="A3120" t="str">
            <v>2SZ/RFE1.59327R</v>
          </cell>
        </row>
        <row r="3121">
          <cell r="A3121" t="str">
            <v>3SZ/RFE1.59327R</v>
          </cell>
        </row>
        <row r="3122">
          <cell r="A3122" t="str">
            <v>4SZ/RFE1.59327R</v>
          </cell>
        </row>
        <row r="3123">
          <cell r="A3123" t="str">
            <v>1SZ/RFE1.593L</v>
          </cell>
        </row>
        <row r="3124">
          <cell r="A3124" t="str">
            <v>2PZ/RFE1.593L</v>
          </cell>
          <cell r="B3124" t="str">
            <v/>
          </cell>
        </row>
        <row r="3125">
          <cell r="A3125" t="str">
            <v>2SZ/RFE1.593L</v>
          </cell>
        </row>
        <row r="3126">
          <cell r="A3126" t="str">
            <v>3SZ/RFE1.593L</v>
          </cell>
        </row>
        <row r="3127">
          <cell r="A3127" t="str">
            <v>4SZ/RFE1.593L</v>
          </cell>
        </row>
        <row r="3128">
          <cell r="A3128" t="str">
            <v>1SZ/RFE1.593R</v>
          </cell>
        </row>
        <row r="3129">
          <cell r="A3129" t="str">
            <v>2PZ/RFE1.593R</v>
          </cell>
          <cell r="B3129" t="str">
            <v/>
          </cell>
        </row>
        <row r="3130">
          <cell r="A3130" t="str">
            <v>2SZ/RFE1.593R</v>
          </cell>
        </row>
        <row r="3131">
          <cell r="A3131" t="str">
            <v>3SZ/RFE1.593R</v>
          </cell>
        </row>
        <row r="3132">
          <cell r="A3132" t="str">
            <v>4SZ/RFE1.593R</v>
          </cell>
        </row>
        <row r="3133">
          <cell r="A3133" t="str">
            <v>1SZ/RFE1.59627L</v>
          </cell>
        </row>
        <row r="3134">
          <cell r="A3134" t="str">
            <v>2PZ/RFE1.59627L</v>
          </cell>
          <cell r="B3134" t="str">
            <v/>
          </cell>
        </row>
        <row r="3135">
          <cell r="A3135" t="str">
            <v>2SZ/RFE1.59627L</v>
          </cell>
        </row>
        <row r="3136">
          <cell r="A3136" t="str">
            <v>3SZ/RFE1.59627L</v>
          </cell>
        </row>
        <row r="3137">
          <cell r="A3137" t="str">
            <v>4SZ/RFE1.59627L</v>
          </cell>
        </row>
        <row r="3138">
          <cell r="A3138" t="str">
            <v>1SZ/RFE1.59627R</v>
          </cell>
        </row>
        <row r="3139">
          <cell r="A3139" t="str">
            <v>2PZ/RFE1.59627R</v>
          </cell>
          <cell r="B3139" t="str">
            <v/>
          </cell>
        </row>
        <row r="3140">
          <cell r="A3140" t="str">
            <v>2SZ/RFE1.59627R</v>
          </cell>
        </row>
        <row r="3141">
          <cell r="A3141" t="str">
            <v>3SZ/RFE1.59627R</v>
          </cell>
        </row>
        <row r="3142">
          <cell r="A3142" t="str">
            <v>4SZ/RFE1.59627R</v>
          </cell>
        </row>
        <row r="3143">
          <cell r="A3143" t="str">
            <v>1SZ/RFE1.596L</v>
          </cell>
        </row>
        <row r="3144">
          <cell r="A3144" t="str">
            <v>2PZ/RFE1.596L</v>
          </cell>
          <cell r="B3144" t="str">
            <v/>
          </cell>
        </row>
        <row r="3145">
          <cell r="A3145" t="str">
            <v>2SZ/RFE1.596L</v>
          </cell>
        </row>
        <row r="3146">
          <cell r="A3146" t="str">
            <v>3SZ/RFE1.596L</v>
          </cell>
        </row>
        <row r="3147">
          <cell r="A3147" t="str">
            <v>4SZ/RFE1.596L</v>
          </cell>
        </row>
        <row r="3148">
          <cell r="A3148" t="str">
            <v>1SZ/RFE1.596R</v>
          </cell>
        </row>
        <row r="3149">
          <cell r="A3149" t="str">
            <v>2PZ/RFE1.596R</v>
          </cell>
          <cell r="B3149" t="str">
            <v/>
          </cell>
        </row>
        <row r="3150">
          <cell r="A3150" t="str">
            <v>2SZ/RFE1.596R</v>
          </cell>
        </row>
        <row r="3151">
          <cell r="A3151" t="str">
            <v>3SZ/RFE1.596R</v>
          </cell>
        </row>
        <row r="3152">
          <cell r="A3152" t="str">
            <v>4SZ/RFE1.596R</v>
          </cell>
        </row>
        <row r="3153">
          <cell r="A3153" t="str">
            <v>1SZ/RFE38427L</v>
          </cell>
        </row>
        <row r="3154">
          <cell r="A3154" t="str">
            <v>2PZ/RFE38427L</v>
          </cell>
          <cell r="B3154" t="str">
            <v/>
          </cell>
        </row>
        <row r="3155">
          <cell r="A3155" t="str">
            <v>2SZ/RFE38427L</v>
          </cell>
        </row>
        <row r="3156">
          <cell r="A3156" t="str">
            <v>3SZ/RFE38427L</v>
          </cell>
        </row>
        <row r="3157">
          <cell r="A3157" t="str">
            <v>4SZ/RFE38427L</v>
          </cell>
        </row>
        <row r="3158">
          <cell r="A3158" t="str">
            <v>1SZ/RFE38427R</v>
          </cell>
        </row>
        <row r="3159">
          <cell r="A3159" t="str">
            <v>2PZ/RFE38427R</v>
          </cell>
          <cell r="B3159" t="str">
            <v/>
          </cell>
        </row>
        <row r="3160">
          <cell r="A3160" t="str">
            <v>2SZ/RFE38427R</v>
          </cell>
        </row>
        <row r="3161">
          <cell r="A3161" t="str">
            <v>3SZ/RFE38427R</v>
          </cell>
        </row>
        <row r="3162">
          <cell r="A3162" t="str">
            <v>4SZ/RFE38427R</v>
          </cell>
        </row>
        <row r="3163">
          <cell r="A3163" t="str">
            <v>1SZ/RFE384L</v>
          </cell>
        </row>
        <row r="3164">
          <cell r="A3164" t="str">
            <v>2PZ/RFE384L</v>
          </cell>
          <cell r="B3164" t="str">
            <v/>
          </cell>
        </row>
        <row r="3165">
          <cell r="A3165" t="str">
            <v>2SZ/RFE384L</v>
          </cell>
        </row>
        <row r="3166">
          <cell r="A3166" t="str">
            <v>3SZ/RFE384L</v>
          </cell>
        </row>
        <row r="3167">
          <cell r="A3167" t="str">
            <v>4SZ/RFE384L</v>
          </cell>
        </row>
        <row r="3168">
          <cell r="A3168" t="str">
            <v>1SZ/RFE384R</v>
          </cell>
        </row>
        <row r="3169">
          <cell r="A3169" t="str">
            <v>2PZ/RFE384R</v>
          </cell>
          <cell r="B3169" t="str">
            <v/>
          </cell>
        </row>
        <row r="3170">
          <cell r="A3170" t="str">
            <v>2SZ/RFE384R</v>
          </cell>
        </row>
        <row r="3171">
          <cell r="A3171" t="str">
            <v>3SZ/RFE384R</v>
          </cell>
        </row>
        <row r="3172">
          <cell r="A3172" t="str">
            <v>4SZ/RFE384R</v>
          </cell>
        </row>
        <row r="3173">
          <cell r="A3173" t="str">
            <v>1SZ/RFE39027L</v>
          </cell>
        </row>
        <row r="3174">
          <cell r="A3174" t="str">
            <v>2PZ/RFE39027L</v>
          </cell>
          <cell r="B3174" t="str">
            <v/>
          </cell>
        </row>
        <row r="3175">
          <cell r="A3175" t="str">
            <v>2SZ/RFE39027L</v>
          </cell>
        </row>
        <row r="3176">
          <cell r="A3176" t="str">
            <v>3SZ/RFE39027L</v>
          </cell>
        </row>
        <row r="3177">
          <cell r="A3177" t="str">
            <v>4SZ/RFE39027L</v>
          </cell>
        </row>
        <row r="3178">
          <cell r="A3178" t="str">
            <v>1SZ/RFE39027R</v>
          </cell>
        </row>
        <row r="3179">
          <cell r="A3179" t="str">
            <v>2PZ/RFE39027R</v>
          </cell>
          <cell r="B3179" t="str">
            <v/>
          </cell>
        </row>
        <row r="3180">
          <cell r="A3180" t="str">
            <v>2SZ/RFE39027R</v>
          </cell>
        </row>
        <row r="3181">
          <cell r="A3181" t="str">
            <v>3SZ/RFE39027R</v>
          </cell>
        </row>
        <row r="3182">
          <cell r="A3182" t="str">
            <v>4SZ/RFE39027R</v>
          </cell>
        </row>
        <row r="3183">
          <cell r="A3183" t="str">
            <v>1SZ/RFE390L</v>
          </cell>
        </row>
        <row r="3184">
          <cell r="A3184" t="str">
            <v>2PZ/RFE390L</v>
          </cell>
          <cell r="B3184" t="str">
            <v/>
          </cell>
        </row>
        <row r="3185">
          <cell r="A3185" t="str">
            <v>2SZ/RFE390L</v>
          </cell>
        </row>
        <row r="3186">
          <cell r="A3186" t="str">
            <v>3SZ/RFE390L</v>
          </cell>
        </row>
        <row r="3187">
          <cell r="A3187" t="str">
            <v>4SZ/RFE390L</v>
          </cell>
        </row>
        <row r="3188">
          <cell r="A3188" t="str">
            <v>1SZ/RFE390R</v>
          </cell>
        </row>
        <row r="3189">
          <cell r="A3189" t="str">
            <v>2PZ/RFE390R</v>
          </cell>
          <cell r="B3189" t="str">
            <v/>
          </cell>
        </row>
        <row r="3190">
          <cell r="A3190" t="str">
            <v>2SZ/RFE390R</v>
          </cell>
        </row>
        <row r="3191">
          <cell r="A3191" t="str">
            <v>3SZ/RFE390R</v>
          </cell>
        </row>
        <row r="3192">
          <cell r="A3192" t="str">
            <v>4SZ/RFE390R</v>
          </cell>
        </row>
        <row r="3193">
          <cell r="A3193" t="str">
            <v>1SZ/RFE39327L</v>
          </cell>
        </row>
        <row r="3194">
          <cell r="A3194" t="str">
            <v>2PZ/RFE39327L</v>
          </cell>
          <cell r="B3194" t="str">
            <v/>
          </cell>
        </row>
        <row r="3195">
          <cell r="A3195" t="str">
            <v>2SZ/RFE39327L</v>
          </cell>
        </row>
        <row r="3196">
          <cell r="A3196" t="str">
            <v>3SZ/RFE39327L</v>
          </cell>
        </row>
        <row r="3197">
          <cell r="A3197" t="str">
            <v>4SZ/RFE39327L</v>
          </cell>
        </row>
        <row r="3198">
          <cell r="A3198" t="str">
            <v>1SZ/RFE39327R</v>
          </cell>
        </row>
        <row r="3199">
          <cell r="A3199" t="str">
            <v>2PZ/RFE39327R</v>
          </cell>
          <cell r="B3199" t="str">
            <v/>
          </cell>
        </row>
        <row r="3200">
          <cell r="A3200" t="str">
            <v>2SZ/RFE39327R</v>
          </cell>
        </row>
        <row r="3201">
          <cell r="A3201" t="str">
            <v>3SZ/RFE39327R</v>
          </cell>
        </row>
        <row r="3202">
          <cell r="A3202" t="str">
            <v>4SZ/RFE39327R</v>
          </cell>
        </row>
        <row r="3203">
          <cell r="A3203" t="str">
            <v>1SZ/RFE393L</v>
          </cell>
        </row>
        <row r="3204">
          <cell r="A3204" t="str">
            <v>2PZ/RFE393L</v>
          </cell>
          <cell r="B3204" t="str">
            <v/>
          </cell>
        </row>
        <row r="3205">
          <cell r="A3205" t="str">
            <v>2SZ/RFE393L</v>
          </cell>
        </row>
        <row r="3206">
          <cell r="A3206" t="str">
            <v>3SZ/RFE393L</v>
          </cell>
        </row>
        <row r="3207">
          <cell r="A3207" t="str">
            <v>4SZ/RFE393L</v>
          </cell>
        </row>
        <row r="3208">
          <cell r="A3208" t="str">
            <v>1SZ/RFE393R</v>
          </cell>
        </row>
        <row r="3209">
          <cell r="A3209" t="str">
            <v>2PZ/RFE393R</v>
          </cell>
          <cell r="B3209" t="str">
            <v/>
          </cell>
        </row>
        <row r="3210">
          <cell r="A3210" t="str">
            <v>2SZ/RFE393R</v>
          </cell>
        </row>
        <row r="3211">
          <cell r="A3211" t="str">
            <v>3SZ/RFE393R</v>
          </cell>
        </row>
        <row r="3212">
          <cell r="A3212" t="str">
            <v>4SZ/RFE393R</v>
          </cell>
        </row>
        <row r="3213">
          <cell r="A3213" t="str">
            <v>1SZ/RFE39627L</v>
          </cell>
        </row>
        <row r="3214">
          <cell r="A3214" t="str">
            <v>2PZ/RFE39627L</v>
          </cell>
          <cell r="B3214" t="str">
            <v/>
          </cell>
        </row>
        <row r="3215">
          <cell r="A3215" t="str">
            <v>2SZ/RFE39627L</v>
          </cell>
        </row>
        <row r="3216">
          <cell r="A3216" t="str">
            <v>3SZ/RFE39627L</v>
          </cell>
        </row>
        <row r="3217">
          <cell r="A3217" t="str">
            <v>4SZ/RFE39627L</v>
          </cell>
        </row>
        <row r="3218">
          <cell r="A3218" t="str">
            <v>1SZ/RFE39627R</v>
          </cell>
        </row>
        <row r="3219">
          <cell r="A3219" t="str">
            <v>2PZ/RFE39627R</v>
          </cell>
          <cell r="B3219" t="str">
            <v/>
          </cell>
        </row>
        <row r="3220">
          <cell r="A3220" t="str">
            <v>2SZ/RFE39627R</v>
          </cell>
        </row>
        <row r="3221">
          <cell r="A3221" t="str">
            <v>3SZ/RFE39627R</v>
          </cell>
        </row>
        <row r="3222">
          <cell r="A3222" t="str">
            <v>4SZ/RFE39627R</v>
          </cell>
        </row>
        <row r="3223">
          <cell r="A3223" t="str">
            <v>1SZ/RFE396L</v>
          </cell>
        </row>
        <row r="3224">
          <cell r="A3224" t="str">
            <v>2PZ/RFE396L</v>
          </cell>
          <cell r="B3224" t="str">
            <v/>
          </cell>
        </row>
        <row r="3225">
          <cell r="A3225" t="str">
            <v>2SZ/RFE396L</v>
          </cell>
        </row>
        <row r="3226">
          <cell r="A3226" t="str">
            <v>3SZ/RFE396L</v>
          </cell>
        </row>
        <row r="3227">
          <cell r="A3227" t="str">
            <v>4SZ/RFE396L</v>
          </cell>
        </row>
        <row r="3228">
          <cell r="A3228" t="str">
            <v>1SZ/RFE396R</v>
          </cell>
        </row>
        <row r="3229">
          <cell r="A3229" t="str">
            <v>2PZ/RFE396R</v>
          </cell>
          <cell r="B3229" t="str">
            <v/>
          </cell>
        </row>
        <row r="3230">
          <cell r="A3230" t="str">
            <v>2SZ/RFE396R</v>
          </cell>
        </row>
        <row r="3231">
          <cell r="A3231" t="str">
            <v>3SZ/RFE396R</v>
          </cell>
        </row>
        <row r="3232">
          <cell r="A3232" t="str">
            <v>4SZ/RFE396R</v>
          </cell>
        </row>
        <row r="3233">
          <cell r="A3233" t="str">
            <v>1SZ_ROPE_5/8</v>
          </cell>
        </row>
        <row r="3234">
          <cell r="A3234" t="str">
            <v>2PZ_ROPE_5/8</v>
          </cell>
          <cell r="B3234" t="str">
            <v/>
          </cell>
        </row>
        <row r="3235">
          <cell r="A3235" t="str">
            <v>2SZ_ROPE_5/8</v>
          </cell>
        </row>
        <row r="3236">
          <cell r="A3236" t="str">
            <v>3SZ_ROPE_5/8</v>
          </cell>
        </row>
        <row r="3237">
          <cell r="A3237" t="str">
            <v>4SZ_ROPE_5/8</v>
          </cell>
        </row>
        <row r="3238">
          <cell r="A3238" t="str">
            <v>1SZ_ROSETTE_A</v>
          </cell>
        </row>
        <row r="3239">
          <cell r="A3239" t="str">
            <v>2PZ_ROSETTE_A</v>
          </cell>
          <cell r="B3239" t="str">
            <v/>
          </cell>
        </row>
        <row r="3240">
          <cell r="A3240" t="str">
            <v>2SZ_ROSETTE_A</v>
          </cell>
        </row>
        <row r="3241">
          <cell r="A3241" t="str">
            <v>3SZ_ROSETTE_A</v>
          </cell>
        </row>
        <row r="3242">
          <cell r="A3242" t="str">
            <v>2SZ/SAM 4933</v>
          </cell>
        </row>
        <row r="3243">
          <cell r="A3243" t="str">
            <v>2SZ/SAM 4934</v>
          </cell>
        </row>
        <row r="3244">
          <cell r="A3244" t="str">
            <v>1SZ/SAM 5675</v>
          </cell>
        </row>
        <row r="3245">
          <cell r="A3245" t="str">
            <v>1SZ/SAM 5676</v>
          </cell>
        </row>
        <row r="3246">
          <cell r="A3246" t="str">
            <v>1SZ_SCRIBE_5/8</v>
          </cell>
        </row>
        <row r="3247">
          <cell r="A3247" t="str">
            <v>2PZ_SCRIBE_5/8</v>
          </cell>
          <cell r="B3247" t="str">
            <v/>
          </cell>
        </row>
        <row r="3248">
          <cell r="A3248" t="str">
            <v>2SZ_SCRIBE_5/8</v>
          </cell>
        </row>
        <row r="3249">
          <cell r="A3249" t="str">
            <v>3SZ_SCRIBE_5/8</v>
          </cell>
        </row>
        <row r="3250">
          <cell r="A3250" t="str">
            <v>4SZ_SCRIBE_5/8</v>
          </cell>
        </row>
        <row r="3251">
          <cell r="A3251" t="str">
            <v>1SZ_SCRIBE_C</v>
          </cell>
        </row>
        <row r="3252">
          <cell r="A3252" t="str">
            <v>2PZ_SCRIBE_C</v>
          </cell>
          <cell r="B3252" t="str">
            <v/>
          </cell>
        </row>
        <row r="3253">
          <cell r="A3253" t="str">
            <v>2SZ_SCRIBE_C</v>
          </cell>
        </row>
        <row r="3254">
          <cell r="A3254" t="str">
            <v>3SZ_SCRIBE_C</v>
          </cell>
        </row>
        <row r="3255">
          <cell r="A3255" t="str">
            <v>1SZ_SHOE_3/4</v>
          </cell>
        </row>
        <row r="3256">
          <cell r="A3256" t="str">
            <v>2PZ_SHOE_3/4</v>
          </cell>
          <cell r="B3256" t="str">
            <v/>
          </cell>
        </row>
        <row r="3257">
          <cell r="A3257" t="str">
            <v>2SZ_SHOE_3/4</v>
          </cell>
        </row>
        <row r="3258">
          <cell r="A3258" t="str">
            <v>3SZ_SHOE_3/4</v>
          </cell>
        </row>
        <row r="3259">
          <cell r="A3259" t="str">
            <v>4SZ_SHOE_3/4</v>
          </cell>
        </row>
        <row r="3260">
          <cell r="A3260" t="str">
            <v>1SZ_SMALLCAP</v>
          </cell>
        </row>
        <row r="3261">
          <cell r="A3261" t="str">
            <v>2PZ_SMALLCAP</v>
          </cell>
          <cell r="B3261" t="str">
            <v/>
          </cell>
        </row>
        <row r="3262">
          <cell r="A3262" t="str">
            <v>2SZ_SMALLCAP</v>
          </cell>
        </row>
        <row r="3263">
          <cell r="A3263" t="str">
            <v>3SZ_SMALLCAP</v>
          </cell>
        </row>
        <row r="3264">
          <cell r="A3264" t="str">
            <v>4SZ_SMALLCAP</v>
          </cell>
        </row>
        <row r="3265">
          <cell r="A3265" t="str">
            <v>1SZ/SR18</v>
          </cell>
        </row>
        <row r="3266">
          <cell r="A3266" t="str">
            <v>2PZ/SR18</v>
          </cell>
          <cell r="B3266" t="str">
            <v/>
          </cell>
        </row>
        <row r="3267">
          <cell r="A3267" t="str">
            <v>2SZ/SR18</v>
          </cell>
        </row>
        <row r="3268">
          <cell r="A3268" t="str">
            <v>3SZ/SR18</v>
          </cell>
        </row>
        <row r="3269">
          <cell r="A3269" t="str">
            <v>4SZ/SR18</v>
          </cell>
        </row>
        <row r="3270">
          <cell r="A3270" t="str">
            <v>1SZ/SR24</v>
          </cell>
        </row>
        <row r="3271">
          <cell r="A3271" t="str">
            <v>2PZ/SR24</v>
          </cell>
          <cell r="B3271" t="str">
            <v/>
          </cell>
        </row>
        <row r="3272">
          <cell r="A3272" t="str">
            <v>2SZ/SR24</v>
          </cell>
        </row>
        <row r="3273">
          <cell r="A3273" t="str">
            <v>3SZ/SR24</v>
          </cell>
        </row>
        <row r="3274">
          <cell r="A3274" t="str">
            <v>4SZ/SR24</v>
          </cell>
        </row>
        <row r="3275">
          <cell r="A3275" t="str">
            <v>1SZ/SR30</v>
          </cell>
        </row>
        <row r="3276">
          <cell r="A3276" t="str">
            <v>2PZ/SR30</v>
          </cell>
          <cell r="B3276" t="str">
            <v/>
          </cell>
        </row>
        <row r="3277">
          <cell r="A3277" t="str">
            <v>2SZ/SR30</v>
          </cell>
        </row>
        <row r="3278">
          <cell r="A3278" t="str">
            <v>3SZ/SR30</v>
          </cell>
        </row>
        <row r="3279">
          <cell r="A3279" t="str">
            <v>4SZ/SR30</v>
          </cell>
        </row>
        <row r="3280">
          <cell r="A3280" t="str">
            <v>1SZ/SR36</v>
          </cell>
        </row>
        <row r="3281">
          <cell r="A3281" t="str">
            <v>2PZ/SR36</v>
          </cell>
          <cell r="B3281" t="str">
            <v/>
          </cell>
        </row>
        <row r="3282">
          <cell r="A3282" t="str">
            <v>2SZ/SR36</v>
          </cell>
        </row>
        <row r="3283">
          <cell r="A3283" t="str">
            <v>3SZ/SR36</v>
          </cell>
        </row>
        <row r="3284">
          <cell r="A3284" t="str">
            <v>4SZ/SR36</v>
          </cell>
        </row>
        <row r="3285">
          <cell r="A3285" t="str">
            <v>1SZ/TF1.581</v>
          </cell>
        </row>
        <row r="3286">
          <cell r="A3286" t="str">
            <v>2PZ/TF1.581</v>
          </cell>
          <cell r="B3286" t="str">
            <v/>
          </cell>
        </row>
        <row r="3287">
          <cell r="A3287" t="str">
            <v>2SZ/TF1.581</v>
          </cell>
        </row>
        <row r="3288">
          <cell r="A3288" t="str">
            <v>3SZ/TF1.581</v>
          </cell>
        </row>
        <row r="3289">
          <cell r="A3289" t="str">
            <v>4SZ/TF1.581</v>
          </cell>
        </row>
        <row r="3290">
          <cell r="A3290" t="str">
            <v>1SZ/TF1.584</v>
          </cell>
        </row>
        <row r="3291">
          <cell r="A3291" t="str">
            <v>2PZ/TF1.584</v>
          </cell>
          <cell r="B3291" t="str">
            <v/>
          </cell>
        </row>
        <row r="3292">
          <cell r="A3292" t="str">
            <v>2SZ/TF1.584</v>
          </cell>
        </row>
        <row r="3293">
          <cell r="A3293" t="str">
            <v>3SZ/TF1.584</v>
          </cell>
        </row>
        <row r="3294">
          <cell r="A3294" t="str">
            <v>4SZ/TF1.584</v>
          </cell>
        </row>
        <row r="3295">
          <cell r="A3295" t="str">
            <v>1SZ/TF1.590</v>
          </cell>
        </row>
        <row r="3296">
          <cell r="A3296" t="str">
            <v>2PZ/TF1.590</v>
          </cell>
          <cell r="B3296" t="str">
            <v/>
          </cell>
        </row>
        <row r="3297">
          <cell r="A3297" t="str">
            <v>2SZ/TF1.590</v>
          </cell>
        </row>
        <row r="3298">
          <cell r="A3298" t="str">
            <v>3SZ/TF1.590</v>
          </cell>
        </row>
        <row r="3299">
          <cell r="A3299" t="str">
            <v>4SZ/TF1.590</v>
          </cell>
        </row>
        <row r="3300">
          <cell r="A3300" t="str">
            <v>1SZ/TF1.593</v>
          </cell>
        </row>
        <row r="3301">
          <cell r="A3301" t="str">
            <v>2PZ/TF1.593</v>
          </cell>
          <cell r="B3301" t="str">
            <v/>
          </cell>
        </row>
        <row r="3302">
          <cell r="A3302" t="str">
            <v>2SZ/TF1.593</v>
          </cell>
        </row>
        <row r="3303">
          <cell r="A3303" t="str">
            <v>3SZ/TF1.593</v>
          </cell>
        </row>
        <row r="3304">
          <cell r="A3304" t="str">
            <v>4SZ/TF1.593</v>
          </cell>
        </row>
        <row r="3305">
          <cell r="A3305" t="str">
            <v>1SZ/TF1.596</v>
          </cell>
        </row>
        <row r="3306">
          <cell r="A3306" t="str">
            <v>2PZ/TF1.596</v>
          </cell>
          <cell r="B3306" t="str">
            <v/>
          </cell>
        </row>
        <row r="3307">
          <cell r="A3307" t="str">
            <v>2SZ/TF1.596</v>
          </cell>
        </row>
        <row r="3308">
          <cell r="A3308" t="str">
            <v>3SZ/TF1.596</v>
          </cell>
        </row>
        <row r="3309">
          <cell r="A3309" t="str">
            <v>4SZ/TF1.596</v>
          </cell>
        </row>
        <row r="3310">
          <cell r="A3310" t="str">
            <v>1SZ/TF381</v>
          </cell>
        </row>
        <row r="3311">
          <cell r="A3311" t="str">
            <v>2PZ/TF381</v>
          </cell>
          <cell r="B3311" t="str">
            <v/>
          </cell>
        </row>
        <row r="3312">
          <cell r="A3312" t="str">
            <v>2SZ/TF381</v>
          </cell>
        </row>
        <row r="3313">
          <cell r="A3313" t="str">
            <v>3SZ/TF381</v>
          </cell>
        </row>
        <row r="3314">
          <cell r="A3314" t="str">
            <v>4SZ/TF381</v>
          </cell>
        </row>
        <row r="3315">
          <cell r="A3315" t="str">
            <v>1SZ/TF384</v>
          </cell>
        </row>
        <row r="3316">
          <cell r="A3316" t="str">
            <v>2PZ/TF384</v>
          </cell>
          <cell r="B3316" t="str">
            <v/>
          </cell>
        </row>
        <row r="3317">
          <cell r="A3317" t="str">
            <v>2SZ/TF384</v>
          </cell>
        </row>
        <row r="3318">
          <cell r="A3318" t="str">
            <v>3SZ/TF384</v>
          </cell>
        </row>
        <row r="3319">
          <cell r="A3319" t="str">
            <v>4SZ/TF384</v>
          </cell>
        </row>
        <row r="3320">
          <cell r="A3320" t="str">
            <v>1SZ/TF390</v>
          </cell>
        </row>
        <row r="3321">
          <cell r="A3321" t="str">
            <v>2PZ/TF390</v>
          </cell>
          <cell r="B3321" t="str">
            <v/>
          </cell>
        </row>
        <row r="3322">
          <cell r="A3322" t="str">
            <v>2SZ/TF390</v>
          </cell>
        </row>
        <row r="3323">
          <cell r="A3323" t="str">
            <v>3SZ/TF390</v>
          </cell>
        </row>
        <row r="3324">
          <cell r="A3324" t="str">
            <v>4SZ/TF390</v>
          </cell>
        </row>
        <row r="3325">
          <cell r="A3325" t="str">
            <v>1SZ/TF393</v>
          </cell>
        </row>
        <row r="3326">
          <cell r="A3326" t="str">
            <v>2PZ/TF393</v>
          </cell>
          <cell r="B3326" t="str">
            <v/>
          </cell>
        </row>
        <row r="3327">
          <cell r="A3327" t="str">
            <v>2SZ/TF393</v>
          </cell>
        </row>
        <row r="3328">
          <cell r="A3328" t="str">
            <v>3SZ/TF393</v>
          </cell>
        </row>
        <row r="3329">
          <cell r="A3329" t="str">
            <v>4SZ/TF393</v>
          </cell>
        </row>
        <row r="3330">
          <cell r="A3330" t="str">
            <v>1SZ/TF396</v>
          </cell>
        </row>
        <row r="3331">
          <cell r="A3331" t="str">
            <v>2PZ/TF396</v>
          </cell>
          <cell r="B3331" t="str">
            <v/>
          </cell>
        </row>
        <row r="3332">
          <cell r="A3332" t="str">
            <v>2SZ/TF396</v>
          </cell>
        </row>
        <row r="3333">
          <cell r="A3333" t="str">
            <v>3SZ/TF396</v>
          </cell>
        </row>
        <row r="3334">
          <cell r="A3334" t="str">
            <v>4SZ/TF396</v>
          </cell>
        </row>
        <row r="3335">
          <cell r="A3335" t="str">
            <v>1SZ/TF696</v>
          </cell>
        </row>
        <row r="3336">
          <cell r="A3336" t="str">
            <v>2PZ/TF696</v>
          </cell>
          <cell r="B3336" t="str">
            <v/>
          </cell>
        </row>
        <row r="3337">
          <cell r="A3337" t="str">
            <v>2SZ/TF696</v>
          </cell>
        </row>
        <row r="3338">
          <cell r="A3338" t="str">
            <v>3SZ/TF696</v>
          </cell>
        </row>
        <row r="3339">
          <cell r="A3339" t="str">
            <v>4SZ/TF696</v>
          </cell>
        </row>
        <row r="3340">
          <cell r="A3340" t="str">
            <v>1SZ/TFDE384L</v>
          </cell>
        </row>
        <row r="3341">
          <cell r="A3341" t="str">
            <v>2PZ/TFDE384L</v>
          </cell>
          <cell r="B3341" t="str">
            <v/>
          </cell>
        </row>
        <row r="3342">
          <cell r="A3342" t="str">
            <v>2SZ/TFDE384L</v>
          </cell>
        </row>
        <row r="3343">
          <cell r="A3343" t="str">
            <v>3SZ/TFDE384L</v>
          </cell>
        </row>
        <row r="3344">
          <cell r="A3344" t="str">
            <v>4SZ/TFDE384L</v>
          </cell>
        </row>
        <row r="3345">
          <cell r="A3345" t="str">
            <v>1SZ/TFDE384R</v>
          </cell>
        </row>
        <row r="3346">
          <cell r="A3346" t="str">
            <v>2PZ/TFDE384R</v>
          </cell>
          <cell r="B3346" t="str">
            <v/>
          </cell>
        </row>
        <row r="3347">
          <cell r="A3347" t="str">
            <v>2SZ/TFDE384R</v>
          </cell>
        </row>
        <row r="3348">
          <cell r="A3348" t="str">
            <v>3SZ/TFDE384R</v>
          </cell>
        </row>
        <row r="3349">
          <cell r="A3349" t="str">
            <v>4SZ/TFDE384R</v>
          </cell>
        </row>
        <row r="3350">
          <cell r="A3350" t="str">
            <v>1SZ/TFDE390L</v>
          </cell>
        </row>
        <row r="3351">
          <cell r="A3351" t="str">
            <v>2PZ/TFDE390L</v>
          </cell>
          <cell r="B3351" t="str">
            <v/>
          </cell>
        </row>
        <row r="3352">
          <cell r="A3352" t="str">
            <v>2SZ/TFDE390L</v>
          </cell>
        </row>
        <row r="3353">
          <cell r="A3353" t="str">
            <v>3SZ/TFDE390L</v>
          </cell>
        </row>
        <row r="3354">
          <cell r="A3354" t="str">
            <v>4SZ/TFDE390L</v>
          </cell>
        </row>
        <row r="3355">
          <cell r="A3355" t="str">
            <v>1SZ/TFDE390R</v>
          </cell>
        </row>
        <row r="3356">
          <cell r="A3356" t="str">
            <v>2PZ/TFDE390R</v>
          </cell>
          <cell r="B3356" t="str">
            <v/>
          </cell>
        </row>
        <row r="3357">
          <cell r="A3357" t="str">
            <v>2SZ/TFDE390R</v>
          </cell>
        </row>
        <row r="3358">
          <cell r="A3358" t="str">
            <v>3SZ/TFDE390R</v>
          </cell>
        </row>
        <row r="3359">
          <cell r="A3359" t="str">
            <v>4SZ/TFDE390R</v>
          </cell>
        </row>
        <row r="3360">
          <cell r="A3360" t="str">
            <v>1SZ/TFDE393L</v>
          </cell>
        </row>
        <row r="3361">
          <cell r="A3361" t="str">
            <v>2PZ/TFDE393L</v>
          </cell>
          <cell r="B3361" t="str">
            <v/>
          </cell>
        </row>
        <row r="3362">
          <cell r="A3362" t="str">
            <v>2SZ/TFDE393L</v>
          </cell>
        </row>
        <row r="3363">
          <cell r="A3363" t="str">
            <v>3SZ/TFDE393L</v>
          </cell>
        </row>
        <row r="3364">
          <cell r="A3364" t="str">
            <v>4SZ/TFDE393L</v>
          </cell>
        </row>
        <row r="3365">
          <cell r="A3365" t="str">
            <v>1SZ/TFDE393R</v>
          </cell>
        </row>
        <row r="3366">
          <cell r="A3366" t="str">
            <v>2PZ/TFDE393R</v>
          </cell>
          <cell r="B3366" t="str">
            <v/>
          </cell>
        </row>
        <row r="3367">
          <cell r="A3367" t="str">
            <v>2SZ/TFDE393R</v>
          </cell>
        </row>
        <row r="3368">
          <cell r="A3368" t="str">
            <v>3SZ/TFDE393R</v>
          </cell>
        </row>
        <row r="3369">
          <cell r="A3369" t="str">
            <v>4SZ/TFDE393R</v>
          </cell>
        </row>
        <row r="3370">
          <cell r="A3370" t="str">
            <v>1SZ/TFDE396L</v>
          </cell>
        </row>
        <row r="3371">
          <cell r="A3371" t="str">
            <v>2PZ/TFDE396L</v>
          </cell>
          <cell r="B3371" t="str">
            <v/>
          </cell>
        </row>
        <row r="3372">
          <cell r="A3372" t="str">
            <v>2SZ/TFDE396L</v>
          </cell>
        </row>
        <row r="3373">
          <cell r="A3373" t="str">
            <v>3SZ/TFDE396L</v>
          </cell>
        </row>
        <row r="3374">
          <cell r="A3374" t="str">
            <v>4SZ/TFDE396L</v>
          </cell>
        </row>
        <row r="3375">
          <cell r="A3375" t="str">
            <v>1SZ/TFDE396R</v>
          </cell>
        </row>
        <row r="3376">
          <cell r="A3376" t="str">
            <v>2PZ/TFDE396R</v>
          </cell>
          <cell r="B3376" t="str">
            <v/>
          </cell>
        </row>
        <row r="3377">
          <cell r="A3377" t="str">
            <v>2SZ/TFDE396R</v>
          </cell>
        </row>
        <row r="3378">
          <cell r="A3378" t="str">
            <v>3SZ/TFDE396R</v>
          </cell>
        </row>
        <row r="3379">
          <cell r="A3379" t="str">
            <v>4SZ/TFDE396R</v>
          </cell>
        </row>
        <row r="3380">
          <cell r="A3380" t="str">
            <v>1SZ/TFDF384</v>
          </cell>
        </row>
        <row r="3381">
          <cell r="A3381" t="str">
            <v>2PZ/TFDF384</v>
          </cell>
          <cell r="B3381" t="str">
            <v/>
          </cell>
        </row>
        <row r="3382">
          <cell r="A3382" t="str">
            <v>2SZ/TFDF384</v>
          </cell>
        </row>
        <row r="3383">
          <cell r="A3383" t="str">
            <v>3SZ/TFDF384</v>
          </cell>
        </row>
        <row r="3384">
          <cell r="A3384" t="str">
            <v>4SZ/TFDF384</v>
          </cell>
        </row>
        <row r="3385">
          <cell r="A3385" t="str">
            <v>1SZ/TFDF390</v>
          </cell>
        </row>
        <row r="3386">
          <cell r="A3386" t="str">
            <v>2PZ/TFDF390</v>
          </cell>
          <cell r="B3386" t="str">
            <v/>
          </cell>
        </row>
        <row r="3387">
          <cell r="A3387" t="str">
            <v>2SZ/TFDF390</v>
          </cell>
        </row>
        <row r="3388">
          <cell r="A3388" t="str">
            <v>3SZ/TFDF390</v>
          </cell>
        </row>
        <row r="3389">
          <cell r="A3389" t="str">
            <v>4SZ/TFDF390</v>
          </cell>
        </row>
        <row r="3390">
          <cell r="A3390" t="str">
            <v>1SZ/TFDF393</v>
          </cell>
        </row>
        <row r="3391">
          <cell r="A3391" t="str">
            <v>2PZ/TFDF393</v>
          </cell>
          <cell r="B3391" t="str">
            <v/>
          </cell>
        </row>
        <row r="3392">
          <cell r="A3392" t="str">
            <v>2SZ/TFDF393</v>
          </cell>
        </row>
        <row r="3393">
          <cell r="A3393" t="str">
            <v>3SZ/TFDF393</v>
          </cell>
        </row>
        <row r="3394">
          <cell r="A3394" t="str">
            <v>4SZ/TFDF393</v>
          </cell>
        </row>
        <row r="3395">
          <cell r="A3395" t="str">
            <v>1SZ/TFDF396</v>
          </cell>
        </row>
        <row r="3396">
          <cell r="A3396" t="str">
            <v>2PZ/TFDF396</v>
          </cell>
          <cell r="B3396" t="str">
            <v/>
          </cell>
        </row>
        <row r="3397">
          <cell r="A3397" t="str">
            <v>2SZ/TFDF396</v>
          </cell>
        </row>
        <row r="3398">
          <cell r="A3398" t="str">
            <v>3SZ/TFDF396</v>
          </cell>
        </row>
        <row r="3399">
          <cell r="A3399" t="str">
            <v>4SZ/TFDF396</v>
          </cell>
        </row>
        <row r="3400">
          <cell r="A3400" t="str">
            <v>1SZ_THRESH_2A</v>
          </cell>
        </row>
        <row r="3401">
          <cell r="A3401" t="str">
            <v>1SZ_THRESH_4A</v>
          </cell>
        </row>
        <row r="3402">
          <cell r="A3402" t="str">
            <v>1SZ/TOEDRAWER21</v>
          </cell>
        </row>
        <row r="3403">
          <cell r="A3403" t="str">
            <v>2PZ/TOEDRAWER21</v>
          </cell>
          <cell r="B3403" t="str">
            <v/>
          </cell>
        </row>
        <row r="3404">
          <cell r="A3404" t="str">
            <v>2SZ/TOEDRAWER21</v>
          </cell>
        </row>
        <row r="3405">
          <cell r="A3405" t="str">
            <v>3SZ/TOEDRAWER21</v>
          </cell>
        </row>
        <row r="3406">
          <cell r="A3406" t="str">
            <v>4SZ/TOEDRAWER21</v>
          </cell>
        </row>
        <row r="3407">
          <cell r="A3407" t="str">
            <v>1SZ/TOEDRAWER24</v>
          </cell>
        </row>
        <row r="3408">
          <cell r="A3408" t="str">
            <v>2PZ/TOEDRAWER24</v>
          </cell>
          <cell r="B3408" t="str">
            <v/>
          </cell>
        </row>
        <row r="3409">
          <cell r="A3409" t="str">
            <v>2SZ/TOEDRAWER24</v>
          </cell>
        </row>
        <row r="3410">
          <cell r="A3410" t="str">
            <v>3SZ/TOEDRAWER24</v>
          </cell>
        </row>
        <row r="3411">
          <cell r="A3411" t="str">
            <v>4SZ/TOEDRAWER24</v>
          </cell>
        </row>
        <row r="3412">
          <cell r="A3412" t="str">
            <v>1SZ/TVOS12</v>
          </cell>
        </row>
        <row r="3413">
          <cell r="A3413" t="str">
            <v>2PZ/TVOS12</v>
          </cell>
          <cell r="B3413" t="str">
            <v/>
          </cell>
        </row>
        <row r="3414">
          <cell r="A3414" t="str">
            <v>2SZ/TVOS12</v>
          </cell>
        </row>
        <row r="3415">
          <cell r="A3415" t="str">
            <v>3SZ/TVOS12</v>
          </cell>
        </row>
        <row r="3416">
          <cell r="A3416" t="str">
            <v>4SZ/TVOS12</v>
          </cell>
        </row>
        <row r="3417">
          <cell r="A3417" t="str">
            <v>1SZ/TVOS15</v>
          </cell>
        </row>
        <row r="3418">
          <cell r="A3418" t="str">
            <v>2PZ/TVOS15</v>
          </cell>
          <cell r="B3418" t="str">
            <v/>
          </cell>
        </row>
        <row r="3419">
          <cell r="A3419" t="str">
            <v>2SZ/TVOS15</v>
          </cell>
        </row>
        <row r="3420">
          <cell r="A3420" t="str">
            <v>3SZ/TVOS15</v>
          </cell>
        </row>
        <row r="3421">
          <cell r="A3421" t="str">
            <v>4SZ/TVOS15</v>
          </cell>
        </row>
        <row r="3422">
          <cell r="A3422" t="str">
            <v>1SZ/TVOS18</v>
          </cell>
        </row>
        <row r="3423">
          <cell r="A3423" t="str">
            <v>2PZ/TVOS18</v>
          </cell>
          <cell r="B3423" t="str">
            <v/>
          </cell>
        </row>
        <row r="3424">
          <cell r="A3424" t="str">
            <v>2SZ/TVOS18</v>
          </cell>
        </row>
        <row r="3425">
          <cell r="A3425" t="str">
            <v>3SZ/TVOS18</v>
          </cell>
        </row>
        <row r="3426">
          <cell r="A3426" t="str">
            <v>4SZ/TVOS18</v>
          </cell>
        </row>
        <row r="3427">
          <cell r="A3427" t="str">
            <v>1SZ/TVOS21</v>
          </cell>
        </row>
        <row r="3428">
          <cell r="A3428" t="str">
            <v>2PZ/TVOS21</v>
          </cell>
          <cell r="B3428" t="str">
            <v/>
          </cell>
        </row>
        <row r="3429">
          <cell r="A3429" t="str">
            <v>2SZ/TVOS21</v>
          </cell>
        </row>
        <row r="3430">
          <cell r="A3430" t="str">
            <v>3SZ/TVOS21</v>
          </cell>
        </row>
        <row r="3431">
          <cell r="A3431" t="str">
            <v>4SZ/TVOS21</v>
          </cell>
        </row>
        <row r="3432">
          <cell r="A3432" t="str">
            <v>1SZ/TVOS24</v>
          </cell>
        </row>
        <row r="3433">
          <cell r="A3433" t="str">
            <v>2PZ/TVOS24</v>
          </cell>
          <cell r="B3433" t="str">
            <v/>
          </cell>
        </row>
        <row r="3434">
          <cell r="A3434" t="str">
            <v>2SZ/TVOS24</v>
          </cell>
        </row>
        <row r="3435">
          <cell r="A3435" t="str">
            <v>3SZ/TVOS24</v>
          </cell>
        </row>
        <row r="3436">
          <cell r="A3436" t="str">
            <v>4SZ/TVOS24</v>
          </cell>
        </row>
        <row r="3437">
          <cell r="A3437" t="str">
            <v>1SZ/TVOS27</v>
          </cell>
        </row>
        <row r="3438">
          <cell r="A3438" t="str">
            <v>2PZ/TVOS27</v>
          </cell>
          <cell r="B3438" t="str">
            <v/>
          </cell>
        </row>
        <row r="3439">
          <cell r="A3439" t="str">
            <v>2SZ/TVOS27</v>
          </cell>
        </row>
        <row r="3440">
          <cell r="A3440" t="str">
            <v>3SZ/TVOS27</v>
          </cell>
        </row>
        <row r="3441">
          <cell r="A3441" t="str">
            <v>4SZ/TVOS27</v>
          </cell>
        </row>
        <row r="3442">
          <cell r="A3442" t="str">
            <v>1SZ/TVOS30</v>
          </cell>
        </row>
        <row r="3443">
          <cell r="A3443" t="str">
            <v>2PZ/TVOS30</v>
          </cell>
          <cell r="B3443" t="str">
            <v/>
          </cell>
        </row>
        <row r="3444">
          <cell r="A3444" t="str">
            <v>2SZ/TVOS30</v>
          </cell>
        </row>
        <row r="3445">
          <cell r="A3445" t="str">
            <v>3SZ/TVOS30</v>
          </cell>
        </row>
        <row r="3446">
          <cell r="A3446" t="str">
            <v>4SZ/TVOS30</v>
          </cell>
        </row>
        <row r="3447">
          <cell r="A3447" t="str">
            <v>1SZ/TVOS33</v>
          </cell>
        </row>
        <row r="3448">
          <cell r="A3448" t="str">
            <v>2PZ/TVOS33</v>
          </cell>
          <cell r="B3448" t="str">
            <v/>
          </cell>
        </row>
        <row r="3449">
          <cell r="A3449" t="str">
            <v>2SZ/TVOS33</v>
          </cell>
        </row>
        <row r="3450">
          <cell r="A3450" t="str">
            <v>3SZ/TVOS33</v>
          </cell>
        </row>
        <row r="3451">
          <cell r="A3451" t="str">
            <v>4SZ/TVOS33</v>
          </cell>
        </row>
        <row r="3452">
          <cell r="A3452" t="str">
            <v>1SZ/TVOS36</v>
          </cell>
        </row>
        <row r="3453">
          <cell r="A3453" t="str">
            <v>2PZ/TVOS36</v>
          </cell>
          <cell r="B3453" t="str">
            <v/>
          </cell>
        </row>
        <row r="3454">
          <cell r="A3454" t="str">
            <v>2SZ/TVOS36</v>
          </cell>
        </row>
        <row r="3455">
          <cell r="A3455" t="str">
            <v>3SZ/TVOS36</v>
          </cell>
        </row>
        <row r="3456">
          <cell r="A3456" t="str">
            <v>4SZ/TVOS36</v>
          </cell>
        </row>
        <row r="3457">
          <cell r="A3457" t="str">
            <v>1SZ_UNDER_CAB_A</v>
          </cell>
        </row>
        <row r="3458">
          <cell r="A3458" t="str">
            <v>2PZ_UNDER_CAB_A</v>
          </cell>
          <cell r="B3458" t="str">
            <v/>
          </cell>
        </row>
        <row r="3459">
          <cell r="A3459" t="str">
            <v>2SZ_UNDER_CAB_A</v>
          </cell>
        </row>
        <row r="3460">
          <cell r="A3460" t="str">
            <v>3SZ_UNDER_CAB_A</v>
          </cell>
        </row>
        <row r="3461">
          <cell r="A3461" t="str">
            <v>4SZ_UNDER_CAB_A</v>
          </cell>
        </row>
        <row r="3462">
          <cell r="A3462" t="str">
            <v>1SZ_UNDER_CAB_B</v>
          </cell>
        </row>
        <row r="3463">
          <cell r="A3463" t="str">
            <v>2PZ_UNDER_CAB_B</v>
          </cell>
          <cell r="B3463" t="str">
            <v/>
          </cell>
        </row>
        <row r="3464">
          <cell r="A3464" t="str">
            <v>2SZ_UNDER_CAB_B</v>
          </cell>
        </row>
        <row r="3465">
          <cell r="A3465" t="str">
            <v>3SZ_UNDER_CAB_B</v>
          </cell>
        </row>
        <row r="3466">
          <cell r="A3466" t="str">
            <v>4SZ_UNDER_CAB_B</v>
          </cell>
        </row>
        <row r="3467">
          <cell r="A3467" t="str">
            <v>1SZ_UNDER_CAB_C</v>
          </cell>
        </row>
        <row r="3468">
          <cell r="A3468" t="str">
            <v>2PZ_UNDER_CAB_C</v>
          </cell>
          <cell r="B3468" t="str">
            <v/>
          </cell>
        </row>
        <row r="3469">
          <cell r="A3469" t="str">
            <v>2SZ_UNDER_CAB_C</v>
          </cell>
        </row>
        <row r="3470">
          <cell r="A3470" t="str">
            <v>3SZ_UNDER_CAB_C</v>
          </cell>
        </row>
        <row r="3471">
          <cell r="A3471" t="str">
            <v>4SZ_UNDER_CAB_C</v>
          </cell>
        </row>
        <row r="3472">
          <cell r="A3472" t="str">
            <v>1SZ_UNDER_CAB_D</v>
          </cell>
        </row>
        <row r="3473">
          <cell r="A3473" t="str">
            <v>2PZ_UNDER_CAB_D</v>
          </cell>
          <cell r="B3473" t="str">
            <v/>
          </cell>
        </row>
        <row r="3474">
          <cell r="A3474" t="str">
            <v>2SZ_UNDER_CAB_D</v>
          </cell>
        </row>
        <row r="3475">
          <cell r="A3475" t="str">
            <v>3SZ_UNDER_CAB_D</v>
          </cell>
        </row>
        <row r="3476">
          <cell r="A3476" t="str">
            <v>4SZ_UNDER_CAB_D</v>
          </cell>
        </row>
        <row r="3477">
          <cell r="A3477" t="str">
            <v>1SZ_UNDER_CAB_E</v>
          </cell>
        </row>
        <row r="3478">
          <cell r="A3478" t="str">
            <v>2PZ_UNDER_CAB_E</v>
          </cell>
          <cell r="B3478" t="str">
            <v/>
          </cell>
        </row>
        <row r="3479">
          <cell r="A3479" t="str">
            <v>2SZ_UNDER_CAB_E</v>
          </cell>
        </row>
        <row r="3480">
          <cell r="A3480" t="str">
            <v>3SZ_UNDER_CAB_E</v>
          </cell>
        </row>
        <row r="3481">
          <cell r="A3481" t="str">
            <v>4SZ_UNDER_CAB_E</v>
          </cell>
        </row>
        <row r="3482">
          <cell r="A3482" t="str">
            <v>1SZ/VAA18</v>
          </cell>
        </row>
        <row r="3483">
          <cell r="A3483" t="str">
            <v>2PZ/VAA18</v>
          </cell>
          <cell r="B3483" t="str">
            <v/>
          </cell>
        </row>
        <row r="3484">
          <cell r="A3484" t="str">
            <v>2SZ/VAA18</v>
          </cell>
        </row>
        <row r="3485">
          <cell r="A3485" t="str">
            <v>3SZ/VAA18</v>
          </cell>
        </row>
        <row r="3486">
          <cell r="A3486" t="str">
            <v>4SZ/VAA18</v>
          </cell>
        </row>
        <row r="3487">
          <cell r="A3487" t="str">
            <v>1SZ/VAA24</v>
          </cell>
        </row>
        <row r="3488">
          <cell r="A3488" t="str">
            <v>2PZ/VAA24</v>
          </cell>
          <cell r="B3488" t="str">
            <v/>
          </cell>
        </row>
        <row r="3489">
          <cell r="A3489" t="str">
            <v>2SZ/VAA24</v>
          </cell>
        </row>
        <row r="3490">
          <cell r="A3490" t="str">
            <v>3SZ/VAA24</v>
          </cell>
        </row>
        <row r="3491">
          <cell r="A3491" t="str">
            <v>4SZ/VAA24</v>
          </cell>
        </row>
        <row r="3492">
          <cell r="A3492" t="str">
            <v>1SZ/VAA30</v>
          </cell>
        </row>
        <row r="3493">
          <cell r="A3493" t="str">
            <v>2PZ/VAA30</v>
          </cell>
          <cell r="B3493" t="str">
            <v/>
          </cell>
        </row>
        <row r="3494">
          <cell r="A3494" t="str">
            <v>2SZ/VAA30</v>
          </cell>
        </row>
        <row r="3495">
          <cell r="A3495" t="str">
            <v>3SZ/VAA30</v>
          </cell>
        </row>
        <row r="3496">
          <cell r="A3496" t="str">
            <v>4SZ/VAA30</v>
          </cell>
        </row>
        <row r="3497">
          <cell r="A3497" t="str">
            <v>1SZ/VAA36</v>
          </cell>
        </row>
        <row r="3498">
          <cell r="A3498" t="str">
            <v>2PZ/VAA36</v>
          </cell>
          <cell r="B3498" t="str">
            <v/>
          </cell>
        </row>
        <row r="3499">
          <cell r="A3499" t="str">
            <v>2SZ/VAA36</v>
          </cell>
        </row>
        <row r="3500">
          <cell r="A3500" t="str">
            <v>3SZ/VAA36</v>
          </cell>
        </row>
        <row r="3501">
          <cell r="A3501" t="str">
            <v>4SZ/VAA36</v>
          </cell>
        </row>
        <row r="3502">
          <cell r="A3502" t="str">
            <v>1SZ/VAA42</v>
          </cell>
        </row>
        <row r="3503">
          <cell r="A3503" t="str">
            <v>2PZ/VAA42</v>
          </cell>
          <cell r="B3503" t="str">
            <v/>
          </cell>
        </row>
        <row r="3504">
          <cell r="A3504" t="str">
            <v>2SZ/VAA42</v>
          </cell>
        </row>
        <row r="3505">
          <cell r="A3505" t="str">
            <v>3SZ/VAA42</v>
          </cell>
        </row>
        <row r="3506">
          <cell r="A3506" t="str">
            <v>4SZ/VAA42</v>
          </cell>
        </row>
        <row r="3507">
          <cell r="A3507" t="str">
            <v>1SZ/VAA48</v>
          </cell>
        </row>
        <row r="3508">
          <cell r="A3508" t="str">
            <v>2PZ/VAA48</v>
          </cell>
          <cell r="B3508" t="str">
            <v/>
          </cell>
        </row>
        <row r="3509">
          <cell r="A3509" t="str">
            <v>2SZ/VAA48</v>
          </cell>
        </row>
        <row r="3510">
          <cell r="A3510" t="str">
            <v>3SZ/VAA48</v>
          </cell>
        </row>
        <row r="3511">
          <cell r="A3511" t="str">
            <v>4SZ/VAA48</v>
          </cell>
        </row>
        <row r="3512">
          <cell r="A3512" t="str">
            <v>1SZ/VAA60</v>
          </cell>
        </row>
        <row r="3513">
          <cell r="A3513" t="str">
            <v>2PZ/VAA60</v>
          </cell>
          <cell r="B3513" t="str">
            <v/>
          </cell>
        </row>
        <row r="3514">
          <cell r="A3514" t="str">
            <v>2SZ/VAA60</v>
          </cell>
        </row>
        <row r="3515">
          <cell r="A3515" t="str">
            <v>3SZ/VAA60</v>
          </cell>
        </row>
        <row r="3516">
          <cell r="A3516" t="str">
            <v>4SZ/VAA60</v>
          </cell>
        </row>
        <row r="3517">
          <cell r="A3517" t="str">
            <v>1SZ/VAA72</v>
          </cell>
        </row>
        <row r="3518">
          <cell r="A3518" t="str">
            <v>2PZ/VAA72</v>
          </cell>
          <cell r="B3518" t="str">
            <v/>
          </cell>
        </row>
        <row r="3519">
          <cell r="A3519" t="str">
            <v>2SZ/VAA72</v>
          </cell>
        </row>
        <row r="3520">
          <cell r="A3520" t="str">
            <v>3SZ/VAA72</v>
          </cell>
        </row>
        <row r="3521">
          <cell r="A3521" t="str">
            <v>4SZ/VAA72</v>
          </cell>
        </row>
        <row r="3522">
          <cell r="A3522" t="str">
            <v>1SZ/VAE25</v>
          </cell>
        </row>
        <row r="3523">
          <cell r="A3523" t="str">
            <v>2PZ/VAE25</v>
          </cell>
          <cell r="B3523" t="str">
            <v/>
          </cell>
        </row>
        <row r="3524">
          <cell r="A3524" t="str">
            <v>2SZ/VAE25</v>
          </cell>
        </row>
        <row r="3525">
          <cell r="A3525" t="str">
            <v>3SZ/VAE25</v>
          </cell>
        </row>
        <row r="3526">
          <cell r="A3526" t="str">
            <v>1SZ/VAE37</v>
          </cell>
        </row>
        <row r="3527">
          <cell r="A3527" t="str">
            <v>2PZ/VAE37</v>
          </cell>
          <cell r="B3527" t="str">
            <v/>
          </cell>
        </row>
        <row r="3528">
          <cell r="A3528" t="str">
            <v>2SZ/VAE37</v>
          </cell>
        </row>
        <row r="3529">
          <cell r="A3529" t="str">
            <v>3SZ/VAE37</v>
          </cell>
        </row>
        <row r="3530">
          <cell r="A3530" t="str">
            <v>1SZ/VCHIM30390</v>
          </cell>
        </row>
        <row r="3531">
          <cell r="A3531" t="str">
            <v>2PZ/VCHIM30390</v>
          </cell>
          <cell r="B3531" t="str">
            <v/>
          </cell>
        </row>
        <row r="3532">
          <cell r="A3532" t="str">
            <v>2SZ/VCHIM30390</v>
          </cell>
        </row>
        <row r="3533">
          <cell r="A3533" t="str">
            <v>3SZ/VCHIM30390</v>
          </cell>
        </row>
        <row r="3534">
          <cell r="A3534" t="str">
            <v>4SZ/VCHIM30390</v>
          </cell>
        </row>
        <row r="3535">
          <cell r="A3535" t="str">
            <v>1SZ/VCHIM30600</v>
          </cell>
        </row>
        <row r="3536">
          <cell r="A3536" t="str">
            <v>2PZ/VCHIM30600</v>
          </cell>
          <cell r="B3536" t="str">
            <v/>
          </cell>
        </row>
        <row r="3537">
          <cell r="A3537" t="str">
            <v>2SZ/VCHIM30600</v>
          </cell>
        </row>
        <row r="3538">
          <cell r="A3538" t="str">
            <v>3SZ/VCHIM30600</v>
          </cell>
        </row>
        <row r="3539">
          <cell r="A3539" t="str">
            <v>4SZ/VCHIM30600</v>
          </cell>
        </row>
        <row r="3540">
          <cell r="A3540" t="str">
            <v>1SZ/VCHIM36390</v>
          </cell>
        </row>
        <row r="3541">
          <cell r="A3541" t="str">
            <v>2PZ/VCHIM36390</v>
          </cell>
          <cell r="B3541" t="str">
            <v/>
          </cell>
        </row>
        <row r="3542">
          <cell r="A3542" t="str">
            <v>2SZ/VCHIM36390</v>
          </cell>
        </row>
        <row r="3543">
          <cell r="A3543" t="str">
            <v>3SZ/VCHIM36390</v>
          </cell>
        </row>
        <row r="3544">
          <cell r="A3544" t="str">
            <v>4SZ/VCHIM36390</v>
          </cell>
        </row>
        <row r="3545">
          <cell r="A3545" t="str">
            <v>1SZ/VCHIM36600</v>
          </cell>
        </row>
        <row r="3546">
          <cell r="A3546" t="str">
            <v>2PZ/VCHIM36600</v>
          </cell>
          <cell r="B3546" t="str">
            <v/>
          </cell>
        </row>
        <row r="3547">
          <cell r="A3547" t="str">
            <v>2SZ/VCHIM36600</v>
          </cell>
        </row>
        <row r="3548">
          <cell r="A3548" t="str">
            <v>3SZ/VCHIM36600</v>
          </cell>
        </row>
        <row r="3549">
          <cell r="A3549" t="str">
            <v>4SZ/VCHIM36600</v>
          </cell>
        </row>
        <row r="3550">
          <cell r="A3550" t="str">
            <v>1SZ/VCHIM42600</v>
          </cell>
        </row>
        <row r="3551">
          <cell r="A3551" t="str">
            <v>2PZ/VCHIM42600</v>
          </cell>
          <cell r="B3551" t="str">
            <v/>
          </cell>
        </row>
        <row r="3552">
          <cell r="A3552" t="str">
            <v>2SZ/VCHIM42600</v>
          </cell>
        </row>
        <row r="3553">
          <cell r="A3553" t="str">
            <v>3SZ/VCHIM42600</v>
          </cell>
        </row>
        <row r="3554">
          <cell r="A3554" t="str">
            <v>4SZ/VCHIM42600</v>
          </cell>
        </row>
        <row r="3555">
          <cell r="A3555" t="str">
            <v>1SZ/VCHIM48600</v>
          </cell>
        </row>
        <row r="3556">
          <cell r="A3556" t="str">
            <v>2PZ/VCHIM48600</v>
          </cell>
          <cell r="B3556" t="str">
            <v/>
          </cell>
        </row>
        <row r="3557">
          <cell r="A3557" t="str">
            <v>2SZ/VCHIM48600</v>
          </cell>
        </row>
        <row r="3558">
          <cell r="A3558" t="str">
            <v>3SZ/VCHIM48600</v>
          </cell>
        </row>
        <row r="3559">
          <cell r="A3559" t="str">
            <v>4SZ/VCHIM48600</v>
          </cell>
        </row>
        <row r="3560">
          <cell r="A3560" t="str">
            <v>1SZ/VEP.75</v>
          </cell>
        </row>
        <row r="3561">
          <cell r="A3561" t="str">
            <v>2PZ/VEP.75</v>
          </cell>
          <cell r="B3561" t="str">
            <v/>
          </cell>
        </row>
        <row r="3562">
          <cell r="A3562" t="str">
            <v>2SZ/VEP.75</v>
          </cell>
        </row>
        <row r="3563">
          <cell r="A3563" t="str">
            <v>3SZ/VEP.75</v>
          </cell>
        </row>
        <row r="3564">
          <cell r="A3564" t="str">
            <v>4SZ/VEP.75</v>
          </cell>
        </row>
        <row r="3565">
          <cell r="A3565" t="str">
            <v>1SZ/VEP1.5L</v>
          </cell>
        </row>
        <row r="3566">
          <cell r="A3566" t="str">
            <v>2PZ/VEP1.5L</v>
          </cell>
          <cell r="B3566" t="str">
            <v/>
          </cell>
        </row>
        <row r="3567">
          <cell r="A3567" t="str">
            <v>2SZ/VEP1.5L</v>
          </cell>
        </row>
        <row r="3568">
          <cell r="A3568" t="str">
            <v>3SZ/VEP1.5L</v>
          </cell>
        </row>
        <row r="3569">
          <cell r="A3569" t="str">
            <v>4SZ/VEP1.5L</v>
          </cell>
        </row>
        <row r="3570">
          <cell r="A3570" t="str">
            <v>1SZ/VEP1.5R</v>
          </cell>
        </row>
        <row r="3571">
          <cell r="A3571" t="str">
            <v>2PZ/VEP1.5R</v>
          </cell>
          <cell r="B3571" t="str">
            <v/>
          </cell>
        </row>
        <row r="3572">
          <cell r="A3572" t="str">
            <v>2SZ/VEP1.5R</v>
          </cell>
        </row>
        <row r="3573">
          <cell r="A3573" t="str">
            <v>3SZ/VEP1.5R</v>
          </cell>
        </row>
        <row r="3574">
          <cell r="A3574" t="str">
            <v>4SZ/VEP1.5R</v>
          </cell>
        </row>
        <row r="3575">
          <cell r="A3575" t="str">
            <v>1SZ/VEP3L</v>
          </cell>
        </row>
        <row r="3576">
          <cell r="A3576" t="str">
            <v>2PZ/VEP3L</v>
          </cell>
          <cell r="B3576" t="str">
            <v/>
          </cell>
        </row>
        <row r="3577">
          <cell r="A3577" t="str">
            <v>2SZ/VEP3L</v>
          </cell>
        </row>
        <row r="3578">
          <cell r="A3578" t="str">
            <v>3SZ/VEP3L</v>
          </cell>
        </row>
        <row r="3579">
          <cell r="A3579" t="str">
            <v>4SZ/VEP3L</v>
          </cell>
        </row>
        <row r="3580">
          <cell r="A3580" t="str">
            <v>1SZ/VEP3R</v>
          </cell>
        </row>
        <row r="3581">
          <cell r="A3581" t="str">
            <v>2PZ/VEP3R</v>
          </cell>
          <cell r="B3581" t="str">
            <v/>
          </cell>
        </row>
        <row r="3582">
          <cell r="A3582" t="str">
            <v>2SZ/VEP3R</v>
          </cell>
        </row>
        <row r="3583">
          <cell r="A3583" t="str">
            <v>3SZ/VEP3R</v>
          </cell>
        </row>
        <row r="3584">
          <cell r="A3584" t="str">
            <v>4SZ/VEP3R</v>
          </cell>
        </row>
        <row r="3585">
          <cell r="A3585" t="str">
            <v>1SZ/VEP6L</v>
          </cell>
        </row>
        <row r="3586">
          <cell r="A3586" t="str">
            <v>2PZ/VEP6L</v>
          </cell>
          <cell r="B3586" t="str">
            <v/>
          </cell>
        </row>
        <row r="3587">
          <cell r="A3587" t="str">
            <v>2SZ/VEP6L</v>
          </cell>
        </row>
        <row r="3588">
          <cell r="A3588" t="str">
            <v>3SZ/VEP6L</v>
          </cell>
        </row>
        <row r="3589">
          <cell r="A3589" t="str">
            <v>4SZ/VEP6L</v>
          </cell>
        </row>
        <row r="3590">
          <cell r="A3590" t="str">
            <v>1SZ/VEP6R</v>
          </cell>
        </row>
        <row r="3591">
          <cell r="A3591" t="str">
            <v>2PZ/VEP6R</v>
          </cell>
          <cell r="B3591" t="str">
            <v/>
          </cell>
        </row>
        <row r="3592">
          <cell r="A3592" t="str">
            <v>2SZ/VEP6R</v>
          </cell>
        </row>
        <row r="3593">
          <cell r="A3593" t="str">
            <v>3SZ/VEP6R</v>
          </cell>
        </row>
        <row r="3594">
          <cell r="A3594" t="str">
            <v>4SZ/VEP6R</v>
          </cell>
        </row>
        <row r="3595">
          <cell r="A3595" t="str">
            <v>1SZ/VF1.5</v>
          </cell>
        </row>
        <row r="3596">
          <cell r="A3596" t="str">
            <v>2PZ/VF1.5</v>
          </cell>
          <cell r="B3596" t="str">
            <v/>
          </cell>
        </row>
        <row r="3597">
          <cell r="A3597" t="str">
            <v>2SZ/VF1.5</v>
          </cell>
        </row>
        <row r="3598">
          <cell r="A3598" t="str">
            <v>3SZ/VF1.5</v>
          </cell>
        </row>
        <row r="3599">
          <cell r="A3599" t="str">
            <v>4SZ/VF1.5</v>
          </cell>
        </row>
        <row r="3600">
          <cell r="A3600" t="str">
            <v>1SZ/VF3</v>
          </cell>
        </row>
        <row r="3601">
          <cell r="A3601" t="str">
            <v>2PZ/VF3</v>
          </cell>
          <cell r="B3601" t="str">
            <v/>
          </cell>
        </row>
        <row r="3602">
          <cell r="A3602" t="str">
            <v>2SZ/VF3</v>
          </cell>
        </row>
        <row r="3603">
          <cell r="A3603" t="str">
            <v>3SZ/VF3</v>
          </cell>
        </row>
        <row r="3604">
          <cell r="A3604" t="str">
            <v>4SZ/VF3</v>
          </cell>
        </row>
        <row r="3605">
          <cell r="A3605" t="str">
            <v>1SZ/VF6</v>
          </cell>
        </row>
        <row r="3606">
          <cell r="A3606" t="str">
            <v>2PZ/VF6</v>
          </cell>
          <cell r="B3606" t="str">
            <v/>
          </cell>
        </row>
        <row r="3607">
          <cell r="A3607" t="str">
            <v>2SZ/VF6</v>
          </cell>
        </row>
        <row r="3608">
          <cell r="A3608" t="str">
            <v>3SZ/VF6</v>
          </cell>
        </row>
        <row r="3609">
          <cell r="A3609" t="str">
            <v>4SZ/VF6</v>
          </cell>
        </row>
        <row r="3610">
          <cell r="A3610" t="str">
            <v>1SZ/VFDE3L</v>
          </cell>
        </row>
        <row r="3611">
          <cell r="A3611" t="str">
            <v>2PZ/VFDE3L</v>
          </cell>
          <cell r="B3611" t="str">
            <v/>
          </cell>
        </row>
        <row r="3612">
          <cell r="A3612" t="str">
            <v>2SZ/VFDE3L</v>
          </cell>
        </row>
        <row r="3613">
          <cell r="A3613" t="str">
            <v>3SZ/VFDE3L</v>
          </cell>
        </row>
        <row r="3614">
          <cell r="A3614" t="str">
            <v>4SZ/VFDE3L</v>
          </cell>
        </row>
        <row r="3615">
          <cell r="A3615" t="str">
            <v>1SZ/VFDE3R</v>
          </cell>
        </row>
        <row r="3616">
          <cell r="A3616" t="str">
            <v>2PZ/VFDE3R</v>
          </cell>
          <cell r="B3616" t="str">
            <v/>
          </cell>
        </row>
        <row r="3617">
          <cell r="A3617" t="str">
            <v>2SZ/VFDE3R</v>
          </cell>
        </row>
        <row r="3618">
          <cell r="A3618" t="str">
            <v>3SZ/VFDE3R</v>
          </cell>
        </row>
        <row r="3619">
          <cell r="A3619" t="str">
            <v>4SZ/VFDE3R</v>
          </cell>
        </row>
        <row r="3620">
          <cell r="A3620" t="str">
            <v>1SZ/VFDF3</v>
          </cell>
        </row>
        <row r="3621">
          <cell r="A3621" t="str">
            <v>2PZ/VFDF3</v>
          </cell>
          <cell r="B3621" t="str">
            <v/>
          </cell>
        </row>
        <row r="3622">
          <cell r="A3622" t="str">
            <v>2SZ/VFDF3</v>
          </cell>
        </row>
        <row r="3623">
          <cell r="A3623" t="str">
            <v>3SZ/VFDF3</v>
          </cell>
        </row>
        <row r="3624">
          <cell r="A3624" t="str">
            <v>4SZ/VFDF3</v>
          </cell>
        </row>
        <row r="3625">
          <cell r="A3625" t="str">
            <v>1SZ/VOS12</v>
          </cell>
        </row>
        <row r="3626">
          <cell r="A3626" t="str">
            <v>2PZ/VOS12</v>
          </cell>
          <cell r="B3626" t="str">
            <v/>
          </cell>
        </row>
        <row r="3627">
          <cell r="A3627" t="str">
            <v>2SZ/VOS12</v>
          </cell>
        </row>
        <row r="3628">
          <cell r="A3628" t="str">
            <v>3SZ/VOS12</v>
          </cell>
        </row>
        <row r="3629">
          <cell r="A3629" t="str">
            <v>4SZ/VOS12</v>
          </cell>
        </row>
        <row r="3630">
          <cell r="A3630" t="str">
            <v>1SZ/VOS15</v>
          </cell>
        </row>
        <row r="3631">
          <cell r="A3631" t="str">
            <v>2PZ/VOS15</v>
          </cell>
          <cell r="B3631" t="str">
            <v/>
          </cell>
        </row>
        <row r="3632">
          <cell r="A3632" t="str">
            <v>2SZ/VOS15</v>
          </cell>
        </row>
        <row r="3633">
          <cell r="A3633" t="str">
            <v>3SZ/VOS15</v>
          </cell>
        </row>
        <row r="3634">
          <cell r="A3634" t="str">
            <v>4SZ/VOS15</v>
          </cell>
        </row>
        <row r="3635">
          <cell r="A3635" t="str">
            <v>1SZ/VOS18</v>
          </cell>
        </row>
        <row r="3636">
          <cell r="A3636" t="str">
            <v>2PZ/VOS18</v>
          </cell>
          <cell r="B3636" t="str">
            <v/>
          </cell>
        </row>
        <row r="3637">
          <cell r="A3637" t="str">
            <v>2SZ/VOS18</v>
          </cell>
        </row>
        <row r="3638">
          <cell r="A3638" t="str">
            <v>3SZ/VOS18</v>
          </cell>
        </row>
        <row r="3639">
          <cell r="A3639" t="str">
            <v>4SZ/VOS18</v>
          </cell>
        </row>
        <row r="3640">
          <cell r="A3640" t="str">
            <v>1SZ/VOS21</v>
          </cell>
        </row>
        <row r="3641">
          <cell r="A3641" t="str">
            <v>2PZ/VOS21</v>
          </cell>
          <cell r="B3641" t="str">
            <v/>
          </cell>
        </row>
        <row r="3642">
          <cell r="A3642" t="str">
            <v>2SZ/VOS21</v>
          </cell>
        </row>
        <row r="3643">
          <cell r="A3643" t="str">
            <v>3SZ/VOS21</v>
          </cell>
        </row>
        <row r="3644">
          <cell r="A3644" t="str">
            <v>4SZ/VOS21</v>
          </cell>
        </row>
        <row r="3645">
          <cell r="A3645" t="str">
            <v>1SZ/VOS24</v>
          </cell>
        </row>
        <row r="3646">
          <cell r="A3646" t="str">
            <v>2PZ/VOS24</v>
          </cell>
          <cell r="B3646" t="str">
            <v/>
          </cell>
        </row>
        <row r="3647">
          <cell r="A3647" t="str">
            <v>2SZ/VOS24</v>
          </cell>
        </row>
        <row r="3648">
          <cell r="A3648" t="str">
            <v>3SZ/VOS24</v>
          </cell>
        </row>
        <row r="3649">
          <cell r="A3649" t="str">
            <v>4SZ/VOS24</v>
          </cell>
        </row>
        <row r="3650">
          <cell r="A3650" t="str">
            <v>1SZ/VOS27</v>
          </cell>
        </row>
        <row r="3651">
          <cell r="A3651" t="str">
            <v>2PZ/VOS27</v>
          </cell>
          <cell r="B3651" t="str">
            <v/>
          </cell>
        </row>
        <row r="3652">
          <cell r="A3652" t="str">
            <v>2SZ/VOS27</v>
          </cell>
        </row>
        <row r="3653">
          <cell r="A3653" t="str">
            <v>3SZ/VOS27</v>
          </cell>
        </row>
        <row r="3654">
          <cell r="A3654" t="str">
            <v>4SZ/VOS27</v>
          </cell>
        </row>
        <row r="3655">
          <cell r="A3655" t="str">
            <v>1SZ/VOS30</v>
          </cell>
        </row>
        <row r="3656">
          <cell r="A3656" t="str">
            <v>2PZ/VOS30</v>
          </cell>
          <cell r="B3656" t="str">
            <v/>
          </cell>
        </row>
        <row r="3657">
          <cell r="A3657" t="str">
            <v>2SZ/VOS30</v>
          </cell>
        </row>
        <row r="3658">
          <cell r="A3658" t="str">
            <v>3SZ/VOS30</v>
          </cell>
        </row>
        <row r="3659">
          <cell r="A3659" t="str">
            <v>4SZ/VOS30</v>
          </cell>
        </row>
        <row r="3660">
          <cell r="A3660" t="str">
            <v>1SZ/VOS33</v>
          </cell>
        </row>
        <row r="3661">
          <cell r="A3661" t="str">
            <v>2PZ/VOS33</v>
          </cell>
          <cell r="B3661" t="str">
            <v/>
          </cell>
        </row>
        <row r="3662">
          <cell r="A3662" t="str">
            <v>2SZ/VOS33</v>
          </cell>
        </row>
        <row r="3663">
          <cell r="A3663" t="str">
            <v>3SZ/VOS33</v>
          </cell>
        </row>
        <row r="3664">
          <cell r="A3664" t="str">
            <v>4SZ/VOS33</v>
          </cell>
        </row>
        <row r="3665">
          <cell r="A3665" t="str">
            <v>1SZ/VOS36</v>
          </cell>
        </row>
        <row r="3666">
          <cell r="A3666" t="str">
            <v>2PZ/VOS36</v>
          </cell>
          <cell r="B3666" t="str">
            <v/>
          </cell>
        </row>
        <row r="3667">
          <cell r="A3667" t="str">
            <v>2SZ/VOS36</v>
          </cell>
        </row>
        <row r="3668">
          <cell r="A3668" t="str">
            <v>3SZ/VOS36</v>
          </cell>
        </row>
        <row r="3669">
          <cell r="A3669" t="str">
            <v>4SZ/VOS36</v>
          </cell>
        </row>
        <row r="3670">
          <cell r="A3670" t="str">
            <v>1SZ/VPEP3</v>
          </cell>
        </row>
        <row r="3671">
          <cell r="A3671" t="str">
            <v>2PZ/VPEP3</v>
          </cell>
          <cell r="B3671" t="str">
            <v/>
          </cell>
        </row>
        <row r="3672">
          <cell r="A3672" t="str">
            <v>2SZ/VPEP3</v>
          </cell>
        </row>
        <row r="3673">
          <cell r="A3673" t="str">
            <v>3SZ/VPEP3</v>
          </cell>
        </row>
        <row r="3674">
          <cell r="A3674" t="str">
            <v>4SZ/VPEP3</v>
          </cell>
        </row>
        <row r="3675">
          <cell r="A3675" t="str">
            <v>1SZ/VPEP3NT</v>
          </cell>
        </row>
        <row r="3676">
          <cell r="A3676" t="str">
            <v>2PZ/VPEP3NT</v>
          </cell>
          <cell r="B3676" t="str">
            <v/>
          </cell>
        </row>
        <row r="3677">
          <cell r="A3677" t="str">
            <v>2SZ/VPEP3NT</v>
          </cell>
        </row>
        <row r="3678">
          <cell r="A3678" t="str">
            <v>3SZ/VPEP3NT</v>
          </cell>
        </row>
        <row r="3679">
          <cell r="A3679" t="str">
            <v>4SZ/VPEP3NT</v>
          </cell>
        </row>
        <row r="3680">
          <cell r="A3680" t="str">
            <v>1SZ/WEP1.512L</v>
          </cell>
        </row>
        <row r="3681">
          <cell r="A3681" t="str">
            <v>2PZ/WEP1.512L</v>
          </cell>
          <cell r="B3681" t="str">
            <v/>
          </cell>
        </row>
        <row r="3682">
          <cell r="A3682" t="str">
            <v>2SZ/WEP1.512L</v>
          </cell>
        </row>
        <row r="3683">
          <cell r="A3683" t="str">
            <v>3SZ/WEP1.512L</v>
          </cell>
        </row>
        <row r="3684">
          <cell r="A3684" t="str">
            <v>4SZ/WEP1.512L</v>
          </cell>
        </row>
        <row r="3685">
          <cell r="A3685" t="str">
            <v>1SZ/WEP1.512R</v>
          </cell>
        </row>
        <row r="3686">
          <cell r="A3686" t="str">
            <v>2PZ/WEP1.512R</v>
          </cell>
          <cell r="B3686" t="str">
            <v/>
          </cell>
        </row>
        <row r="3687">
          <cell r="A3687" t="str">
            <v>2SZ/WEP1.512R</v>
          </cell>
        </row>
        <row r="3688">
          <cell r="A3688" t="str">
            <v>3SZ/WEP1.512R</v>
          </cell>
        </row>
        <row r="3689">
          <cell r="A3689" t="str">
            <v>4SZ/WEP1.512R</v>
          </cell>
        </row>
        <row r="3690">
          <cell r="A3690" t="str">
            <v>1SZ/WEP1.518L</v>
          </cell>
        </row>
        <row r="3691">
          <cell r="A3691" t="str">
            <v>2PZ/WEP1.518L</v>
          </cell>
          <cell r="B3691" t="str">
            <v/>
          </cell>
        </row>
        <row r="3692">
          <cell r="A3692" t="str">
            <v>2SZ/WEP1.518L</v>
          </cell>
        </row>
        <row r="3693">
          <cell r="A3693" t="str">
            <v>3SZ/WEP1.518L</v>
          </cell>
        </row>
        <row r="3694">
          <cell r="A3694" t="str">
            <v>4SZ/WEP1.518L</v>
          </cell>
        </row>
        <row r="3695">
          <cell r="A3695" t="str">
            <v>1SZ/WEP1.518R</v>
          </cell>
        </row>
        <row r="3696">
          <cell r="A3696" t="str">
            <v>2PZ/WEP1.518R</v>
          </cell>
          <cell r="B3696" t="str">
            <v/>
          </cell>
        </row>
        <row r="3697">
          <cell r="A3697" t="str">
            <v>2SZ/WEP1.518R</v>
          </cell>
        </row>
        <row r="3698">
          <cell r="A3698" t="str">
            <v>3SZ/WEP1.518R</v>
          </cell>
        </row>
        <row r="3699">
          <cell r="A3699" t="str">
            <v>4SZ/WEP1.518R</v>
          </cell>
        </row>
        <row r="3700">
          <cell r="A3700" t="str">
            <v>1SZ/WEP1.524L</v>
          </cell>
        </row>
        <row r="3701">
          <cell r="A3701" t="str">
            <v>2PZ/WEP1.524L</v>
          </cell>
          <cell r="B3701" t="str">
            <v/>
          </cell>
        </row>
        <row r="3702">
          <cell r="A3702" t="str">
            <v>2SZ/WEP1.524L</v>
          </cell>
        </row>
        <row r="3703">
          <cell r="A3703" t="str">
            <v>3SZ/WEP1.524L</v>
          </cell>
        </row>
        <row r="3704">
          <cell r="A3704" t="str">
            <v>4SZ/WEP1.524L</v>
          </cell>
        </row>
        <row r="3705">
          <cell r="A3705" t="str">
            <v>1SZ/WEP1.524R</v>
          </cell>
        </row>
        <row r="3706">
          <cell r="A3706" t="str">
            <v>2PZ/WEP1.524R</v>
          </cell>
          <cell r="B3706" t="str">
            <v/>
          </cell>
        </row>
        <row r="3707">
          <cell r="A3707" t="str">
            <v>2SZ/WEP1.524R</v>
          </cell>
        </row>
        <row r="3708">
          <cell r="A3708" t="str">
            <v>3SZ/WEP1.524R</v>
          </cell>
        </row>
        <row r="3709">
          <cell r="A3709" t="str">
            <v>4SZ/WEP1.524R</v>
          </cell>
        </row>
        <row r="3710">
          <cell r="A3710" t="str">
            <v>1SZ/WEP1.530L</v>
          </cell>
        </row>
        <row r="3711">
          <cell r="A3711" t="str">
            <v>2PZ/WEP1.530L</v>
          </cell>
          <cell r="B3711" t="str">
            <v/>
          </cell>
        </row>
        <row r="3712">
          <cell r="A3712" t="str">
            <v>2SZ/WEP1.530L</v>
          </cell>
        </row>
        <row r="3713">
          <cell r="A3713" t="str">
            <v>3SZ/WEP1.530L</v>
          </cell>
        </row>
        <row r="3714">
          <cell r="A3714" t="str">
            <v>4SZ/WEP1.530L</v>
          </cell>
        </row>
        <row r="3715">
          <cell r="A3715" t="str">
            <v>1SZ/WEP1.530R</v>
          </cell>
        </row>
        <row r="3716">
          <cell r="A3716" t="str">
            <v>2PZ/WEP1.530R</v>
          </cell>
          <cell r="B3716" t="str">
            <v/>
          </cell>
        </row>
        <row r="3717">
          <cell r="A3717" t="str">
            <v>2SZ/WEP1.530R</v>
          </cell>
        </row>
        <row r="3718">
          <cell r="A3718" t="str">
            <v>3SZ/WEP1.530R</v>
          </cell>
        </row>
        <row r="3719">
          <cell r="A3719" t="str">
            <v>4SZ/WEP1.530R</v>
          </cell>
        </row>
        <row r="3720">
          <cell r="A3720" t="str">
            <v>1SZ/WEP1.536L</v>
          </cell>
        </row>
        <row r="3721">
          <cell r="A3721" t="str">
            <v>2PZ/WEP1.536L</v>
          </cell>
          <cell r="B3721" t="str">
            <v/>
          </cell>
        </row>
        <row r="3722">
          <cell r="A3722" t="str">
            <v>2SZ/WEP1.536L</v>
          </cell>
        </row>
        <row r="3723">
          <cell r="A3723" t="str">
            <v>3SZ/WEP1.536L</v>
          </cell>
        </row>
        <row r="3724">
          <cell r="A3724" t="str">
            <v>4SZ/WEP1.536L</v>
          </cell>
        </row>
        <row r="3725">
          <cell r="A3725" t="str">
            <v>1SZ/WEP1.536R</v>
          </cell>
        </row>
        <row r="3726">
          <cell r="A3726" t="str">
            <v>2PZ/WEP1.536R</v>
          </cell>
          <cell r="B3726" t="str">
            <v/>
          </cell>
        </row>
        <row r="3727">
          <cell r="A3727" t="str">
            <v>2SZ/WEP1.536R</v>
          </cell>
        </row>
        <row r="3728">
          <cell r="A3728" t="str">
            <v>3SZ/WEP1.536R</v>
          </cell>
        </row>
        <row r="3729">
          <cell r="A3729" t="str">
            <v>4SZ/WEP1.536R</v>
          </cell>
        </row>
        <row r="3730">
          <cell r="A3730" t="str">
            <v>1SZ/WEP1.539L</v>
          </cell>
        </row>
        <row r="3731">
          <cell r="A3731" t="str">
            <v>2PZ/WEP1.539L</v>
          </cell>
          <cell r="B3731" t="str">
            <v/>
          </cell>
        </row>
        <row r="3732">
          <cell r="A3732" t="str">
            <v>2SZ/WEP1.539L</v>
          </cell>
        </row>
        <row r="3733">
          <cell r="A3733" t="str">
            <v>3SZ/WEP1.539L</v>
          </cell>
        </row>
        <row r="3734">
          <cell r="A3734" t="str">
            <v>4SZ/WEP1.539L</v>
          </cell>
        </row>
        <row r="3735">
          <cell r="A3735" t="str">
            <v>1SZ/WEP1.539R</v>
          </cell>
        </row>
        <row r="3736">
          <cell r="A3736" t="str">
            <v>2PZ/WEP1.539R</v>
          </cell>
          <cell r="B3736" t="str">
            <v/>
          </cell>
        </row>
        <row r="3737">
          <cell r="A3737" t="str">
            <v>2SZ/WEP1.539R</v>
          </cell>
        </row>
        <row r="3738">
          <cell r="A3738" t="str">
            <v>3SZ/WEP1.539R</v>
          </cell>
        </row>
        <row r="3739">
          <cell r="A3739" t="str">
            <v>4SZ/WEP1.539R</v>
          </cell>
        </row>
        <row r="3740">
          <cell r="A3740" t="str">
            <v>1SZ/WEP1.542L</v>
          </cell>
        </row>
        <row r="3741">
          <cell r="A3741" t="str">
            <v>2PZ/WEP1.542L</v>
          </cell>
          <cell r="B3741" t="str">
            <v/>
          </cell>
        </row>
        <row r="3742">
          <cell r="A3742" t="str">
            <v>2SZ/WEP1.542L</v>
          </cell>
        </row>
        <row r="3743">
          <cell r="A3743" t="str">
            <v>3SZ/WEP1.542L</v>
          </cell>
        </row>
        <row r="3744">
          <cell r="A3744" t="str">
            <v>4SZ/WEP1.542L</v>
          </cell>
        </row>
        <row r="3745">
          <cell r="A3745" t="str">
            <v>1SZ/WEP1.542R</v>
          </cell>
        </row>
        <row r="3746">
          <cell r="A3746" t="str">
            <v>2PZ/WEP1.542R</v>
          </cell>
          <cell r="B3746" t="str">
            <v/>
          </cell>
        </row>
        <row r="3747">
          <cell r="A3747" t="str">
            <v>2SZ/WEP1.542R</v>
          </cell>
        </row>
        <row r="3748">
          <cell r="A3748" t="str">
            <v>3SZ/WEP1.542R</v>
          </cell>
        </row>
        <row r="3749">
          <cell r="A3749" t="str">
            <v>4SZ/WEP1.542R</v>
          </cell>
        </row>
        <row r="3750">
          <cell r="A3750" t="str">
            <v>1SZ/WEP1.56218L</v>
          </cell>
        </row>
        <row r="3751">
          <cell r="A3751" t="str">
            <v>2PZ/WEP1.56218L</v>
          </cell>
          <cell r="B3751" t="str">
            <v/>
          </cell>
        </row>
        <row r="3752">
          <cell r="A3752" t="str">
            <v>2SZ/WEP1.56218L</v>
          </cell>
        </row>
        <row r="3753">
          <cell r="A3753" t="str">
            <v>3SZ/WEP1.56218L</v>
          </cell>
        </row>
        <row r="3754">
          <cell r="A3754" t="str">
            <v>4SZ/WEP1.56218L</v>
          </cell>
        </row>
        <row r="3755">
          <cell r="A3755" t="str">
            <v>1SZ/WEP1.56218R</v>
          </cell>
        </row>
        <row r="3756">
          <cell r="A3756" t="str">
            <v>2PZ/WEP1.56218R</v>
          </cell>
          <cell r="B3756" t="str">
            <v/>
          </cell>
        </row>
        <row r="3757">
          <cell r="A3757" t="str">
            <v>2SZ/WEP1.56218R</v>
          </cell>
        </row>
        <row r="3758">
          <cell r="A3758" t="str">
            <v>3SZ/WEP1.56218R</v>
          </cell>
        </row>
        <row r="3759">
          <cell r="A3759" t="str">
            <v>4SZ/WEP1.56218R</v>
          </cell>
        </row>
        <row r="3760">
          <cell r="A3760" t="str">
            <v>1SZ/WEP312L</v>
          </cell>
        </row>
        <row r="3761">
          <cell r="A3761" t="str">
            <v>2PZ/WEP312L</v>
          </cell>
          <cell r="B3761" t="str">
            <v/>
          </cell>
        </row>
        <row r="3762">
          <cell r="A3762" t="str">
            <v>2SZ/WEP312L</v>
          </cell>
        </row>
        <row r="3763">
          <cell r="A3763" t="str">
            <v>3SZ/WEP312L</v>
          </cell>
        </row>
        <row r="3764">
          <cell r="A3764" t="str">
            <v>4SZ/WEP312L</v>
          </cell>
        </row>
        <row r="3765">
          <cell r="A3765" t="str">
            <v>1SZ/WEP312R</v>
          </cell>
        </row>
        <row r="3766">
          <cell r="A3766" t="str">
            <v>2PZ/WEP312R</v>
          </cell>
          <cell r="B3766" t="str">
            <v/>
          </cell>
        </row>
        <row r="3767">
          <cell r="A3767" t="str">
            <v>2SZ/WEP312R</v>
          </cell>
        </row>
        <row r="3768">
          <cell r="A3768" t="str">
            <v>3SZ/WEP312R</v>
          </cell>
        </row>
        <row r="3769">
          <cell r="A3769" t="str">
            <v>4SZ/WEP312R</v>
          </cell>
        </row>
        <row r="3770">
          <cell r="A3770" t="str">
            <v>1SZ/WEP318L</v>
          </cell>
        </row>
        <row r="3771">
          <cell r="A3771" t="str">
            <v>2PZ/WEP318L</v>
          </cell>
          <cell r="B3771" t="str">
            <v/>
          </cell>
        </row>
        <row r="3772">
          <cell r="A3772" t="str">
            <v>2SZ/WEP318L</v>
          </cell>
        </row>
        <row r="3773">
          <cell r="A3773" t="str">
            <v>3SZ/WEP318L</v>
          </cell>
        </row>
        <row r="3774">
          <cell r="A3774" t="str">
            <v>4SZ/WEP318L</v>
          </cell>
        </row>
        <row r="3775">
          <cell r="A3775" t="str">
            <v>1SZ/WEP318R</v>
          </cell>
        </row>
        <row r="3776">
          <cell r="A3776" t="str">
            <v>2PZ/WEP318R</v>
          </cell>
          <cell r="B3776" t="str">
            <v/>
          </cell>
        </row>
        <row r="3777">
          <cell r="A3777" t="str">
            <v>2SZ/WEP318R</v>
          </cell>
        </row>
        <row r="3778">
          <cell r="A3778" t="str">
            <v>3SZ/WEP318R</v>
          </cell>
        </row>
        <row r="3779">
          <cell r="A3779" t="str">
            <v>4SZ/WEP318R</v>
          </cell>
        </row>
        <row r="3780">
          <cell r="A3780" t="str">
            <v>1SZ/WEP324L</v>
          </cell>
        </row>
        <row r="3781">
          <cell r="A3781" t="str">
            <v>2PZ/WEP324L</v>
          </cell>
          <cell r="B3781" t="str">
            <v/>
          </cell>
        </row>
        <row r="3782">
          <cell r="A3782" t="str">
            <v>2SZ/WEP324L</v>
          </cell>
        </row>
        <row r="3783">
          <cell r="A3783" t="str">
            <v>3SZ/WEP324L</v>
          </cell>
        </row>
        <row r="3784">
          <cell r="A3784" t="str">
            <v>4SZ/WEP324L</v>
          </cell>
        </row>
        <row r="3785">
          <cell r="A3785" t="str">
            <v>1SZ/WEP324R</v>
          </cell>
        </row>
        <row r="3786">
          <cell r="A3786" t="str">
            <v>2PZ/WEP324R</v>
          </cell>
          <cell r="B3786" t="str">
            <v/>
          </cell>
        </row>
        <row r="3787">
          <cell r="A3787" t="str">
            <v>2SZ/WEP324R</v>
          </cell>
        </row>
        <row r="3788">
          <cell r="A3788" t="str">
            <v>3SZ/WEP324R</v>
          </cell>
        </row>
        <row r="3789">
          <cell r="A3789" t="str">
            <v>4SZ/WEP324R</v>
          </cell>
        </row>
        <row r="3790">
          <cell r="A3790" t="str">
            <v>1SZ/WEP330L</v>
          </cell>
        </row>
        <row r="3791">
          <cell r="A3791" t="str">
            <v>2PZ/WEP330L</v>
          </cell>
          <cell r="B3791" t="str">
            <v/>
          </cell>
        </row>
        <row r="3792">
          <cell r="A3792" t="str">
            <v>2SZ/WEP330L</v>
          </cell>
        </row>
        <row r="3793">
          <cell r="A3793" t="str">
            <v>3SZ/WEP330L</v>
          </cell>
        </row>
        <row r="3794">
          <cell r="A3794" t="str">
            <v>4SZ/WEP330L</v>
          </cell>
        </row>
        <row r="3795">
          <cell r="A3795" t="str">
            <v>1SZ/WEP330R</v>
          </cell>
        </row>
        <row r="3796">
          <cell r="A3796" t="str">
            <v>2PZ/WEP330R</v>
          </cell>
          <cell r="B3796" t="str">
            <v/>
          </cell>
        </row>
        <row r="3797">
          <cell r="A3797" t="str">
            <v>2SZ/WEP330R</v>
          </cell>
        </row>
        <row r="3798">
          <cell r="A3798" t="str">
            <v>3SZ/WEP330R</v>
          </cell>
        </row>
        <row r="3799">
          <cell r="A3799" t="str">
            <v>4SZ/WEP330R</v>
          </cell>
        </row>
        <row r="3800">
          <cell r="A3800" t="str">
            <v>1SZ/WEP336L</v>
          </cell>
        </row>
        <row r="3801">
          <cell r="A3801" t="str">
            <v>2PZ/WEP336L</v>
          </cell>
          <cell r="B3801" t="str">
            <v/>
          </cell>
        </row>
        <row r="3802">
          <cell r="A3802" t="str">
            <v>2SZ/WEP336L</v>
          </cell>
        </row>
        <row r="3803">
          <cell r="A3803" t="str">
            <v>3SZ/WEP336L</v>
          </cell>
        </row>
        <row r="3804">
          <cell r="A3804" t="str">
            <v>4SZ/WEP336L</v>
          </cell>
        </row>
        <row r="3805">
          <cell r="A3805" t="str">
            <v>1SZ/WEP336R</v>
          </cell>
        </row>
        <row r="3806">
          <cell r="A3806" t="str">
            <v>2PZ/WEP336R</v>
          </cell>
          <cell r="B3806" t="str">
            <v/>
          </cell>
        </row>
        <row r="3807">
          <cell r="A3807" t="str">
            <v>2SZ/WEP336R</v>
          </cell>
        </row>
        <row r="3808">
          <cell r="A3808" t="str">
            <v>3SZ/WEP336R</v>
          </cell>
        </row>
        <row r="3809">
          <cell r="A3809" t="str">
            <v>4SZ/WEP336R</v>
          </cell>
        </row>
        <row r="3810">
          <cell r="A3810" t="str">
            <v>1SZ/WEP339L</v>
          </cell>
        </row>
        <row r="3811">
          <cell r="A3811" t="str">
            <v>2PZ/WEP339L</v>
          </cell>
          <cell r="B3811" t="str">
            <v/>
          </cell>
        </row>
        <row r="3812">
          <cell r="A3812" t="str">
            <v>2SZ/WEP339L</v>
          </cell>
        </row>
        <row r="3813">
          <cell r="A3813" t="str">
            <v>3SZ/WEP339L</v>
          </cell>
        </row>
        <row r="3814">
          <cell r="A3814" t="str">
            <v>4SZ/WEP339L</v>
          </cell>
        </row>
        <row r="3815">
          <cell r="A3815" t="str">
            <v>1SZ/WEP339R</v>
          </cell>
        </row>
        <row r="3816">
          <cell r="A3816" t="str">
            <v>2PZ/WEP339R</v>
          </cell>
          <cell r="B3816" t="str">
            <v/>
          </cell>
        </row>
        <row r="3817">
          <cell r="A3817" t="str">
            <v>2SZ/WEP339R</v>
          </cell>
        </row>
        <row r="3818">
          <cell r="A3818" t="str">
            <v>3SZ/WEP339R</v>
          </cell>
        </row>
        <row r="3819">
          <cell r="A3819" t="str">
            <v>4SZ/WEP339R</v>
          </cell>
        </row>
        <row r="3820">
          <cell r="A3820" t="str">
            <v>1SZ/WEP342L</v>
          </cell>
        </row>
        <row r="3821">
          <cell r="A3821" t="str">
            <v>2PZ/WEP342L</v>
          </cell>
          <cell r="B3821" t="str">
            <v/>
          </cell>
        </row>
        <row r="3822">
          <cell r="A3822" t="str">
            <v>2SZ/WEP342L</v>
          </cell>
        </row>
        <row r="3823">
          <cell r="A3823" t="str">
            <v>3SZ/WEP342L</v>
          </cell>
        </row>
        <row r="3824">
          <cell r="A3824" t="str">
            <v>4SZ/WEP342L</v>
          </cell>
        </row>
        <row r="3825">
          <cell r="A3825" t="str">
            <v>1SZ/WEP342R</v>
          </cell>
        </row>
        <row r="3826">
          <cell r="A3826" t="str">
            <v>2PZ/WEP342R</v>
          </cell>
          <cell r="B3826" t="str">
            <v/>
          </cell>
        </row>
        <row r="3827">
          <cell r="A3827" t="str">
            <v>2SZ/WEP342R</v>
          </cell>
        </row>
        <row r="3828">
          <cell r="A3828" t="str">
            <v>3SZ/WEP342R</v>
          </cell>
        </row>
        <row r="3829">
          <cell r="A3829" t="str">
            <v>4SZ/WEP342R</v>
          </cell>
        </row>
        <row r="3830">
          <cell r="A3830" t="str">
            <v>1SZ/WEP612L</v>
          </cell>
        </row>
        <row r="3831">
          <cell r="A3831" t="str">
            <v>2PZ/WEP612L</v>
          </cell>
          <cell r="B3831" t="str">
            <v/>
          </cell>
        </row>
        <row r="3832">
          <cell r="A3832" t="str">
            <v>2SZ/WEP612L</v>
          </cell>
        </row>
        <row r="3833">
          <cell r="A3833" t="str">
            <v>3SZ/WEP612L</v>
          </cell>
        </row>
        <row r="3834">
          <cell r="A3834" t="str">
            <v>4SZ/WEP612L</v>
          </cell>
        </row>
        <row r="3835">
          <cell r="A3835" t="str">
            <v>1SZ/WEP612R</v>
          </cell>
        </row>
        <row r="3836">
          <cell r="A3836" t="str">
            <v>2PZ/WEP612R</v>
          </cell>
          <cell r="B3836" t="str">
            <v/>
          </cell>
        </row>
        <row r="3837">
          <cell r="A3837" t="str">
            <v>2SZ/WEP612R</v>
          </cell>
        </row>
        <row r="3838">
          <cell r="A3838" t="str">
            <v>3SZ/WEP612R</v>
          </cell>
        </row>
        <row r="3839">
          <cell r="A3839" t="str">
            <v>4SZ/WEP612R</v>
          </cell>
        </row>
        <row r="3840">
          <cell r="A3840" t="str">
            <v>4SZ/WEP617L</v>
          </cell>
        </row>
        <row r="3841">
          <cell r="A3841" t="str">
            <v>4SZ/WEP617R</v>
          </cell>
        </row>
        <row r="3842">
          <cell r="A3842" t="str">
            <v>1SZ/WEP618L</v>
          </cell>
        </row>
        <row r="3843">
          <cell r="A3843" t="str">
            <v>2PZ/WEP618L</v>
          </cell>
          <cell r="B3843" t="str">
            <v/>
          </cell>
        </row>
        <row r="3844">
          <cell r="A3844" t="str">
            <v>2SZ/WEP618L</v>
          </cell>
        </row>
        <row r="3845">
          <cell r="A3845" t="str">
            <v>3SZ/WEP618L</v>
          </cell>
        </row>
        <row r="3846">
          <cell r="A3846" t="str">
            <v>4SZ/WEP618L</v>
          </cell>
        </row>
        <row r="3847">
          <cell r="A3847" t="str">
            <v>1SZ/WEP618R</v>
          </cell>
        </row>
        <row r="3848">
          <cell r="A3848" t="str">
            <v>2PZ/WEP618R</v>
          </cell>
          <cell r="B3848" t="str">
            <v/>
          </cell>
        </row>
        <row r="3849">
          <cell r="A3849" t="str">
            <v>2SZ/WEP618R</v>
          </cell>
        </row>
        <row r="3850">
          <cell r="A3850" t="str">
            <v>3SZ/WEP618R</v>
          </cell>
        </row>
        <row r="3851">
          <cell r="A3851" t="str">
            <v>4SZ/WEP618R</v>
          </cell>
        </row>
        <row r="3852">
          <cell r="A3852" t="str">
            <v>1SZ/WEP624L</v>
          </cell>
        </row>
        <row r="3853">
          <cell r="A3853" t="str">
            <v>2PZ/WEP624L</v>
          </cell>
          <cell r="B3853" t="str">
            <v/>
          </cell>
        </row>
        <row r="3854">
          <cell r="A3854" t="str">
            <v>2SZ/WEP624L</v>
          </cell>
        </row>
        <row r="3855">
          <cell r="A3855" t="str">
            <v>3SZ/WEP624L</v>
          </cell>
        </row>
        <row r="3856">
          <cell r="A3856" t="str">
            <v>4SZ/WEP624L</v>
          </cell>
        </row>
        <row r="3857">
          <cell r="A3857" t="str">
            <v>1SZ/WEP624R</v>
          </cell>
        </row>
        <row r="3858">
          <cell r="A3858" t="str">
            <v>2PZ/WEP624R</v>
          </cell>
          <cell r="B3858" t="str">
            <v/>
          </cell>
        </row>
        <row r="3859">
          <cell r="A3859" t="str">
            <v>2SZ/WEP624R</v>
          </cell>
        </row>
        <row r="3860">
          <cell r="A3860" t="str">
            <v>3SZ/WEP624R</v>
          </cell>
        </row>
        <row r="3861">
          <cell r="A3861" t="str">
            <v>4SZ/WEP624R</v>
          </cell>
        </row>
        <row r="3862">
          <cell r="A3862" t="str">
            <v>1SZ/WEP630L</v>
          </cell>
        </row>
        <row r="3863">
          <cell r="A3863" t="str">
            <v>2PZ/WEP630L</v>
          </cell>
          <cell r="B3863" t="str">
            <v/>
          </cell>
        </row>
        <row r="3864">
          <cell r="A3864" t="str">
            <v>2SZ/WEP630L</v>
          </cell>
        </row>
        <row r="3865">
          <cell r="A3865" t="str">
            <v>3SZ/WEP630L</v>
          </cell>
        </row>
        <row r="3866">
          <cell r="A3866" t="str">
            <v>4SZ/WEP630L</v>
          </cell>
        </row>
        <row r="3867">
          <cell r="A3867" t="str">
            <v>1SZ/WEP630R</v>
          </cell>
        </row>
        <row r="3868">
          <cell r="A3868" t="str">
            <v>2PZ/WEP630R</v>
          </cell>
          <cell r="B3868" t="str">
            <v/>
          </cell>
        </row>
        <row r="3869">
          <cell r="A3869" t="str">
            <v>2SZ/WEP630R</v>
          </cell>
        </row>
        <row r="3870">
          <cell r="A3870" t="str">
            <v>3SZ/WEP630R</v>
          </cell>
        </row>
        <row r="3871">
          <cell r="A3871" t="str">
            <v>4SZ/WEP630R</v>
          </cell>
        </row>
        <row r="3872">
          <cell r="A3872" t="str">
            <v>1SZ/WEP636L</v>
          </cell>
        </row>
        <row r="3873">
          <cell r="A3873" t="str">
            <v>2PZ/WEP636L</v>
          </cell>
          <cell r="B3873" t="str">
            <v/>
          </cell>
        </row>
        <row r="3874">
          <cell r="A3874" t="str">
            <v>2SZ/WEP636L</v>
          </cell>
        </row>
        <row r="3875">
          <cell r="A3875" t="str">
            <v>3SZ/WEP636L</v>
          </cell>
        </row>
        <row r="3876">
          <cell r="A3876" t="str">
            <v>4SZ/WEP636L</v>
          </cell>
        </row>
        <row r="3877">
          <cell r="A3877" t="str">
            <v>1SZ/WEP636R</v>
          </cell>
        </row>
        <row r="3878">
          <cell r="A3878" t="str">
            <v>2PZ/WEP636R</v>
          </cell>
          <cell r="B3878" t="str">
            <v/>
          </cell>
        </row>
        <row r="3879">
          <cell r="A3879" t="str">
            <v>2SZ/WEP636R</v>
          </cell>
        </row>
        <row r="3880">
          <cell r="A3880" t="str">
            <v>3SZ/WEP636R</v>
          </cell>
        </row>
        <row r="3881">
          <cell r="A3881" t="str">
            <v>4SZ/WEP636R</v>
          </cell>
        </row>
        <row r="3882">
          <cell r="A3882" t="str">
            <v>1SZ/WEP639L</v>
          </cell>
        </row>
        <row r="3883">
          <cell r="A3883" t="str">
            <v>2PZ/WEP639L</v>
          </cell>
          <cell r="B3883" t="str">
            <v/>
          </cell>
        </row>
        <row r="3884">
          <cell r="A3884" t="str">
            <v>2SZ/WEP639L</v>
          </cell>
        </row>
        <row r="3885">
          <cell r="A3885" t="str">
            <v>3SZ/WEP639L</v>
          </cell>
        </row>
        <row r="3886">
          <cell r="A3886" t="str">
            <v>4SZ/WEP639L</v>
          </cell>
        </row>
        <row r="3887">
          <cell r="A3887" t="str">
            <v>1SZ/WEP639R</v>
          </cell>
        </row>
        <row r="3888">
          <cell r="A3888" t="str">
            <v>2PZ/WEP639R</v>
          </cell>
          <cell r="B3888" t="str">
            <v/>
          </cell>
        </row>
        <row r="3889">
          <cell r="A3889" t="str">
            <v>2SZ/WEP639R</v>
          </cell>
        </row>
        <row r="3890">
          <cell r="A3890" t="str">
            <v>3SZ/WEP639R</v>
          </cell>
        </row>
        <row r="3891">
          <cell r="A3891" t="str">
            <v>4SZ/WEP639R</v>
          </cell>
        </row>
        <row r="3892">
          <cell r="A3892" t="str">
            <v>1SZ/WEP642L</v>
          </cell>
        </row>
        <row r="3893">
          <cell r="A3893" t="str">
            <v>2PZ/WEP642L</v>
          </cell>
          <cell r="B3893" t="str">
            <v/>
          </cell>
        </row>
        <row r="3894">
          <cell r="A3894" t="str">
            <v>2SZ/WEP642L</v>
          </cell>
        </row>
        <row r="3895">
          <cell r="A3895" t="str">
            <v>3SZ/WEP642L</v>
          </cell>
        </row>
        <row r="3896">
          <cell r="A3896" t="str">
            <v>4SZ/WEP642L</v>
          </cell>
        </row>
        <row r="3897">
          <cell r="A3897" t="str">
            <v>1SZ/WEP642R</v>
          </cell>
        </row>
        <row r="3898">
          <cell r="A3898" t="str">
            <v>2PZ/WEP642R</v>
          </cell>
          <cell r="B3898" t="str">
            <v/>
          </cell>
        </row>
        <row r="3899">
          <cell r="A3899" t="str">
            <v>2SZ/WEP642R</v>
          </cell>
        </row>
        <row r="3900">
          <cell r="A3900" t="str">
            <v>3SZ/WEP642R</v>
          </cell>
        </row>
        <row r="3901">
          <cell r="A3901" t="str">
            <v>4SZ/WEP642R</v>
          </cell>
        </row>
        <row r="3902">
          <cell r="A3902" t="str">
            <v>1SZ/WES630L</v>
          </cell>
        </row>
        <row r="3903">
          <cell r="A3903" t="str">
            <v>2PZ/WES630L</v>
          </cell>
          <cell r="B3903" t="str">
            <v/>
          </cell>
        </row>
        <row r="3904">
          <cell r="A3904" t="str">
            <v>2SZ/WES630L</v>
          </cell>
        </row>
        <row r="3905">
          <cell r="A3905" t="str">
            <v>3SZ/WES630L</v>
          </cell>
        </row>
        <row r="3906">
          <cell r="A3906" t="str">
            <v>4SZ/WES630L</v>
          </cell>
        </row>
        <row r="3907">
          <cell r="A3907" t="str">
            <v>1SZ/WES630R</v>
          </cell>
        </row>
        <row r="3908">
          <cell r="A3908" t="str">
            <v>2PZ/WES630R</v>
          </cell>
          <cell r="B3908" t="str">
            <v/>
          </cell>
        </row>
        <row r="3909">
          <cell r="A3909" t="str">
            <v>2SZ/WES630R</v>
          </cell>
        </row>
        <row r="3910">
          <cell r="A3910" t="str">
            <v>3SZ/WES630R</v>
          </cell>
        </row>
        <row r="3911">
          <cell r="A3911" t="str">
            <v>4SZ/WES630R</v>
          </cell>
        </row>
        <row r="3912">
          <cell r="A3912" t="str">
            <v>1SZ/WES636L</v>
          </cell>
        </row>
        <row r="3913">
          <cell r="A3913" t="str">
            <v>2PZ/WES636L</v>
          </cell>
          <cell r="B3913" t="str">
            <v/>
          </cell>
        </row>
        <row r="3914">
          <cell r="A3914" t="str">
            <v>2SZ/WES636L</v>
          </cell>
        </row>
        <row r="3915">
          <cell r="A3915" t="str">
            <v>3SZ/WES636L</v>
          </cell>
        </row>
        <row r="3916">
          <cell r="A3916" t="str">
            <v>4SZ/WES636L</v>
          </cell>
        </row>
        <row r="3917">
          <cell r="A3917" t="str">
            <v>1SZ/WES636R</v>
          </cell>
        </row>
        <row r="3918">
          <cell r="A3918" t="str">
            <v>2PZ/WES636R</v>
          </cell>
          <cell r="B3918" t="str">
            <v/>
          </cell>
        </row>
        <row r="3919">
          <cell r="A3919" t="str">
            <v>2SZ/WES636R</v>
          </cell>
        </row>
        <row r="3920">
          <cell r="A3920" t="str">
            <v>3SZ/WES636R</v>
          </cell>
        </row>
        <row r="3921">
          <cell r="A3921" t="str">
            <v>4SZ/WES636R</v>
          </cell>
        </row>
        <row r="3922">
          <cell r="A3922" t="str">
            <v>1SZ/WES639L</v>
          </cell>
        </row>
        <row r="3923">
          <cell r="A3923" t="str">
            <v>2PZ/WES639L</v>
          </cell>
          <cell r="B3923" t="str">
            <v/>
          </cell>
        </row>
        <row r="3924">
          <cell r="A3924" t="str">
            <v>2SZ/WES639L</v>
          </cell>
        </row>
        <row r="3925">
          <cell r="A3925" t="str">
            <v>3SZ/WES639L</v>
          </cell>
        </row>
        <row r="3926">
          <cell r="A3926" t="str">
            <v>4SZ/WES639L</v>
          </cell>
        </row>
        <row r="3927">
          <cell r="A3927" t="str">
            <v>1SZ/WES639R</v>
          </cell>
        </row>
        <row r="3928">
          <cell r="A3928" t="str">
            <v>2PZ/WES639R</v>
          </cell>
          <cell r="B3928" t="str">
            <v/>
          </cell>
        </row>
        <row r="3929">
          <cell r="A3929" t="str">
            <v>2SZ/WES639R</v>
          </cell>
        </row>
        <row r="3930">
          <cell r="A3930" t="str">
            <v>3SZ/WES639R</v>
          </cell>
        </row>
        <row r="3931">
          <cell r="A3931" t="str">
            <v>4SZ/WES639R</v>
          </cell>
        </row>
        <row r="3932">
          <cell r="A3932" t="str">
            <v>1SZ/WES642L</v>
          </cell>
        </row>
        <row r="3933">
          <cell r="A3933" t="str">
            <v>2PZ/WES642L</v>
          </cell>
          <cell r="B3933" t="str">
            <v/>
          </cell>
        </row>
        <row r="3934">
          <cell r="A3934" t="str">
            <v>2SZ/WES642L</v>
          </cell>
        </row>
        <row r="3935">
          <cell r="A3935" t="str">
            <v>3SZ/WES642L</v>
          </cell>
        </row>
        <row r="3936">
          <cell r="A3936" t="str">
            <v>4SZ/WES642L</v>
          </cell>
        </row>
        <row r="3937">
          <cell r="A3937" t="str">
            <v>1SZ/WES642R</v>
          </cell>
        </row>
        <row r="3938">
          <cell r="A3938" t="str">
            <v>2PZ/WES642R</v>
          </cell>
          <cell r="B3938" t="str">
            <v/>
          </cell>
        </row>
        <row r="3939">
          <cell r="A3939" t="str">
            <v>2SZ/WES642R</v>
          </cell>
        </row>
        <row r="3940">
          <cell r="A3940" t="str">
            <v>3SZ/WES642R</v>
          </cell>
        </row>
        <row r="3941">
          <cell r="A3941" t="str">
            <v>4SZ/WES642R</v>
          </cell>
        </row>
        <row r="3942">
          <cell r="A3942" t="str">
            <v>1SZ/WF1.512</v>
          </cell>
        </row>
        <row r="3943">
          <cell r="A3943" t="str">
            <v>2PZ/WF1.512</v>
          </cell>
          <cell r="B3943" t="str">
            <v/>
          </cell>
        </row>
        <row r="3944">
          <cell r="A3944" t="str">
            <v>2SZ/WF1.512</v>
          </cell>
        </row>
        <row r="3945">
          <cell r="A3945" t="str">
            <v>3SZ/WF1.512</v>
          </cell>
        </row>
        <row r="3946">
          <cell r="A3946" t="str">
            <v>4SZ/WF1.512</v>
          </cell>
        </row>
        <row r="3947">
          <cell r="A3947" t="str">
            <v>1SZ/WF1.518</v>
          </cell>
        </row>
        <row r="3948">
          <cell r="A3948" t="str">
            <v>2PZ/WF1.518</v>
          </cell>
          <cell r="B3948" t="str">
            <v/>
          </cell>
        </row>
        <row r="3949">
          <cell r="A3949" t="str">
            <v>2SZ/WF1.518</v>
          </cell>
        </row>
        <row r="3950">
          <cell r="A3950" t="str">
            <v>3SZ/WF1.518</v>
          </cell>
        </row>
        <row r="3951">
          <cell r="A3951" t="str">
            <v>4SZ/WF1.518</v>
          </cell>
        </row>
        <row r="3952">
          <cell r="A3952" t="str">
            <v>1SZ/WF1.524</v>
          </cell>
        </row>
        <row r="3953">
          <cell r="A3953" t="str">
            <v>2PZ/WF1.524</v>
          </cell>
          <cell r="B3953" t="str">
            <v/>
          </cell>
        </row>
        <row r="3954">
          <cell r="A3954" t="str">
            <v>2SZ/WF1.524</v>
          </cell>
        </row>
        <row r="3955">
          <cell r="A3955" t="str">
            <v>3SZ/WF1.524</v>
          </cell>
        </row>
        <row r="3956">
          <cell r="A3956" t="str">
            <v>4SZ/WF1.524</v>
          </cell>
        </row>
        <row r="3957">
          <cell r="A3957" t="str">
            <v>1SZ/WF1.530</v>
          </cell>
        </row>
        <row r="3958">
          <cell r="A3958" t="str">
            <v>2PZ/WF1.530</v>
          </cell>
          <cell r="B3958" t="str">
            <v/>
          </cell>
        </row>
        <row r="3959">
          <cell r="A3959" t="str">
            <v>2SZ/WF1.530</v>
          </cell>
        </row>
        <row r="3960">
          <cell r="A3960" t="str">
            <v>3SZ/WF1.530</v>
          </cell>
        </row>
        <row r="3961">
          <cell r="A3961" t="str">
            <v>4SZ/WF1.530</v>
          </cell>
        </row>
        <row r="3962">
          <cell r="A3962" t="str">
            <v>1SZ/WF1.536</v>
          </cell>
        </row>
        <row r="3963">
          <cell r="A3963" t="str">
            <v>2PZ/WF1.536</v>
          </cell>
          <cell r="B3963" t="str">
            <v/>
          </cell>
        </row>
        <row r="3964">
          <cell r="A3964" t="str">
            <v>2SZ/WF1.536</v>
          </cell>
        </row>
        <row r="3965">
          <cell r="A3965" t="str">
            <v>3SZ/WF1.536</v>
          </cell>
        </row>
        <row r="3966">
          <cell r="A3966" t="str">
            <v>4SZ/WF1.536</v>
          </cell>
        </row>
        <row r="3967">
          <cell r="A3967" t="str">
            <v>1SZ/WF1.539</v>
          </cell>
        </row>
        <row r="3968">
          <cell r="A3968" t="str">
            <v>2PZ/WF1.539</v>
          </cell>
          <cell r="B3968" t="str">
            <v/>
          </cell>
        </row>
        <row r="3969">
          <cell r="A3969" t="str">
            <v>2SZ/WF1.539</v>
          </cell>
        </row>
        <row r="3970">
          <cell r="A3970" t="str">
            <v>3SZ/WF1.539</v>
          </cell>
        </row>
        <row r="3971">
          <cell r="A3971" t="str">
            <v>4SZ/WF1.539</v>
          </cell>
        </row>
        <row r="3972">
          <cell r="A3972" t="str">
            <v>1SZ/WF1.542</v>
          </cell>
        </row>
        <row r="3973">
          <cell r="A3973" t="str">
            <v>2PZ/WF1.542</v>
          </cell>
          <cell r="B3973" t="str">
            <v/>
          </cell>
        </row>
        <row r="3974">
          <cell r="A3974" t="str">
            <v>2SZ/WF1.542</v>
          </cell>
        </row>
        <row r="3975">
          <cell r="A3975" t="str">
            <v>3SZ/WF1.542</v>
          </cell>
        </row>
        <row r="3976">
          <cell r="A3976" t="str">
            <v>4SZ/WF1.542</v>
          </cell>
        </row>
        <row r="3977">
          <cell r="A3977" t="str">
            <v>1SZ/WF1.562</v>
          </cell>
        </row>
        <row r="3978">
          <cell r="A3978" t="str">
            <v>2PZ/WF1.562</v>
          </cell>
          <cell r="B3978" t="str">
            <v/>
          </cell>
        </row>
        <row r="3979">
          <cell r="A3979" t="str">
            <v>2SZ/WF1.562</v>
          </cell>
        </row>
        <row r="3980">
          <cell r="A3980" t="str">
            <v>3SZ/WF1.562</v>
          </cell>
        </row>
        <row r="3981">
          <cell r="A3981" t="str">
            <v>4SZ/WF1.562</v>
          </cell>
        </row>
        <row r="3982">
          <cell r="A3982" t="str">
            <v>1SZ/WF312</v>
          </cell>
        </row>
        <row r="3983">
          <cell r="A3983" t="str">
            <v>2PZ/WF312</v>
          </cell>
          <cell r="B3983" t="str">
            <v/>
          </cell>
        </row>
        <row r="3984">
          <cell r="A3984" t="str">
            <v>2SZ/WF312</v>
          </cell>
        </row>
        <row r="3985">
          <cell r="A3985" t="str">
            <v>3SZ/WF312</v>
          </cell>
        </row>
        <row r="3986">
          <cell r="A3986" t="str">
            <v>4SZ/WF312</v>
          </cell>
        </row>
        <row r="3987">
          <cell r="A3987" t="str">
            <v>1SZ/WF318</v>
          </cell>
        </row>
        <row r="3988">
          <cell r="A3988" t="str">
            <v>2PZ/WF318</v>
          </cell>
          <cell r="B3988" t="str">
            <v/>
          </cell>
        </row>
        <row r="3989">
          <cell r="A3989" t="str">
            <v>2SZ/WF318</v>
          </cell>
        </row>
        <row r="3990">
          <cell r="A3990" t="str">
            <v>3SZ/WF318</v>
          </cell>
        </row>
        <row r="3991">
          <cell r="A3991" t="str">
            <v>4SZ/WF318</v>
          </cell>
        </row>
        <row r="3992">
          <cell r="A3992" t="str">
            <v>1SZ/WF321</v>
          </cell>
        </row>
        <row r="3993">
          <cell r="A3993" t="str">
            <v>2PZ/WF321</v>
          </cell>
          <cell r="B3993" t="str">
            <v/>
          </cell>
        </row>
        <row r="3994">
          <cell r="A3994" t="str">
            <v>2SZ/WF321</v>
          </cell>
        </row>
        <row r="3995">
          <cell r="A3995" t="str">
            <v>3SZ/WF321</v>
          </cell>
        </row>
        <row r="3996">
          <cell r="A3996" t="str">
            <v>4SZ/WF321</v>
          </cell>
        </row>
        <row r="3997">
          <cell r="A3997" t="str">
            <v>1SZ/WF324</v>
          </cell>
        </row>
        <row r="3998">
          <cell r="A3998" t="str">
            <v>2PZ/WF324</v>
          </cell>
          <cell r="B3998" t="str">
            <v/>
          </cell>
        </row>
        <row r="3999">
          <cell r="A3999" t="str">
            <v>2SZ/WF324</v>
          </cell>
        </row>
        <row r="4000">
          <cell r="A4000" t="str">
            <v>3SZ/WF324</v>
          </cell>
        </row>
        <row r="4001">
          <cell r="A4001" t="str">
            <v>4SZ/WF324</v>
          </cell>
        </row>
        <row r="4002">
          <cell r="A4002" t="str">
            <v>1SZ/WF330</v>
          </cell>
        </row>
        <row r="4003">
          <cell r="A4003" t="str">
            <v>2PZ/WF330</v>
          </cell>
          <cell r="B4003" t="str">
            <v/>
          </cell>
        </row>
        <row r="4004">
          <cell r="A4004" t="str">
            <v>2SZ/WF330</v>
          </cell>
        </row>
        <row r="4005">
          <cell r="A4005" t="str">
            <v>3SZ/WF330</v>
          </cell>
        </row>
        <row r="4006">
          <cell r="A4006" t="str">
            <v>4SZ/WF330</v>
          </cell>
        </row>
        <row r="4007">
          <cell r="A4007" t="str">
            <v>1SZ/WF336</v>
          </cell>
        </row>
        <row r="4008">
          <cell r="A4008" t="str">
            <v>2PZ/WF336</v>
          </cell>
          <cell r="B4008" t="str">
            <v/>
          </cell>
        </row>
        <row r="4009">
          <cell r="A4009" t="str">
            <v>2SZ/WF336</v>
          </cell>
        </row>
        <row r="4010">
          <cell r="A4010" t="str">
            <v>3SZ/WF336</v>
          </cell>
        </row>
        <row r="4011">
          <cell r="A4011" t="str">
            <v>4SZ/WF336</v>
          </cell>
        </row>
        <row r="4012">
          <cell r="A4012" t="str">
            <v>1SZ/WF339</v>
          </cell>
        </row>
        <row r="4013">
          <cell r="A4013" t="str">
            <v>2PZ/WF339</v>
          </cell>
          <cell r="B4013" t="str">
            <v/>
          </cell>
        </row>
        <row r="4014">
          <cell r="A4014" t="str">
            <v>2SZ/WF339</v>
          </cell>
        </row>
        <row r="4015">
          <cell r="A4015" t="str">
            <v>3SZ/WF339</v>
          </cell>
        </row>
        <row r="4016">
          <cell r="A4016" t="str">
            <v>4SZ/WF339</v>
          </cell>
        </row>
        <row r="4017">
          <cell r="A4017" t="str">
            <v>1SZ/WF342</v>
          </cell>
        </row>
        <row r="4018">
          <cell r="A4018" t="str">
            <v>2PZ/WF342</v>
          </cell>
          <cell r="B4018" t="str">
            <v/>
          </cell>
        </row>
        <row r="4019">
          <cell r="A4019" t="str">
            <v>2SZ/WF342</v>
          </cell>
        </row>
        <row r="4020">
          <cell r="A4020" t="str">
            <v>3SZ/WF342</v>
          </cell>
        </row>
        <row r="4021">
          <cell r="A4021" t="str">
            <v>4SZ/WF342</v>
          </cell>
        </row>
        <row r="4022">
          <cell r="A4022" t="str">
            <v>1SZ/WF362</v>
          </cell>
        </row>
        <row r="4023">
          <cell r="A4023" t="str">
            <v>2PZ/WF362</v>
          </cell>
          <cell r="B4023" t="str">
            <v/>
          </cell>
        </row>
        <row r="4024">
          <cell r="A4024" t="str">
            <v>2SZ/WF362</v>
          </cell>
        </row>
        <row r="4025">
          <cell r="A4025" t="str">
            <v>3SZ/WF362</v>
          </cell>
        </row>
        <row r="4026">
          <cell r="A4026" t="str">
            <v>4SZ/WF362</v>
          </cell>
        </row>
        <row r="4027">
          <cell r="A4027" t="str">
            <v>1SZ/WF612</v>
          </cell>
        </row>
        <row r="4028">
          <cell r="A4028" t="str">
            <v>2PZ/WF612</v>
          </cell>
          <cell r="B4028" t="str">
            <v/>
          </cell>
        </row>
        <row r="4029">
          <cell r="A4029" t="str">
            <v>2SZ/WF612</v>
          </cell>
        </row>
        <row r="4030">
          <cell r="A4030" t="str">
            <v>3SZ/WF612</v>
          </cell>
        </row>
        <row r="4031">
          <cell r="A4031" t="str">
            <v>4SZ/WF612</v>
          </cell>
        </row>
        <row r="4032">
          <cell r="A4032" t="str">
            <v>1SZ/WF618</v>
          </cell>
        </row>
        <row r="4033">
          <cell r="A4033" t="str">
            <v>2PZ/WF618</v>
          </cell>
          <cell r="B4033" t="str">
            <v/>
          </cell>
        </row>
        <row r="4034">
          <cell r="A4034" t="str">
            <v>2SZ/WF618</v>
          </cell>
        </row>
        <row r="4035">
          <cell r="A4035" t="str">
            <v>3SZ/WF618</v>
          </cell>
        </row>
        <row r="4036">
          <cell r="A4036" t="str">
            <v>4SZ/WF618</v>
          </cell>
        </row>
        <row r="4037">
          <cell r="A4037" t="str">
            <v>1SZ/WF624</v>
          </cell>
        </row>
        <row r="4038">
          <cell r="A4038" t="str">
            <v>2PZ/WF624</v>
          </cell>
          <cell r="B4038" t="str">
            <v/>
          </cell>
        </row>
        <row r="4039">
          <cell r="A4039" t="str">
            <v>2SZ/WF624</v>
          </cell>
        </row>
        <row r="4040">
          <cell r="A4040" t="str">
            <v>3SZ/WF624</v>
          </cell>
        </row>
        <row r="4041">
          <cell r="A4041" t="str">
            <v>4SZ/WF624</v>
          </cell>
        </row>
        <row r="4042">
          <cell r="A4042" t="str">
            <v>1SZ/WF630</v>
          </cell>
        </row>
        <row r="4043">
          <cell r="A4043" t="str">
            <v>2PZ/WF630</v>
          </cell>
          <cell r="B4043" t="str">
            <v/>
          </cell>
        </row>
        <row r="4044">
          <cell r="A4044" t="str">
            <v>2SZ/WF630</v>
          </cell>
        </row>
        <row r="4045">
          <cell r="A4045" t="str">
            <v>3SZ/WF630</v>
          </cell>
        </row>
        <row r="4046">
          <cell r="A4046" t="str">
            <v>4SZ/WF630</v>
          </cell>
        </row>
        <row r="4047">
          <cell r="A4047" t="str">
            <v>1SZ/WF636</v>
          </cell>
        </row>
        <row r="4048">
          <cell r="A4048" t="str">
            <v>2PZ/WF636</v>
          </cell>
          <cell r="B4048" t="str">
            <v/>
          </cell>
        </row>
        <row r="4049">
          <cell r="A4049" t="str">
            <v>2SZ/WF636</v>
          </cell>
        </row>
        <row r="4050">
          <cell r="A4050" t="str">
            <v>3SZ/WF636</v>
          </cell>
        </row>
        <row r="4051">
          <cell r="A4051" t="str">
            <v>4SZ/WF636</v>
          </cell>
        </row>
        <row r="4052">
          <cell r="A4052" t="str">
            <v>1SZ/WF639</v>
          </cell>
        </row>
        <row r="4053">
          <cell r="A4053" t="str">
            <v>2PZ/WF639</v>
          </cell>
          <cell r="B4053" t="str">
            <v/>
          </cell>
        </row>
        <row r="4054">
          <cell r="A4054" t="str">
            <v>2SZ/WF639</v>
          </cell>
        </row>
        <row r="4055">
          <cell r="A4055" t="str">
            <v>3SZ/WF639</v>
          </cell>
        </row>
        <row r="4056">
          <cell r="A4056" t="str">
            <v>4SZ/WF639</v>
          </cell>
        </row>
        <row r="4057">
          <cell r="A4057" t="str">
            <v>1SZ/WF642</v>
          </cell>
        </row>
        <row r="4058">
          <cell r="A4058" t="str">
            <v>2PZ/WF642</v>
          </cell>
          <cell r="B4058" t="str">
            <v/>
          </cell>
        </row>
        <row r="4059">
          <cell r="A4059" t="str">
            <v>2SZ/WF642</v>
          </cell>
        </row>
        <row r="4060">
          <cell r="A4060" t="str">
            <v>3SZ/WF642</v>
          </cell>
        </row>
        <row r="4061">
          <cell r="A4061" t="str">
            <v>4SZ/WF642</v>
          </cell>
        </row>
        <row r="4062">
          <cell r="A4062" t="str">
            <v>1SZ/WFDE312L</v>
          </cell>
        </row>
        <row r="4063">
          <cell r="A4063" t="str">
            <v>2PZ/WFDE312L</v>
          </cell>
          <cell r="B4063" t="str">
            <v/>
          </cell>
        </row>
        <row r="4064">
          <cell r="A4064" t="str">
            <v>2SZ/WFDE312L</v>
          </cell>
        </row>
        <row r="4065">
          <cell r="A4065" t="str">
            <v>3SZ/WFDE312L</v>
          </cell>
        </row>
        <row r="4066">
          <cell r="A4066" t="str">
            <v>4SZ/WFDE312L</v>
          </cell>
        </row>
        <row r="4067">
          <cell r="A4067" t="str">
            <v>1SZ/WFDE312R</v>
          </cell>
        </row>
        <row r="4068">
          <cell r="A4068" t="str">
            <v>2PZ/WFDE312R</v>
          </cell>
          <cell r="B4068" t="str">
            <v/>
          </cell>
        </row>
        <row r="4069">
          <cell r="A4069" t="str">
            <v>2SZ/WFDE312R</v>
          </cell>
        </row>
        <row r="4070">
          <cell r="A4070" t="str">
            <v>3SZ/WFDE312R</v>
          </cell>
        </row>
        <row r="4071">
          <cell r="A4071" t="str">
            <v>4SZ/WFDE312R</v>
          </cell>
        </row>
        <row r="4072">
          <cell r="A4072" t="str">
            <v>1SZ/WFDE318L</v>
          </cell>
        </row>
        <row r="4073">
          <cell r="A4073" t="str">
            <v>2PZ/WFDE318L</v>
          </cell>
          <cell r="B4073" t="str">
            <v/>
          </cell>
        </row>
        <row r="4074">
          <cell r="A4074" t="str">
            <v>2SZ/WFDE318L</v>
          </cell>
        </row>
        <row r="4075">
          <cell r="A4075" t="str">
            <v>3SZ/WFDE318L</v>
          </cell>
        </row>
        <row r="4076">
          <cell r="A4076" t="str">
            <v>4SZ/WFDE318L</v>
          </cell>
        </row>
        <row r="4077">
          <cell r="A4077" t="str">
            <v>1SZ/WFDE318R</v>
          </cell>
        </row>
        <row r="4078">
          <cell r="A4078" t="str">
            <v>2PZ/WFDE318R</v>
          </cell>
          <cell r="B4078" t="str">
            <v/>
          </cell>
        </row>
        <row r="4079">
          <cell r="A4079" t="str">
            <v>2SZ/WFDE318R</v>
          </cell>
        </row>
        <row r="4080">
          <cell r="A4080" t="str">
            <v>3SZ/WFDE318R</v>
          </cell>
        </row>
        <row r="4081">
          <cell r="A4081" t="str">
            <v>4SZ/WFDE318R</v>
          </cell>
        </row>
        <row r="4082">
          <cell r="A4082" t="str">
            <v>1SZ/WFDE324L</v>
          </cell>
        </row>
        <row r="4083">
          <cell r="A4083" t="str">
            <v>2PZ/WFDE324L</v>
          </cell>
          <cell r="B4083" t="str">
            <v/>
          </cell>
        </row>
        <row r="4084">
          <cell r="A4084" t="str">
            <v>2SZ/WFDE324L</v>
          </cell>
        </row>
        <row r="4085">
          <cell r="A4085" t="str">
            <v>3SZ/WFDE324L</v>
          </cell>
        </row>
        <row r="4086">
          <cell r="A4086" t="str">
            <v>4SZ/WFDE324L</v>
          </cell>
        </row>
        <row r="4087">
          <cell r="A4087" t="str">
            <v>1SZ/WFDE324R</v>
          </cell>
        </row>
        <row r="4088">
          <cell r="A4088" t="str">
            <v>2PZ/WFDE324R</v>
          </cell>
          <cell r="B4088" t="str">
            <v/>
          </cell>
        </row>
        <row r="4089">
          <cell r="A4089" t="str">
            <v>2SZ/WFDE324R</v>
          </cell>
        </row>
        <row r="4090">
          <cell r="A4090" t="str">
            <v>3SZ/WFDE324R</v>
          </cell>
        </row>
        <row r="4091">
          <cell r="A4091" t="str">
            <v>4SZ/WFDE324R</v>
          </cell>
        </row>
        <row r="4092">
          <cell r="A4092" t="str">
            <v>1SZ/WFDE330L</v>
          </cell>
        </row>
        <row r="4093">
          <cell r="A4093" t="str">
            <v>2PZ/WFDE330L</v>
          </cell>
          <cell r="B4093" t="str">
            <v/>
          </cell>
        </row>
        <row r="4094">
          <cell r="A4094" t="str">
            <v>2SZ/WFDE330L</v>
          </cell>
        </row>
        <row r="4095">
          <cell r="A4095" t="str">
            <v>3SZ/WFDE330L</v>
          </cell>
        </row>
        <row r="4096">
          <cell r="A4096" t="str">
            <v>4SZ/WFDE330L</v>
          </cell>
        </row>
        <row r="4097">
          <cell r="A4097" t="str">
            <v>1SZ/WFDE330R</v>
          </cell>
        </row>
        <row r="4098">
          <cell r="A4098" t="str">
            <v>2PZ/WFDE330R</v>
          </cell>
          <cell r="B4098" t="str">
            <v/>
          </cell>
        </row>
        <row r="4099">
          <cell r="A4099" t="str">
            <v>2SZ/WFDE330R</v>
          </cell>
        </row>
        <row r="4100">
          <cell r="A4100" t="str">
            <v>3SZ/WFDE330R</v>
          </cell>
        </row>
        <row r="4101">
          <cell r="A4101" t="str">
            <v>4SZ/WFDE330R</v>
          </cell>
        </row>
        <row r="4102">
          <cell r="A4102" t="str">
            <v>1SZ/WFDE336L</v>
          </cell>
        </row>
        <row r="4103">
          <cell r="A4103" t="str">
            <v>2PZ/WFDE336L</v>
          </cell>
          <cell r="B4103" t="str">
            <v/>
          </cell>
        </row>
        <row r="4104">
          <cell r="A4104" t="str">
            <v>2SZ/WFDE336L</v>
          </cell>
        </row>
        <row r="4105">
          <cell r="A4105" t="str">
            <v>3SZ/WFDE336L</v>
          </cell>
        </row>
        <row r="4106">
          <cell r="A4106" t="str">
            <v>4SZ/WFDE336L</v>
          </cell>
        </row>
        <row r="4107">
          <cell r="A4107" t="str">
            <v>1SZ/WFDE336R</v>
          </cell>
        </row>
        <row r="4108">
          <cell r="A4108" t="str">
            <v>2PZ/WFDE336R</v>
          </cell>
          <cell r="B4108" t="str">
            <v/>
          </cell>
        </row>
        <row r="4109">
          <cell r="A4109" t="str">
            <v>2SZ/WFDE336R</v>
          </cell>
        </row>
        <row r="4110">
          <cell r="A4110" t="str">
            <v>3SZ/WFDE336R</v>
          </cell>
        </row>
        <row r="4111">
          <cell r="A4111" t="str">
            <v>4SZ/WFDE336R</v>
          </cell>
        </row>
        <row r="4112">
          <cell r="A4112" t="str">
            <v>1SZ/WFDE339L</v>
          </cell>
        </row>
        <row r="4113">
          <cell r="A4113" t="str">
            <v>2PZ/WFDE339L</v>
          </cell>
          <cell r="B4113" t="str">
            <v/>
          </cell>
        </row>
        <row r="4114">
          <cell r="A4114" t="str">
            <v>2SZ/WFDE339L</v>
          </cell>
        </row>
        <row r="4115">
          <cell r="A4115" t="str">
            <v>3SZ/WFDE339L</v>
          </cell>
        </row>
        <row r="4116">
          <cell r="A4116" t="str">
            <v>4SZ/WFDE339L</v>
          </cell>
        </row>
        <row r="4117">
          <cell r="A4117" t="str">
            <v>1SZ/WFDE339R</v>
          </cell>
        </row>
        <row r="4118">
          <cell r="A4118" t="str">
            <v>2PZ/WFDE339R</v>
          </cell>
          <cell r="B4118" t="str">
            <v/>
          </cell>
        </row>
        <row r="4119">
          <cell r="A4119" t="str">
            <v>2SZ/WFDE339R</v>
          </cell>
        </row>
        <row r="4120">
          <cell r="A4120" t="str">
            <v>3SZ/WFDE339R</v>
          </cell>
        </row>
        <row r="4121">
          <cell r="A4121" t="str">
            <v>4SZ/WFDE339R</v>
          </cell>
        </row>
        <row r="4122">
          <cell r="A4122" t="str">
            <v>1SZ/WFDE342L</v>
          </cell>
        </row>
        <row r="4123">
          <cell r="A4123" t="str">
            <v>2PZ/WFDE342L</v>
          </cell>
          <cell r="B4123" t="str">
            <v/>
          </cell>
        </row>
        <row r="4124">
          <cell r="A4124" t="str">
            <v>2SZ/WFDE342L</v>
          </cell>
        </row>
        <row r="4125">
          <cell r="A4125" t="str">
            <v>3SZ/WFDE342L</v>
          </cell>
        </row>
        <row r="4126">
          <cell r="A4126" t="str">
            <v>4SZ/WFDE342L</v>
          </cell>
        </row>
        <row r="4127">
          <cell r="A4127" t="str">
            <v>1SZ/WFDE342R</v>
          </cell>
        </row>
        <row r="4128">
          <cell r="A4128" t="str">
            <v>2PZ/WFDE342R</v>
          </cell>
          <cell r="B4128" t="str">
            <v/>
          </cell>
        </row>
        <row r="4129">
          <cell r="A4129" t="str">
            <v>2SZ/WFDE342R</v>
          </cell>
        </row>
        <row r="4130">
          <cell r="A4130" t="str">
            <v>3SZ/WFDE342R</v>
          </cell>
        </row>
        <row r="4131">
          <cell r="A4131" t="str">
            <v>4SZ/WFDE342R</v>
          </cell>
        </row>
        <row r="4132">
          <cell r="A4132" t="str">
            <v>1SZ/WFDE348L</v>
          </cell>
        </row>
        <row r="4133">
          <cell r="A4133" t="str">
            <v>2PZ/WFDE348L</v>
          </cell>
          <cell r="B4133" t="str">
            <v/>
          </cell>
        </row>
        <row r="4134">
          <cell r="A4134" t="str">
            <v>2SZ/WFDE348L</v>
          </cell>
        </row>
        <row r="4135">
          <cell r="A4135" t="str">
            <v>3SZ/WFDE348L</v>
          </cell>
        </row>
        <row r="4136">
          <cell r="A4136" t="str">
            <v>4SZ/WFDE348L</v>
          </cell>
        </row>
        <row r="4137">
          <cell r="A4137" t="str">
            <v>1SZ/WFDE348R</v>
          </cell>
        </row>
        <row r="4138">
          <cell r="A4138" t="str">
            <v>2PZ/WFDE348R</v>
          </cell>
          <cell r="B4138" t="str">
            <v/>
          </cell>
        </row>
        <row r="4139">
          <cell r="A4139" t="str">
            <v>2SZ/WFDE348R</v>
          </cell>
        </row>
        <row r="4140">
          <cell r="A4140" t="str">
            <v>3SZ/WFDE348R</v>
          </cell>
        </row>
        <row r="4141">
          <cell r="A4141" t="str">
            <v>4SZ/WFDE348R</v>
          </cell>
        </row>
        <row r="4142">
          <cell r="A4142" t="str">
            <v>1SZ/WFDE360L</v>
          </cell>
        </row>
        <row r="4143">
          <cell r="A4143" t="str">
            <v>2PZ/WFDE360L</v>
          </cell>
          <cell r="B4143" t="str">
            <v/>
          </cell>
        </row>
        <row r="4144">
          <cell r="A4144" t="str">
            <v>2SZ/WFDE360L</v>
          </cell>
        </row>
        <row r="4145">
          <cell r="A4145" t="str">
            <v>3SZ/WFDE360L</v>
          </cell>
        </row>
        <row r="4146">
          <cell r="A4146" t="str">
            <v>4SZ/WFDE360L</v>
          </cell>
        </row>
        <row r="4147">
          <cell r="A4147" t="str">
            <v>1SZ/WFDE360R</v>
          </cell>
        </row>
        <row r="4148">
          <cell r="A4148" t="str">
            <v>2PZ/WFDE360R</v>
          </cell>
          <cell r="B4148" t="str">
            <v/>
          </cell>
        </row>
        <row r="4149">
          <cell r="A4149" t="str">
            <v>2SZ/WFDE360R</v>
          </cell>
        </row>
        <row r="4150">
          <cell r="A4150" t="str">
            <v>3SZ/WFDE360R</v>
          </cell>
        </row>
        <row r="4151">
          <cell r="A4151" t="str">
            <v>4SZ/WFDE360R</v>
          </cell>
        </row>
        <row r="4152">
          <cell r="A4152" t="str">
            <v>1SZ/WFDF312</v>
          </cell>
        </row>
        <row r="4153">
          <cell r="A4153" t="str">
            <v>2PZ/WFDF312</v>
          </cell>
          <cell r="B4153" t="str">
            <v/>
          </cell>
        </row>
        <row r="4154">
          <cell r="A4154" t="str">
            <v>2SZ/WFDF312</v>
          </cell>
        </row>
        <row r="4155">
          <cell r="A4155" t="str">
            <v>3SZ/WFDF312</v>
          </cell>
        </row>
        <row r="4156">
          <cell r="A4156" t="str">
            <v>4SZ/WFDF312</v>
          </cell>
        </row>
        <row r="4157">
          <cell r="A4157" t="str">
            <v>1SZ/WFDF318</v>
          </cell>
        </row>
        <row r="4158">
          <cell r="A4158" t="str">
            <v>2PZ/WFDF318</v>
          </cell>
          <cell r="B4158" t="str">
            <v/>
          </cell>
        </row>
        <row r="4159">
          <cell r="A4159" t="str">
            <v>2SZ/WFDF318</v>
          </cell>
        </row>
        <row r="4160">
          <cell r="A4160" t="str">
            <v>3SZ/WFDF318</v>
          </cell>
        </row>
        <row r="4161">
          <cell r="A4161" t="str">
            <v>4SZ/WFDF318</v>
          </cell>
        </row>
        <row r="4162">
          <cell r="A4162" t="str">
            <v>1SZ/WFDF324</v>
          </cell>
        </row>
        <row r="4163">
          <cell r="A4163" t="str">
            <v>2PZ/WFDF324</v>
          </cell>
          <cell r="B4163" t="str">
            <v/>
          </cell>
        </row>
        <row r="4164">
          <cell r="A4164" t="str">
            <v>2SZ/WFDF324</v>
          </cell>
        </row>
        <row r="4165">
          <cell r="A4165" t="str">
            <v>3SZ/WFDF324</v>
          </cell>
        </row>
        <row r="4166">
          <cell r="A4166" t="str">
            <v>4SZ/WFDF324</v>
          </cell>
        </row>
        <row r="4167">
          <cell r="A4167" t="str">
            <v>1SZ/WFDF330</v>
          </cell>
        </row>
        <row r="4168">
          <cell r="A4168" t="str">
            <v>2PZ/WFDF330</v>
          </cell>
          <cell r="B4168" t="str">
            <v/>
          </cell>
        </row>
        <row r="4169">
          <cell r="A4169" t="str">
            <v>2SZ/WFDF330</v>
          </cell>
        </row>
        <row r="4170">
          <cell r="A4170" t="str">
            <v>3SZ/WFDF330</v>
          </cell>
        </row>
        <row r="4171">
          <cell r="A4171" t="str">
            <v>4SZ/WFDF330</v>
          </cell>
        </row>
        <row r="4172">
          <cell r="A4172" t="str">
            <v>1SZ/WFDF336</v>
          </cell>
        </row>
        <row r="4173">
          <cell r="A4173" t="str">
            <v>2PZ/WFDF336</v>
          </cell>
          <cell r="B4173" t="str">
            <v/>
          </cell>
        </row>
        <row r="4174">
          <cell r="A4174" t="str">
            <v>2SZ/WFDF336</v>
          </cell>
        </row>
        <row r="4175">
          <cell r="A4175" t="str">
            <v>3SZ/WFDF336</v>
          </cell>
        </row>
        <row r="4176">
          <cell r="A4176" t="str">
            <v>4SZ/WFDF336</v>
          </cell>
        </row>
        <row r="4177">
          <cell r="A4177" t="str">
            <v>1SZ/WFDF339</v>
          </cell>
        </row>
        <row r="4178">
          <cell r="A4178" t="str">
            <v>2PZ/WFDF339</v>
          </cell>
          <cell r="B4178" t="str">
            <v/>
          </cell>
        </row>
        <row r="4179">
          <cell r="A4179" t="str">
            <v>2SZ/WFDF339</v>
          </cell>
        </row>
        <row r="4180">
          <cell r="A4180" t="str">
            <v>3SZ/WFDF339</v>
          </cell>
        </row>
        <row r="4181">
          <cell r="A4181" t="str">
            <v>4SZ/WFDF339</v>
          </cell>
        </row>
        <row r="4182">
          <cell r="A4182" t="str">
            <v>1SZ/WFDF342</v>
          </cell>
        </row>
        <row r="4183">
          <cell r="A4183" t="str">
            <v>2PZ/WFDF342</v>
          </cell>
          <cell r="B4183" t="str">
            <v/>
          </cell>
        </row>
        <row r="4184">
          <cell r="A4184" t="str">
            <v>2SZ/WFDF342</v>
          </cell>
        </row>
        <row r="4185">
          <cell r="A4185" t="str">
            <v>3SZ/WFDF342</v>
          </cell>
        </row>
        <row r="4186">
          <cell r="A4186" t="str">
            <v>4SZ/WFDF342</v>
          </cell>
        </row>
        <row r="4187">
          <cell r="A4187" t="str">
            <v>1SZ/WFDF348</v>
          </cell>
        </row>
        <row r="4188">
          <cell r="A4188" t="str">
            <v>2PZ/WFDF348</v>
          </cell>
          <cell r="B4188" t="str">
            <v/>
          </cell>
        </row>
        <row r="4189">
          <cell r="A4189" t="str">
            <v>2SZ/WFDF348</v>
          </cell>
        </row>
        <row r="4190">
          <cell r="A4190" t="str">
            <v>3SZ/WFDF348</v>
          </cell>
        </row>
        <row r="4191">
          <cell r="A4191" t="str">
            <v>4SZ/WFDF348</v>
          </cell>
        </row>
        <row r="4192">
          <cell r="A4192" t="str">
            <v>1SZ/WFDF360</v>
          </cell>
        </row>
        <row r="4193">
          <cell r="A4193" t="str">
            <v>2PZ/WFDF360</v>
          </cell>
          <cell r="B4193" t="str">
            <v/>
          </cell>
        </row>
        <row r="4194">
          <cell r="A4194" t="str">
            <v>2SZ/WFDF360</v>
          </cell>
        </row>
        <row r="4195">
          <cell r="A4195" t="str">
            <v>3SZ/WFDF360</v>
          </cell>
        </row>
        <row r="4196">
          <cell r="A4196" t="str">
            <v>4SZ/WFDF360</v>
          </cell>
        </row>
        <row r="4197">
          <cell r="A4197" t="str">
            <v>1SZ/WLS2433B</v>
          </cell>
        </row>
        <row r="4198">
          <cell r="A4198" t="str">
            <v>2PZ/WLS2433B</v>
          </cell>
          <cell r="B4198" t="str">
            <v/>
          </cell>
        </row>
        <row r="4199">
          <cell r="A4199" t="str">
            <v>2SZ/WLS2433B</v>
          </cell>
        </row>
        <row r="4200">
          <cell r="A4200" t="str">
            <v>3SZ/WLS2433B</v>
          </cell>
        </row>
        <row r="4201">
          <cell r="A4201" t="str">
            <v>4SZ/WLS2433B</v>
          </cell>
        </row>
        <row r="4202">
          <cell r="A4202" t="str">
            <v>1SZ/WOS1212</v>
          </cell>
        </row>
        <row r="4203">
          <cell r="A4203" t="str">
            <v>2PZ/WOS1212</v>
          </cell>
          <cell r="B4203" t="str">
            <v/>
          </cell>
        </row>
        <row r="4204">
          <cell r="A4204" t="str">
            <v>2SZ/WOS1212</v>
          </cell>
        </row>
        <row r="4205">
          <cell r="A4205" t="str">
            <v>3SZ/WOS1212</v>
          </cell>
        </row>
        <row r="4206">
          <cell r="A4206" t="str">
            <v>4SZ/WOS1212</v>
          </cell>
        </row>
        <row r="4207">
          <cell r="A4207" t="str">
            <v>1SZ/WOS1218</v>
          </cell>
        </row>
        <row r="4208">
          <cell r="A4208" t="str">
            <v>2PZ/WOS1218</v>
          </cell>
          <cell r="B4208" t="str">
            <v/>
          </cell>
        </row>
        <row r="4209">
          <cell r="A4209" t="str">
            <v>2SZ/WOS1218</v>
          </cell>
        </row>
        <row r="4210">
          <cell r="A4210" t="str">
            <v>3SZ/WOS1218</v>
          </cell>
        </row>
        <row r="4211">
          <cell r="A4211" t="str">
            <v>4SZ/WOS1218</v>
          </cell>
        </row>
        <row r="4212">
          <cell r="A4212" t="str">
            <v>1SZ/WOS1224</v>
          </cell>
        </row>
        <row r="4213">
          <cell r="A4213" t="str">
            <v>2PZ/WOS1224</v>
          </cell>
          <cell r="B4213" t="str">
            <v/>
          </cell>
        </row>
        <row r="4214">
          <cell r="A4214" t="str">
            <v>2SZ/WOS1224</v>
          </cell>
        </row>
        <row r="4215">
          <cell r="A4215" t="str">
            <v>3SZ/WOS1224</v>
          </cell>
        </row>
        <row r="4216">
          <cell r="A4216" t="str">
            <v>4SZ/WOS1224</v>
          </cell>
        </row>
        <row r="4217">
          <cell r="A4217" t="str">
            <v>1SZ/WOS1230</v>
          </cell>
        </row>
        <row r="4218">
          <cell r="A4218" t="str">
            <v>2PZ/WOS1230</v>
          </cell>
          <cell r="B4218" t="str">
            <v/>
          </cell>
        </row>
        <row r="4219">
          <cell r="A4219" t="str">
            <v>2SZ/WOS1230</v>
          </cell>
        </row>
        <row r="4220">
          <cell r="A4220" t="str">
            <v>3SZ/WOS1230</v>
          </cell>
        </row>
        <row r="4221">
          <cell r="A4221" t="str">
            <v>4SZ/WOS1230</v>
          </cell>
        </row>
        <row r="4222">
          <cell r="A4222" t="str">
            <v>1SZ/WOS1236</v>
          </cell>
        </row>
        <row r="4223">
          <cell r="A4223" t="str">
            <v>2PZ/WOS1236</v>
          </cell>
          <cell r="B4223" t="str">
            <v/>
          </cell>
        </row>
        <row r="4224">
          <cell r="A4224" t="str">
            <v>2SZ/WOS1236</v>
          </cell>
        </row>
        <row r="4225">
          <cell r="A4225" t="str">
            <v>3SZ/WOS1236</v>
          </cell>
        </row>
        <row r="4226">
          <cell r="A4226" t="str">
            <v>4SZ/WOS1236</v>
          </cell>
        </row>
        <row r="4227">
          <cell r="A4227" t="str">
            <v>1SZ/WOS1239</v>
          </cell>
        </row>
        <row r="4228">
          <cell r="A4228" t="str">
            <v>2PZ/WOS1239</v>
          </cell>
          <cell r="B4228" t="str">
            <v/>
          </cell>
        </row>
        <row r="4229">
          <cell r="A4229" t="str">
            <v>2SZ/WOS1239</v>
          </cell>
        </row>
        <row r="4230">
          <cell r="A4230" t="str">
            <v>3SZ/WOS1239</v>
          </cell>
        </row>
        <row r="4231">
          <cell r="A4231" t="str">
            <v>4SZ/WOS1239</v>
          </cell>
        </row>
        <row r="4232">
          <cell r="A4232" t="str">
            <v>1SZ/WOS1242</v>
          </cell>
        </row>
        <row r="4233">
          <cell r="A4233" t="str">
            <v>2PZ/WOS1242</v>
          </cell>
          <cell r="B4233" t="str">
            <v/>
          </cell>
        </row>
        <row r="4234">
          <cell r="A4234" t="str">
            <v>2SZ/WOS1242</v>
          </cell>
        </row>
        <row r="4235">
          <cell r="A4235" t="str">
            <v>3SZ/WOS1242</v>
          </cell>
        </row>
        <row r="4236">
          <cell r="A4236" t="str">
            <v>4SZ/WOS1242</v>
          </cell>
        </row>
        <row r="4237">
          <cell r="A4237" t="str">
            <v>1SZ/WOS1512</v>
          </cell>
        </row>
        <row r="4238">
          <cell r="A4238" t="str">
            <v>2PZ/WOS1512</v>
          </cell>
          <cell r="B4238" t="str">
            <v/>
          </cell>
        </row>
        <row r="4239">
          <cell r="A4239" t="str">
            <v>2SZ/WOS1512</v>
          </cell>
        </row>
        <row r="4240">
          <cell r="A4240" t="str">
            <v>3SZ/WOS1512</v>
          </cell>
        </row>
        <row r="4241">
          <cell r="A4241" t="str">
            <v>4SZ/WOS1512</v>
          </cell>
        </row>
        <row r="4242">
          <cell r="A4242" t="str">
            <v>1SZ/WOS1518</v>
          </cell>
        </row>
        <row r="4243">
          <cell r="A4243" t="str">
            <v>2PZ/WOS1518</v>
          </cell>
          <cell r="B4243" t="str">
            <v/>
          </cell>
        </row>
        <row r="4244">
          <cell r="A4244" t="str">
            <v>2SZ/WOS1518</v>
          </cell>
        </row>
        <row r="4245">
          <cell r="A4245" t="str">
            <v>3SZ/WOS1518</v>
          </cell>
        </row>
        <row r="4246">
          <cell r="A4246" t="str">
            <v>4SZ/WOS1518</v>
          </cell>
        </row>
        <row r="4247">
          <cell r="A4247" t="str">
            <v>1SZ/WOS1524</v>
          </cell>
        </row>
        <row r="4248">
          <cell r="A4248" t="str">
            <v>2PZ/WOS1524</v>
          </cell>
          <cell r="B4248" t="str">
            <v/>
          </cell>
        </row>
        <row r="4249">
          <cell r="A4249" t="str">
            <v>2SZ/WOS1524</v>
          </cell>
        </row>
        <row r="4250">
          <cell r="A4250" t="str">
            <v>3SZ/WOS1524</v>
          </cell>
        </row>
        <row r="4251">
          <cell r="A4251" t="str">
            <v>4SZ/WOS1524</v>
          </cell>
        </row>
        <row r="4252">
          <cell r="A4252" t="str">
            <v>1SZ/WOS1530</v>
          </cell>
        </row>
        <row r="4253">
          <cell r="A4253" t="str">
            <v>2PZ/WOS1530</v>
          </cell>
          <cell r="B4253" t="str">
            <v/>
          </cell>
        </row>
        <row r="4254">
          <cell r="A4254" t="str">
            <v>2SZ/WOS1530</v>
          </cell>
        </row>
        <row r="4255">
          <cell r="A4255" t="str">
            <v>3SZ/WOS1530</v>
          </cell>
        </row>
        <row r="4256">
          <cell r="A4256" t="str">
            <v>4SZ/WOS1530</v>
          </cell>
        </row>
        <row r="4257">
          <cell r="A4257" t="str">
            <v>1SZ/WOS1536</v>
          </cell>
        </row>
        <row r="4258">
          <cell r="A4258" t="str">
            <v>2PZ/WOS1536</v>
          </cell>
          <cell r="B4258" t="str">
            <v/>
          </cell>
        </row>
        <row r="4259">
          <cell r="A4259" t="str">
            <v>2SZ/WOS1536</v>
          </cell>
        </row>
        <row r="4260">
          <cell r="A4260" t="str">
            <v>3SZ/WOS1536</v>
          </cell>
        </row>
        <row r="4261">
          <cell r="A4261" t="str">
            <v>4SZ/WOS1536</v>
          </cell>
        </row>
        <row r="4262">
          <cell r="A4262" t="str">
            <v>1SZ/WOS1539</v>
          </cell>
        </row>
        <row r="4263">
          <cell r="A4263" t="str">
            <v>2PZ/WOS1539</v>
          </cell>
          <cell r="B4263" t="str">
            <v/>
          </cell>
        </row>
        <row r="4264">
          <cell r="A4264" t="str">
            <v>2SZ/WOS1539</v>
          </cell>
        </row>
        <row r="4265">
          <cell r="A4265" t="str">
            <v>3SZ/WOS1539</v>
          </cell>
        </row>
        <row r="4266">
          <cell r="A4266" t="str">
            <v>4SZ/WOS1539</v>
          </cell>
        </row>
        <row r="4267">
          <cell r="A4267" t="str">
            <v>1SZ/WOS1542</v>
          </cell>
        </row>
        <row r="4268">
          <cell r="A4268" t="str">
            <v>2PZ/WOS1542</v>
          </cell>
          <cell r="B4268" t="str">
            <v/>
          </cell>
        </row>
        <row r="4269">
          <cell r="A4269" t="str">
            <v>2SZ/WOS1542</v>
          </cell>
        </row>
        <row r="4270">
          <cell r="A4270" t="str">
            <v>3SZ/WOS1542</v>
          </cell>
        </row>
        <row r="4271">
          <cell r="A4271" t="str">
            <v>4SZ/WOS1542</v>
          </cell>
        </row>
        <row r="4272">
          <cell r="A4272" t="str">
            <v>1SZ/WOS1812</v>
          </cell>
        </row>
        <row r="4273">
          <cell r="A4273" t="str">
            <v>2PZ/WOS1812</v>
          </cell>
          <cell r="B4273" t="str">
            <v/>
          </cell>
        </row>
        <row r="4274">
          <cell r="A4274" t="str">
            <v>2SZ/WOS1812</v>
          </cell>
        </row>
        <row r="4275">
          <cell r="A4275" t="str">
            <v>3SZ/WOS1812</v>
          </cell>
        </row>
        <row r="4276">
          <cell r="A4276" t="str">
            <v>4SZ/WOS1812</v>
          </cell>
        </row>
        <row r="4277">
          <cell r="A4277" t="str">
            <v>1SZ/WOS1818</v>
          </cell>
        </row>
        <row r="4278">
          <cell r="A4278" t="str">
            <v>2PZ/WOS1818</v>
          </cell>
          <cell r="B4278" t="str">
            <v/>
          </cell>
        </row>
        <row r="4279">
          <cell r="A4279" t="str">
            <v>2SZ/WOS1818</v>
          </cell>
        </row>
        <row r="4280">
          <cell r="A4280" t="str">
            <v>3SZ/WOS1818</v>
          </cell>
        </row>
        <row r="4281">
          <cell r="A4281" t="str">
            <v>4SZ/WOS1818</v>
          </cell>
        </row>
        <row r="4282">
          <cell r="A4282" t="str">
            <v>1SZ/WOS1824</v>
          </cell>
        </row>
        <row r="4283">
          <cell r="A4283" t="str">
            <v>2PZ/WOS1824</v>
          </cell>
          <cell r="B4283" t="str">
            <v/>
          </cell>
        </row>
        <row r="4284">
          <cell r="A4284" t="str">
            <v>2SZ/WOS1824</v>
          </cell>
        </row>
        <row r="4285">
          <cell r="A4285" t="str">
            <v>3SZ/WOS1824</v>
          </cell>
        </row>
        <row r="4286">
          <cell r="A4286" t="str">
            <v>4SZ/WOS1824</v>
          </cell>
        </row>
        <row r="4287">
          <cell r="A4287" t="str">
            <v>1SZ/WOS1830</v>
          </cell>
        </row>
        <row r="4288">
          <cell r="A4288" t="str">
            <v>2PZ/WOS1830</v>
          </cell>
          <cell r="B4288" t="str">
            <v/>
          </cell>
        </row>
        <row r="4289">
          <cell r="A4289" t="str">
            <v>2SZ/WOS1830</v>
          </cell>
        </row>
        <row r="4290">
          <cell r="A4290" t="str">
            <v>3SZ/WOS1830</v>
          </cell>
        </row>
        <row r="4291">
          <cell r="A4291" t="str">
            <v>4SZ/WOS1830</v>
          </cell>
        </row>
        <row r="4292">
          <cell r="A4292" t="str">
            <v>1SZ/WOS1836</v>
          </cell>
        </row>
        <row r="4293">
          <cell r="A4293" t="str">
            <v>2PZ/WOS1836</v>
          </cell>
          <cell r="B4293" t="str">
            <v/>
          </cell>
        </row>
        <row r="4294">
          <cell r="A4294" t="str">
            <v>2SZ/WOS1836</v>
          </cell>
        </row>
        <row r="4295">
          <cell r="A4295" t="str">
            <v>3SZ/WOS1836</v>
          </cell>
        </row>
        <row r="4296">
          <cell r="A4296" t="str">
            <v>4SZ/WOS1836</v>
          </cell>
        </row>
        <row r="4297">
          <cell r="A4297" t="str">
            <v>1SZ/WOS1839</v>
          </cell>
        </row>
        <row r="4298">
          <cell r="A4298" t="str">
            <v>2PZ/WOS1839</v>
          </cell>
          <cell r="B4298" t="str">
            <v/>
          </cell>
        </row>
        <row r="4299">
          <cell r="A4299" t="str">
            <v>2SZ/WOS1839</v>
          </cell>
        </row>
        <row r="4300">
          <cell r="A4300" t="str">
            <v>3SZ/WOS1839</v>
          </cell>
        </row>
        <row r="4301">
          <cell r="A4301" t="str">
            <v>4SZ/WOS1839</v>
          </cell>
        </row>
        <row r="4302">
          <cell r="A4302" t="str">
            <v>1SZ/WOS1842</v>
          </cell>
        </row>
        <row r="4303">
          <cell r="A4303" t="str">
            <v>2PZ/WOS1842</v>
          </cell>
          <cell r="B4303" t="str">
            <v/>
          </cell>
        </row>
        <row r="4304">
          <cell r="A4304" t="str">
            <v>2SZ/WOS1842</v>
          </cell>
        </row>
        <row r="4305">
          <cell r="A4305" t="str">
            <v>3SZ/WOS1842</v>
          </cell>
        </row>
        <row r="4306">
          <cell r="A4306" t="str">
            <v>4SZ/WOS1842</v>
          </cell>
        </row>
        <row r="4307">
          <cell r="A4307" t="str">
            <v>1SZ/WOS2112</v>
          </cell>
        </row>
        <row r="4308">
          <cell r="A4308" t="str">
            <v>2PZ/WOS2112</v>
          </cell>
          <cell r="B4308" t="str">
            <v/>
          </cell>
        </row>
        <row r="4309">
          <cell r="A4309" t="str">
            <v>2SZ/WOS2112</v>
          </cell>
        </row>
        <row r="4310">
          <cell r="A4310" t="str">
            <v>3SZ/WOS2112</v>
          </cell>
        </row>
        <row r="4311">
          <cell r="A4311" t="str">
            <v>4SZ/WOS2112</v>
          </cell>
        </row>
        <row r="4312">
          <cell r="A4312" t="str">
            <v>1SZ/WOS2118</v>
          </cell>
        </row>
        <row r="4313">
          <cell r="A4313" t="str">
            <v>2PZ/WOS2118</v>
          </cell>
          <cell r="B4313" t="str">
            <v/>
          </cell>
        </row>
        <row r="4314">
          <cell r="A4314" t="str">
            <v>2SZ/WOS2118</v>
          </cell>
        </row>
        <row r="4315">
          <cell r="A4315" t="str">
            <v>3SZ/WOS2118</v>
          </cell>
        </row>
        <row r="4316">
          <cell r="A4316" t="str">
            <v>4SZ/WOS2118</v>
          </cell>
        </row>
        <row r="4317">
          <cell r="A4317" t="str">
            <v>1SZ/WOS2124</v>
          </cell>
        </row>
        <row r="4318">
          <cell r="A4318" t="str">
            <v>2PZ/WOS2124</v>
          </cell>
          <cell r="B4318" t="str">
            <v/>
          </cell>
        </row>
        <row r="4319">
          <cell r="A4319" t="str">
            <v>2SZ/WOS2124</v>
          </cell>
        </row>
        <row r="4320">
          <cell r="A4320" t="str">
            <v>3SZ/WOS2124</v>
          </cell>
        </row>
        <row r="4321">
          <cell r="A4321" t="str">
            <v>4SZ/WOS2124</v>
          </cell>
        </row>
        <row r="4322">
          <cell r="A4322" t="str">
            <v>1SZ/WOS2130</v>
          </cell>
        </row>
        <row r="4323">
          <cell r="A4323" t="str">
            <v>2PZ/WOS2130</v>
          </cell>
          <cell r="B4323" t="str">
            <v/>
          </cell>
        </row>
        <row r="4324">
          <cell r="A4324" t="str">
            <v>2SZ/WOS2130</v>
          </cell>
        </row>
        <row r="4325">
          <cell r="A4325" t="str">
            <v>3SZ/WOS2130</v>
          </cell>
        </row>
        <row r="4326">
          <cell r="A4326" t="str">
            <v>4SZ/WOS2130</v>
          </cell>
        </row>
        <row r="4327">
          <cell r="A4327" t="str">
            <v>1SZ/WOS2136</v>
          </cell>
        </row>
        <row r="4328">
          <cell r="A4328" t="str">
            <v>2PZ/WOS2136</v>
          </cell>
          <cell r="B4328" t="str">
            <v/>
          </cell>
        </row>
        <row r="4329">
          <cell r="A4329" t="str">
            <v>2SZ/WOS2136</v>
          </cell>
        </row>
        <row r="4330">
          <cell r="A4330" t="str">
            <v>3SZ/WOS2136</v>
          </cell>
        </row>
        <row r="4331">
          <cell r="A4331" t="str">
            <v>4SZ/WOS2136</v>
          </cell>
        </row>
        <row r="4332">
          <cell r="A4332" t="str">
            <v>1SZ/WOS2139</v>
          </cell>
        </row>
        <row r="4333">
          <cell r="A4333" t="str">
            <v>2PZ/WOS2139</v>
          </cell>
          <cell r="B4333" t="str">
            <v/>
          </cell>
        </row>
        <row r="4334">
          <cell r="A4334" t="str">
            <v>2SZ/WOS2139</v>
          </cell>
        </row>
        <row r="4335">
          <cell r="A4335" t="str">
            <v>3SZ/WOS2139</v>
          </cell>
        </row>
        <row r="4336">
          <cell r="A4336" t="str">
            <v>4SZ/WOS2139</v>
          </cell>
        </row>
        <row r="4337">
          <cell r="A4337" t="str">
            <v>1SZ/WOS2142</v>
          </cell>
        </row>
        <row r="4338">
          <cell r="A4338" t="str">
            <v>2PZ/WOS2142</v>
          </cell>
          <cell r="B4338" t="str">
            <v/>
          </cell>
        </row>
        <row r="4339">
          <cell r="A4339" t="str">
            <v>2SZ/WOS2142</v>
          </cell>
        </row>
        <row r="4340">
          <cell r="A4340" t="str">
            <v>3SZ/WOS2142</v>
          </cell>
        </row>
        <row r="4341">
          <cell r="A4341" t="str">
            <v>4SZ/WOS2142</v>
          </cell>
        </row>
        <row r="4342">
          <cell r="A4342" t="str">
            <v>1SZ/WOS2412</v>
          </cell>
        </row>
        <row r="4343">
          <cell r="A4343" t="str">
            <v>2PZ/WOS2412</v>
          </cell>
          <cell r="B4343" t="str">
            <v/>
          </cell>
        </row>
        <row r="4344">
          <cell r="A4344" t="str">
            <v>2SZ/WOS2412</v>
          </cell>
        </row>
        <row r="4345">
          <cell r="A4345" t="str">
            <v>3SZ/WOS2412</v>
          </cell>
        </row>
        <row r="4346">
          <cell r="A4346" t="str">
            <v>4SZ/WOS2412</v>
          </cell>
        </row>
        <row r="4347">
          <cell r="A4347" t="str">
            <v>1SZ/WOS2418</v>
          </cell>
        </row>
        <row r="4348">
          <cell r="A4348" t="str">
            <v>2PZ/WOS2418</v>
          </cell>
          <cell r="B4348" t="str">
            <v/>
          </cell>
        </row>
        <row r="4349">
          <cell r="A4349" t="str">
            <v>2SZ/WOS2418</v>
          </cell>
        </row>
        <row r="4350">
          <cell r="A4350" t="str">
            <v>3SZ/WOS2418</v>
          </cell>
        </row>
        <row r="4351">
          <cell r="A4351" t="str">
            <v>4SZ/WOS2418</v>
          </cell>
        </row>
        <row r="4352">
          <cell r="A4352" t="str">
            <v>1SZ/WOS2424</v>
          </cell>
        </row>
        <row r="4353">
          <cell r="A4353" t="str">
            <v>2PZ/WOS2424</v>
          </cell>
          <cell r="B4353" t="str">
            <v/>
          </cell>
        </row>
        <row r="4354">
          <cell r="A4354" t="str">
            <v>2SZ/WOS2424</v>
          </cell>
        </row>
        <row r="4355">
          <cell r="A4355" t="str">
            <v>3SZ/WOS2424</v>
          </cell>
        </row>
        <row r="4356">
          <cell r="A4356" t="str">
            <v>4SZ/WOS2424</v>
          </cell>
        </row>
        <row r="4357">
          <cell r="A4357" t="str">
            <v>1SZ/WOS2430</v>
          </cell>
        </row>
        <row r="4358">
          <cell r="A4358" t="str">
            <v>2PZ/WOS2430</v>
          </cell>
          <cell r="B4358" t="str">
            <v/>
          </cell>
        </row>
        <row r="4359">
          <cell r="A4359" t="str">
            <v>2SZ/WOS2430</v>
          </cell>
        </row>
        <row r="4360">
          <cell r="A4360" t="str">
            <v>3SZ/WOS2430</v>
          </cell>
        </row>
        <row r="4361">
          <cell r="A4361" t="str">
            <v>4SZ/WOS2430</v>
          </cell>
        </row>
        <row r="4362">
          <cell r="A4362" t="str">
            <v>1SZ/WOS2436</v>
          </cell>
        </row>
        <row r="4363">
          <cell r="A4363" t="str">
            <v>2PZ/WOS2436</v>
          </cell>
          <cell r="B4363" t="str">
            <v/>
          </cell>
        </row>
        <row r="4364">
          <cell r="A4364" t="str">
            <v>2SZ/WOS2436</v>
          </cell>
        </row>
        <row r="4365">
          <cell r="A4365" t="str">
            <v>3SZ/WOS2436</v>
          </cell>
        </row>
        <row r="4366">
          <cell r="A4366" t="str">
            <v>4SZ/WOS2436</v>
          </cell>
        </row>
        <row r="4367">
          <cell r="A4367" t="str">
            <v>1SZ/WOS2439</v>
          </cell>
        </row>
        <row r="4368">
          <cell r="A4368" t="str">
            <v>2PZ/WOS2439</v>
          </cell>
          <cell r="B4368" t="str">
            <v/>
          </cell>
        </row>
        <row r="4369">
          <cell r="A4369" t="str">
            <v>2SZ/WOS2439</v>
          </cell>
        </row>
        <row r="4370">
          <cell r="A4370" t="str">
            <v>3SZ/WOS2439</v>
          </cell>
        </row>
        <row r="4371">
          <cell r="A4371" t="str">
            <v>4SZ/WOS2439</v>
          </cell>
        </row>
        <row r="4372">
          <cell r="A4372" t="str">
            <v>1SZ/WOS2442</v>
          </cell>
        </row>
        <row r="4373">
          <cell r="A4373" t="str">
            <v>2PZ/WOS2442</v>
          </cell>
          <cell r="B4373" t="str">
            <v/>
          </cell>
        </row>
        <row r="4374">
          <cell r="A4374" t="str">
            <v>2SZ/WOS2442</v>
          </cell>
        </row>
        <row r="4375">
          <cell r="A4375" t="str">
            <v>3SZ/WOS2442</v>
          </cell>
        </row>
        <row r="4376">
          <cell r="A4376" t="str">
            <v>4SZ/WOS2442</v>
          </cell>
        </row>
        <row r="4377">
          <cell r="A4377" t="str">
            <v>1SZ/WOS2712</v>
          </cell>
        </row>
        <row r="4378">
          <cell r="A4378" t="str">
            <v>2PZ/WOS2712</v>
          </cell>
          <cell r="B4378" t="str">
            <v/>
          </cell>
        </row>
        <row r="4379">
          <cell r="A4379" t="str">
            <v>2SZ/WOS2712</v>
          </cell>
        </row>
        <row r="4380">
          <cell r="A4380" t="str">
            <v>3SZ/WOS2712</v>
          </cell>
        </row>
        <row r="4381">
          <cell r="A4381" t="str">
            <v>4SZ/WOS2712</v>
          </cell>
        </row>
        <row r="4382">
          <cell r="A4382" t="str">
            <v>1SZ/WOS2718</v>
          </cell>
        </row>
        <row r="4383">
          <cell r="A4383" t="str">
            <v>2PZ/WOS2718</v>
          </cell>
          <cell r="B4383" t="str">
            <v/>
          </cell>
        </row>
        <row r="4384">
          <cell r="A4384" t="str">
            <v>2SZ/WOS2718</v>
          </cell>
        </row>
        <row r="4385">
          <cell r="A4385" t="str">
            <v>3SZ/WOS2718</v>
          </cell>
        </row>
        <row r="4386">
          <cell r="A4386" t="str">
            <v>4SZ/WOS2718</v>
          </cell>
        </row>
        <row r="4387">
          <cell r="A4387" t="str">
            <v>1SZ/WOS2724</v>
          </cell>
        </row>
        <row r="4388">
          <cell r="A4388" t="str">
            <v>2PZ/WOS2724</v>
          </cell>
          <cell r="B4388" t="str">
            <v/>
          </cell>
        </row>
        <row r="4389">
          <cell r="A4389" t="str">
            <v>2SZ/WOS2724</v>
          </cell>
        </row>
        <row r="4390">
          <cell r="A4390" t="str">
            <v>3SZ/WOS2724</v>
          </cell>
        </row>
        <row r="4391">
          <cell r="A4391" t="str">
            <v>4SZ/WOS2724</v>
          </cell>
        </row>
        <row r="4392">
          <cell r="A4392" t="str">
            <v>1SZ/WOS2730</v>
          </cell>
        </row>
        <row r="4393">
          <cell r="A4393" t="str">
            <v>2PZ/WOS2730</v>
          </cell>
          <cell r="B4393" t="str">
            <v/>
          </cell>
        </row>
        <row r="4394">
          <cell r="A4394" t="str">
            <v>2SZ/WOS2730</v>
          </cell>
        </row>
        <row r="4395">
          <cell r="A4395" t="str">
            <v>3SZ/WOS2730</v>
          </cell>
        </row>
        <row r="4396">
          <cell r="A4396" t="str">
            <v>4SZ/WOS2730</v>
          </cell>
        </row>
        <row r="4397">
          <cell r="A4397" t="str">
            <v>1SZ/WOS2736</v>
          </cell>
        </row>
        <row r="4398">
          <cell r="A4398" t="str">
            <v>2PZ/WOS2736</v>
          </cell>
          <cell r="B4398" t="str">
            <v/>
          </cell>
        </row>
        <row r="4399">
          <cell r="A4399" t="str">
            <v>2SZ/WOS2736</v>
          </cell>
        </row>
        <row r="4400">
          <cell r="A4400" t="str">
            <v>3SZ/WOS2736</v>
          </cell>
        </row>
        <row r="4401">
          <cell r="A4401" t="str">
            <v>4SZ/WOS2736</v>
          </cell>
        </row>
        <row r="4402">
          <cell r="A4402" t="str">
            <v>1SZ/WOS2739</v>
          </cell>
        </row>
        <row r="4403">
          <cell r="A4403" t="str">
            <v>2PZ/WOS2739</v>
          </cell>
          <cell r="B4403" t="str">
            <v/>
          </cell>
        </row>
        <row r="4404">
          <cell r="A4404" t="str">
            <v>2SZ/WOS2739</v>
          </cell>
        </row>
        <row r="4405">
          <cell r="A4405" t="str">
            <v>3SZ/WOS2739</v>
          </cell>
        </row>
        <row r="4406">
          <cell r="A4406" t="str">
            <v>4SZ/WOS2739</v>
          </cell>
        </row>
        <row r="4407">
          <cell r="A4407" t="str">
            <v>1SZ/WOS2742</v>
          </cell>
        </row>
        <row r="4408">
          <cell r="A4408" t="str">
            <v>2PZ/WOS2742</v>
          </cell>
          <cell r="B4408" t="str">
            <v/>
          </cell>
        </row>
        <row r="4409">
          <cell r="A4409" t="str">
            <v>2SZ/WOS2742</v>
          </cell>
        </row>
        <row r="4410">
          <cell r="A4410" t="str">
            <v>3SZ/WOS2742</v>
          </cell>
        </row>
        <row r="4411">
          <cell r="A4411" t="str">
            <v>4SZ/WOS2742</v>
          </cell>
        </row>
        <row r="4412">
          <cell r="A4412" t="str">
            <v>1SZ/WOS3012</v>
          </cell>
        </row>
        <row r="4413">
          <cell r="A4413" t="str">
            <v>2PZ/WOS3012</v>
          </cell>
          <cell r="B4413" t="str">
            <v/>
          </cell>
        </row>
        <row r="4414">
          <cell r="A4414" t="str">
            <v>2SZ/WOS3012</v>
          </cell>
        </row>
        <row r="4415">
          <cell r="A4415" t="str">
            <v>3SZ/WOS3012</v>
          </cell>
        </row>
        <row r="4416">
          <cell r="A4416" t="str">
            <v>4SZ/WOS3012</v>
          </cell>
        </row>
        <row r="4417">
          <cell r="A4417" t="str">
            <v>1SZ/WOS3018</v>
          </cell>
        </row>
        <row r="4418">
          <cell r="A4418" t="str">
            <v>2PZ/WOS3018</v>
          </cell>
          <cell r="B4418" t="str">
            <v/>
          </cell>
        </row>
        <row r="4419">
          <cell r="A4419" t="str">
            <v>2SZ/WOS3018</v>
          </cell>
        </row>
        <row r="4420">
          <cell r="A4420" t="str">
            <v>3SZ/WOS3018</v>
          </cell>
        </row>
        <row r="4421">
          <cell r="A4421" t="str">
            <v>4SZ/WOS3018</v>
          </cell>
        </row>
        <row r="4422">
          <cell r="A4422" t="str">
            <v>1SZ/WOS3024</v>
          </cell>
        </row>
        <row r="4423">
          <cell r="A4423" t="str">
            <v>2PZ/WOS3024</v>
          </cell>
          <cell r="B4423" t="str">
            <v/>
          </cell>
        </row>
        <row r="4424">
          <cell r="A4424" t="str">
            <v>2SZ/WOS3024</v>
          </cell>
        </row>
        <row r="4425">
          <cell r="A4425" t="str">
            <v>3SZ/WOS3024</v>
          </cell>
        </row>
        <row r="4426">
          <cell r="A4426" t="str">
            <v>4SZ/WOS3024</v>
          </cell>
        </row>
        <row r="4427">
          <cell r="A4427" t="str">
            <v>1SZ/WOS3030</v>
          </cell>
        </row>
        <row r="4428">
          <cell r="A4428" t="str">
            <v>2PZ/WOS3030</v>
          </cell>
          <cell r="B4428" t="str">
            <v/>
          </cell>
        </row>
        <row r="4429">
          <cell r="A4429" t="str">
            <v>2SZ/WOS3030</v>
          </cell>
        </row>
        <row r="4430">
          <cell r="A4430" t="str">
            <v>3SZ/WOS3030</v>
          </cell>
        </row>
        <row r="4431">
          <cell r="A4431" t="str">
            <v>4SZ/WOS3030</v>
          </cell>
        </row>
        <row r="4432">
          <cell r="A4432" t="str">
            <v>1SZ/WOS3036</v>
          </cell>
        </row>
        <row r="4433">
          <cell r="A4433" t="str">
            <v>2PZ/WOS3036</v>
          </cell>
          <cell r="B4433" t="str">
            <v/>
          </cell>
        </row>
        <row r="4434">
          <cell r="A4434" t="str">
            <v>2SZ/WOS3036</v>
          </cell>
        </row>
        <row r="4435">
          <cell r="A4435" t="str">
            <v>3SZ/WOS3036</v>
          </cell>
        </row>
        <row r="4436">
          <cell r="A4436" t="str">
            <v>4SZ/WOS3036</v>
          </cell>
        </row>
        <row r="4437">
          <cell r="A4437" t="str">
            <v>1SZ/WOS3039</v>
          </cell>
        </row>
        <row r="4438">
          <cell r="A4438" t="str">
            <v>2PZ/WOS3039</v>
          </cell>
          <cell r="B4438" t="str">
            <v/>
          </cell>
        </row>
        <row r="4439">
          <cell r="A4439" t="str">
            <v>2SZ/WOS3039</v>
          </cell>
        </row>
        <row r="4440">
          <cell r="A4440" t="str">
            <v>3SZ/WOS3039</v>
          </cell>
        </row>
        <row r="4441">
          <cell r="A4441" t="str">
            <v>4SZ/WOS3039</v>
          </cell>
        </row>
        <row r="4442">
          <cell r="A4442" t="str">
            <v>1SZ/WOS3042</v>
          </cell>
        </row>
        <row r="4443">
          <cell r="A4443" t="str">
            <v>2PZ/WOS3042</v>
          </cell>
          <cell r="B4443" t="str">
            <v/>
          </cell>
        </row>
        <row r="4444">
          <cell r="A4444" t="str">
            <v>2SZ/WOS3042</v>
          </cell>
        </row>
        <row r="4445">
          <cell r="A4445" t="str">
            <v>3SZ/WOS3042</v>
          </cell>
        </row>
        <row r="4446">
          <cell r="A4446" t="str">
            <v>4SZ/WOS3042</v>
          </cell>
        </row>
        <row r="4447">
          <cell r="A4447" t="str">
            <v>1SZ/WOS3312</v>
          </cell>
        </row>
        <row r="4448">
          <cell r="A4448" t="str">
            <v>2PZ/WOS3312</v>
          </cell>
          <cell r="B4448" t="str">
            <v/>
          </cell>
        </row>
        <row r="4449">
          <cell r="A4449" t="str">
            <v>2SZ/WOS3312</v>
          </cell>
        </row>
        <row r="4450">
          <cell r="A4450" t="str">
            <v>3SZ/WOS3312</v>
          </cell>
        </row>
        <row r="4451">
          <cell r="A4451" t="str">
            <v>4SZ/WOS3312</v>
          </cell>
        </row>
        <row r="4452">
          <cell r="A4452" t="str">
            <v>1SZ/WOS3318</v>
          </cell>
        </row>
        <row r="4453">
          <cell r="A4453" t="str">
            <v>2PZ/WOS3318</v>
          </cell>
          <cell r="B4453" t="str">
            <v/>
          </cell>
        </row>
        <row r="4454">
          <cell r="A4454" t="str">
            <v>2SZ/WOS3318</v>
          </cell>
        </row>
        <row r="4455">
          <cell r="A4455" t="str">
            <v>3SZ/WOS3318</v>
          </cell>
        </row>
        <row r="4456">
          <cell r="A4456" t="str">
            <v>4SZ/WOS3318</v>
          </cell>
        </row>
        <row r="4457">
          <cell r="A4457" t="str">
            <v>1SZ/WOS3324</v>
          </cell>
        </row>
        <row r="4458">
          <cell r="A4458" t="str">
            <v>2PZ/WOS3324</v>
          </cell>
          <cell r="B4458" t="str">
            <v/>
          </cell>
        </row>
        <row r="4459">
          <cell r="A4459" t="str">
            <v>2SZ/WOS3324</v>
          </cell>
        </row>
        <row r="4460">
          <cell r="A4460" t="str">
            <v>3SZ/WOS3324</v>
          </cell>
        </row>
        <row r="4461">
          <cell r="A4461" t="str">
            <v>4SZ/WOS3324</v>
          </cell>
        </row>
        <row r="4462">
          <cell r="A4462" t="str">
            <v>1SZ/WOS3330</v>
          </cell>
        </row>
        <row r="4463">
          <cell r="A4463" t="str">
            <v>2PZ/WOS3330</v>
          </cell>
          <cell r="B4463" t="str">
            <v/>
          </cell>
        </row>
        <row r="4464">
          <cell r="A4464" t="str">
            <v>2SZ/WOS3330</v>
          </cell>
        </row>
        <row r="4465">
          <cell r="A4465" t="str">
            <v>3SZ/WOS3330</v>
          </cell>
        </row>
        <row r="4466">
          <cell r="A4466" t="str">
            <v>4SZ/WOS3330</v>
          </cell>
        </row>
        <row r="4467">
          <cell r="A4467" t="str">
            <v>1SZ/WOS3336</v>
          </cell>
        </row>
        <row r="4468">
          <cell r="A4468" t="str">
            <v>2PZ/WOS3336</v>
          </cell>
          <cell r="B4468" t="str">
            <v/>
          </cell>
        </row>
        <row r="4469">
          <cell r="A4469" t="str">
            <v>2SZ/WOS3336</v>
          </cell>
        </row>
        <row r="4470">
          <cell r="A4470" t="str">
            <v>3SZ/WOS3336</v>
          </cell>
        </row>
        <row r="4471">
          <cell r="A4471" t="str">
            <v>4SZ/WOS3336</v>
          </cell>
        </row>
        <row r="4472">
          <cell r="A4472" t="str">
            <v>1SZ/WOS3339</v>
          </cell>
        </row>
        <row r="4473">
          <cell r="A4473" t="str">
            <v>2PZ/WOS3339</v>
          </cell>
          <cell r="B4473" t="str">
            <v/>
          </cell>
        </row>
        <row r="4474">
          <cell r="A4474" t="str">
            <v>2SZ/WOS3339</v>
          </cell>
        </row>
        <row r="4475">
          <cell r="A4475" t="str">
            <v>3SZ/WOS3339</v>
          </cell>
        </row>
        <row r="4476">
          <cell r="A4476" t="str">
            <v>4SZ/WOS3339</v>
          </cell>
        </row>
        <row r="4477">
          <cell r="A4477" t="str">
            <v>1SZ/WOS3342</v>
          </cell>
        </row>
        <row r="4478">
          <cell r="A4478" t="str">
            <v>2PZ/WOS3342</v>
          </cell>
          <cell r="B4478" t="str">
            <v/>
          </cell>
        </row>
        <row r="4479">
          <cell r="A4479" t="str">
            <v>2SZ/WOS3342</v>
          </cell>
        </row>
        <row r="4480">
          <cell r="A4480" t="str">
            <v>3SZ/WOS3342</v>
          </cell>
        </row>
        <row r="4481">
          <cell r="A4481" t="str">
            <v>4SZ/WOS3342</v>
          </cell>
        </row>
        <row r="4482">
          <cell r="A4482" t="str">
            <v>1SZ/WOS3612</v>
          </cell>
        </row>
        <row r="4483">
          <cell r="A4483" t="str">
            <v>2PZ/WOS3612</v>
          </cell>
          <cell r="B4483" t="str">
            <v/>
          </cell>
        </row>
        <row r="4484">
          <cell r="A4484" t="str">
            <v>2SZ/WOS3612</v>
          </cell>
        </row>
        <row r="4485">
          <cell r="A4485" t="str">
            <v>3SZ/WOS3612</v>
          </cell>
        </row>
        <row r="4486">
          <cell r="A4486" t="str">
            <v>4SZ/WOS3612</v>
          </cell>
        </row>
        <row r="4487">
          <cell r="A4487" t="str">
            <v>1SZ/WOS3618</v>
          </cell>
        </row>
        <row r="4488">
          <cell r="A4488" t="str">
            <v>2PZ/WOS3618</v>
          </cell>
          <cell r="B4488" t="str">
            <v/>
          </cell>
        </row>
        <row r="4489">
          <cell r="A4489" t="str">
            <v>2SZ/WOS3618</v>
          </cell>
        </row>
        <row r="4490">
          <cell r="A4490" t="str">
            <v>3SZ/WOS3618</v>
          </cell>
        </row>
        <row r="4491">
          <cell r="A4491" t="str">
            <v>4SZ/WOS3618</v>
          </cell>
        </row>
        <row r="4492">
          <cell r="A4492" t="str">
            <v>1SZ/WOS3624</v>
          </cell>
        </row>
        <row r="4493">
          <cell r="A4493" t="str">
            <v>2PZ/WOS3624</v>
          </cell>
          <cell r="B4493" t="str">
            <v/>
          </cell>
        </row>
        <row r="4494">
          <cell r="A4494" t="str">
            <v>2SZ/WOS3624</v>
          </cell>
        </row>
        <row r="4495">
          <cell r="A4495" t="str">
            <v>3SZ/WOS3624</v>
          </cell>
        </row>
        <row r="4496">
          <cell r="A4496" t="str">
            <v>4SZ/WOS3624</v>
          </cell>
        </row>
        <row r="4497">
          <cell r="A4497" t="str">
            <v>1SZ/WOS3630</v>
          </cell>
        </row>
        <row r="4498">
          <cell r="A4498" t="str">
            <v>2PZ/WOS3630</v>
          </cell>
          <cell r="B4498" t="str">
            <v/>
          </cell>
        </row>
        <row r="4499">
          <cell r="A4499" t="str">
            <v>2SZ/WOS3630</v>
          </cell>
        </row>
        <row r="4500">
          <cell r="A4500" t="str">
            <v>3SZ/WOS3630</v>
          </cell>
        </row>
        <row r="4501">
          <cell r="A4501" t="str">
            <v>4SZ/WOS3630</v>
          </cell>
        </row>
        <row r="4502">
          <cell r="A4502" t="str">
            <v>1SZ/WOS3636</v>
          </cell>
        </row>
        <row r="4503">
          <cell r="A4503" t="str">
            <v>2PZ/WOS3636</v>
          </cell>
          <cell r="B4503" t="str">
            <v/>
          </cell>
        </row>
        <row r="4504">
          <cell r="A4504" t="str">
            <v>2SZ/WOS3636</v>
          </cell>
        </row>
        <row r="4505">
          <cell r="A4505" t="str">
            <v>3SZ/WOS3636</v>
          </cell>
        </row>
        <row r="4506">
          <cell r="A4506" t="str">
            <v>4SZ/WOS3636</v>
          </cell>
        </row>
        <row r="4507">
          <cell r="A4507" t="str">
            <v>1SZ/WOS3639</v>
          </cell>
        </row>
        <row r="4508">
          <cell r="A4508" t="str">
            <v>2PZ/WOS3639</v>
          </cell>
          <cell r="B4508" t="str">
            <v/>
          </cell>
        </row>
        <row r="4509">
          <cell r="A4509" t="str">
            <v>2SZ/WOS3639</v>
          </cell>
        </row>
        <row r="4510">
          <cell r="A4510" t="str">
            <v>3SZ/WOS3639</v>
          </cell>
        </row>
        <row r="4511">
          <cell r="A4511" t="str">
            <v>4SZ/WOS3639</v>
          </cell>
        </row>
        <row r="4512">
          <cell r="A4512" t="str">
            <v>1SZ/WOS3642</v>
          </cell>
        </row>
        <row r="4513">
          <cell r="A4513" t="str">
            <v>2PZ/WOS3642</v>
          </cell>
          <cell r="B4513" t="str">
            <v/>
          </cell>
        </row>
        <row r="4514">
          <cell r="A4514" t="str">
            <v>2SZ/WOS3642</v>
          </cell>
        </row>
        <row r="4515">
          <cell r="A4515" t="str">
            <v>3SZ/WOS3642</v>
          </cell>
        </row>
        <row r="4516">
          <cell r="A4516" t="str">
            <v>4SZ/WOS3642</v>
          </cell>
        </row>
        <row r="4517">
          <cell r="A4517" t="str">
            <v>1SZ/WOS3912</v>
          </cell>
        </row>
        <row r="4518">
          <cell r="A4518" t="str">
            <v>2PZ/WOS3912</v>
          </cell>
          <cell r="B4518" t="str">
            <v/>
          </cell>
        </row>
        <row r="4519">
          <cell r="A4519" t="str">
            <v>2SZ/WOS3912</v>
          </cell>
        </row>
        <row r="4520">
          <cell r="A4520" t="str">
            <v>3SZ/WOS3912</v>
          </cell>
        </row>
        <row r="4521">
          <cell r="A4521" t="str">
            <v>4SZ/WOS3912</v>
          </cell>
        </row>
        <row r="4522">
          <cell r="A4522" t="str">
            <v>1SZ/WOS3918</v>
          </cell>
        </row>
        <row r="4523">
          <cell r="A4523" t="str">
            <v>2PZ/WOS3918</v>
          </cell>
          <cell r="B4523" t="str">
            <v/>
          </cell>
        </row>
        <row r="4524">
          <cell r="A4524" t="str">
            <v>2SZ/WOS3918</v>
          </cell>
        </row>
        <row r="4525">
          <cell r="A4525" t="str">
            <v>3SZ/WOS3918</v>
          </cell>
        </row>
        <row r="4526">
          <cell r="A4526" t="str">
            <v>4SZ/WOS3918</v>
          </cell>
        </row>
        <row r="4527">
          <cell r="A4527" t="str">
            <v>1SZ/WOS3924</v>
          </cell>
        </row>
        <row r="4528">
          <cell r="A4528" t="str">
            <v>2PZ/WOS3924</v>
          </cell>
          <cell r="B4528" t="str">
            <v/>
          </cell>
        </row>
        <row r="4529">
          <cell r="A4529" t="str">
            <v>2SZ/WOS3924</v>
          </cell>
        </row>
        <row r="4530">
          <cell r="A4530" t="str">
            <v>3SZ/WOS3924</v>
          </cell>
        </row>
        <row r="4531">
          <cell r="A4531" t="str">
            <v>4SZ/WOS3924</v>
          </cell>
        </row>
        <row r="4532">
          <cell r="A4532" t="str">
            <v>1SZ/WOS3930</v>
          </cell>
        </row>
        <row r="4533">
          <cell r="A4533" t="str">
            <v>2PZ/WOS3930</v>
          </cell>
          <cell r="B4533" t="str">
            <v/>
          </cell>
        </row>
        <row r="4534">
          <cell r="A4534" t="str">
            <v>2SZ/WOS3930</v>
          </cell>
        </row>
        <row r="4535">
          <cell r="A4535" t="str">
            <v>3SZ/WOS3930</v>
          </cell>
        </row>
        <row r="4536">
          <cell r="A4536" t="str">
            <v>4SZ/WOS3930</v>
          </cell>
        </row>
        <row r="4537">
          <cell r="A4537" t="str">
            <v>1SZ/WOS3936</v>
          </cell>
        </row>
        <row r="4538">
          <cell r="A4538" t="str">
            <v>2PZ/WOS3936</v>
          </cell>
          <cell r="B4538" t="str">
            <v/>
          </cell>
        </row>
        <row r="4539">
          <cell r="A4539" t="str">
            <v>2SZ/WOS3936</v>
          </cell>
        </row>
        <row r="4540">
          <cell r="A4540" t="str">
            <v>3SZ/WOS3936</v>
          </cell>
        </row>
        <row r="4541">
          <cell r="A4541" t="str">
            <v>4SZ/WOS3936</v>
          </cell>
        </row>
        <row r="4542">
          <cell r="A4542" t="str">
            <v>1SZ/WOS3939</v>
          </cell>
        </row>
        <row r="4543">
          <cell r="A4543" t="str">
            <v>2PZ/WOS3939</v>
          </cell>
          <cell r="B4543" t="str">
            <v/>
          </cell>
        </row>
        <row r="4544">
          <cell r="A4544" t="str">
            <v>2SZ/WOS3939</v>
          </cell>
        </row>
        <row r="4545">
          <cell r="A4545" t="str">
            <v>3SZ/WOS3939</v>
          </cell>
        </row>
        <row r="4546">
          <cell r="A4546" t="str">
            <v>4SZ/WOS3939</v>
          </cell>
        </row>
        <row r="4547">
          <cell r="A4547" t="str">
            <v>1SZ/WOS3942</v>
          </cell>
        </row>
        <row r="4548">
          <cell r="A4548" t="str">
            <v>2PZ/WOS3942</v>
          </cell>
          <cell r="B4548" t="str">
            <v/>
          </cell>
        </row>
        <row r="4549">
          <cell r="A4549" t="str">
            <v>2SZ/WOS3942</v>
          </cell>
        </row>
        <row r="4550">
          <cell r="A4550" t="str">
            <v>3SZ/WOS3942</v>
          </cell>
        </row>
        <row r="4551">
          <cell r="A4551" t="str">
            <v>4SZ/WOS3942</v>
          </cell>
        </row>
        <row r="4552">
          <cell r="A4552" t="str">
            <v>1SZ/WOS4212</v>
          </cell>
        </row>
        <row r="4553">
          <cell r="A4553" t="str">
            <v>2PZ/WOS4212</v>
          </cell>
          <cell r="B4553" t="str">
            <v/>
          </cell>
        </row>
        <row r="4554">
          <cell r="A4554" t="str">
            <v>2SZ/WOS4212</v>
          </cell>
        </row>
        <row r="4555">
          <cell r="A4555" t="str">
            <v>3SZ/WOS4212</v>
          </cell>
        </row>
        <row r="4556">
          <cell r="A4556" t="str">
            <v>4SZ/WOS4212</v>
          </cell>
        </row>
        <row r="4557">
          <cell r="A4557" t="str">
            <v>1SZ/WOS4218</v>
          </cell>
        </row>
        <row r="4558">
          <cell r="A4558" t="str">
            <v>2PZ/WOS4218</v>
          </cell>
          <cell r="B4558" t="str">
            <v/>
          </cell>
        </row>
        <row r="4559">
          <cell r="A4559" t="str">
            <v>2SZ/WOS4218</v>
          </cell>
        </row>
        <row r="4560">
          <cell r="A4560" t="str">
            <v>3SZ/WOS4218</v>
          </cell>
        </row>
        <row r="4561">
          <cell r="A4561" t="str">
            <v>4SZ/WOS4218</v>
          </cell>
        </row>
        <row r="4562">
          <cell r="A4562" t="str">
            <v>1SZ/WOS4224</v>
          </cell>
        </row>
        <row r="4563">
          <cell r="A4563" t="str">
            <v>2PZ/WOS4224</v>
          </cell>
          <cell r="B4563" t="str">
            <v/>
          </cell>
        </row>
        <row r="4564">
          <cell r="A4564" t="str">
            <v>2SZ/WOS4224</v>
          </cell>
        </row>
        <row r="4565">
          <cell r="A4565" t="str">
            <v>3SZ/WOS4224</v>
          </cell>
        </row>
        <row r="4566">
          <cell r="A4566" t="str">
            <v>4SZ/WOS4224</v>
          </cell>
        </row>
        <row r="4567">
          <cell r="A4567" t="str">
            <v>1SZ/WOS4230</v>
          </cell>
        </row>
        <row r="4568">
          <cell r="A4568" t="str">
            <v>2PZ/WOS4230</v>
          </cell>
          <cell r="B4568" t="str">
            <v/>
          </cell>
        </row>
        <row r="4569">
          <cell r="A4569" t="str">
            <v>2SZ/WOS4230</v>
          </cell>
        </row>
        <row r="4570">
          <cell r="A4570" t="str">
            <v>3SZ/WOS4230</v>
          </cell>
        </row>
        <row r="4571">
          <cell r="A4571" t="str">
            <v>4SZ/WOS4230</v>
          </cell>
        </row>
        <row r="4572">
          <cell r="A4572" t="str">
            <v>1SZ/WOS4236</v>
          </cell>
        </row>
        <row r="4573">
          <cell r="A4573" t="str">
            <v>2PZ/WOS4236</v>
          </cell>
          <cell r="B4573" t="str">
            <v/>
          </cell>
        </row>
        <row r="4574">
          <cell r="A4574" t="str">
            <v>2SZ/WOS4236</v>
          </cell>
        </row>
        <row r="4575">
          <cell r="A4575" t="str">
            <v>3SZ/WOS4236</v>
          </cell>
        </row>
        <row r="4576">
          <cell r="A4576" t="str">
            <v>4SZ/WOS4236</v>
          </cell>
        </row>
        <row r="4577">
          <cell r="A4577" t="str">
            <v>1SZ/WOS4239</v>
          </cell>
        </row>
        <row r="4578">
          <cell r="A4578" t="str">
            <v>2PZ/WOS4239</v>
          </cell>
          <cell r="B4578" t="str">
            <v/>
          </cell>
        </row>
        <row r="4579">
          <cell r="A4579" t="str">
            <v>2SZ/WOS4239</v>
          </cell>
        </row>
        <row r="4580">
          <cell r="A4580" t="str">
            <v>3SZ/WOS4239</v>
          </cell>
        </row>
        <row r="4581">
          <cell r="A4581" t="str">
            <v>4SZ/WOS4239</v>
          </cell>
        </row>
        <row r="4582">
          <cell r="A4582" t="str">
            <v>1SZ/WOS4242</v>
          </cell>
        </row>
        <row r="4583">
          <cell r="A4583" t="str">
            <v>2PZ/WOS4242</v>
          </cell>
          <cell r="B4583" t="str">
            <v/>
          </cell>
        </row>
        <row r="4584">
          <cell r="A4584" t="str">
            <v>2SZ/WOS4242</v>
          </cell>
        </row>
        <row r="4585">
          <cell r="A4585" t="str">
            <v>3SZ/WOS4242</v>
          </cell>
        </row>
        <row r="4586">
          <cell r="A4586" t="str">
            <v>4SZ/WOS4242</v>
          </cell>
        </row>
        <row r="4587">
          <cell r="A4587" t="str">
            <v>1SZ/WOS4512</v>
          </cell>
        </row>
        <row r="4588">
          <cell r="A4588" t="str">
            <v>2PZ/WOS4512</v>
          </cell>
          <cell r="B4588" t="str">
            <v/>
          </cell>
        </row>
        <row r="4589">
          <cell r="A4589" t="str">
            <v>2SZ/WOS4512</v>
          </cell>
        </row>
        <row r="4590">
          <cell r="A4590" t="str">
            <v>3SZ/WOS4512</v>
          </cell>
        </row>
        <row r="4591">
          <cell r="A4591" t="str">
            <v>4SZ/WOS4512</v>
          </cell>
        </row>
        <row r="4592">
          <cell r="A4592" t="str">
            <v>1SZ/WOS4518</v>
          </cell>
        </row>
        <row r="4593">
          <cell r="A4593" t="str">
            <v>2PZ/WOS4518</v>
          </cell>
          <cell r="B4593" t="str">
            <v/>
          </cell>
        </row>
        <row r="4594">
          <cell r="A4594" t="str">
            <v>2SZ/WOS4518</v>
          </cell>
        </row>
        <row r="4595">
          <cell r="A4595" t="str">
            <v>3SZ/WOS4518</v>
          </cell>
        </row>
        <row r="4596">
          <cell r="A4596" t="str">
            <v>4SZ/WOS4518</v>
          </cell>
        </row>
        <row r="4597">
          <cell r="A4597" t="str">
            <v>1SZ/WOS4524</v>
          </cell>
        </row>
        <row r="4598">
          <cell r="A4598" t="str">
            <v>2PZ/WOS4524</v>
          </cell>
          <cell r="B4598" t="str">
            <v/>
          </cell>
        </row>
        <row r="4599">
          <cell r="A4599" t="str">
            <v>2SZ/WOS4524</v>
          </cell>
        </row>
        <row r="4600">
          <cell r="A4600" t="str">
            <v>3SZ/WOS4524</v>
          </cell>
        </row>
        <row r="4601">
          <cell r="A4601" t="str">
            <v>4SZ/WOS4524</v>
          </cell>
        </row>
        <row r="4602">
          <cell r="A4602" t="str">
            <v>1SZ/WOS4530</v>
          </cell>
        </row>
        <row r="4603">
          <cell r="A4603" t="str">
            <v>2PZ/WOS4530</v>
          </cell>
          <cell r="B4603" t="str">
            <v/>
          </cell>
        </row>
        <row r="4604">
          <cell r="A4604" t="str">
            <v>2SZ/WOS4530</v>
          </cell>
        </row>
        <row r="4605">
          <cell r="A4605" t="str">
            <v>3SZ/WOS4530</v>
          </cell>
        </row>
        <row r="4606">
          <cell r="A4606" t="str">
            <v>4SZ/WOS4530</v>
          </cell>
        </row>
        <row r="4607">
          <cell r="A4607" t="str">
            <v>1SZ/WOS4536</v>
          </cell>
        </row>
        <row r="4608">
          <cell r="A4608" t="str">
            <v>2PZ/WOS4536</v>
          </cell>
          <cell r="B4608" t="str">
            <v/>
          </cell>
        </row>
        <row r="4609">
          <cell r="A4609" t="str">
            <v>2SZ/WOS4536</v>
          </cell>
        </row>
        <row r="4610">
          <cell r="A4610" t="str">
            <v>3SZ/WOS4536</v>
          </cell>
        </row>
        <row r="4611">
          <cell r="A4611" t="str">
            <v>4SZ/WOS4536</v>
          </cell>
        </row>
        <row r="4612">
          <cell r="A4612" t="str">
            <v>1SZ/WOS4539</v>
          </cell>
        </row>
        <row r="4613">
          <cell r="A4613" t="str">
            <v>2PZ/WOS4539</v>
          </cell>
          <cell r="B4613" t="str">
            <v/>
          </cell>
        </row>
        <row r="4614">
          <cell r="A4614" t="str">
            <v>2SZ/WOS4539</v>
          </cell>
        </row>
        <row r="4615">
          <cell r="A4615" t="str">
            <v>3SZ/WOS4539</v>
          </cell>
        </row>
        <row r="4616">
          <cell r="A4616" t="str">
            <v>4SZ/WOS4539</v>
          </cell>
        </row>
        <row r="4617">
          <cell r="A4617" t="str">
            <v>1SZ/WOS4542</v>
          </cell>
        </row>
        <row r="4618">
          <cell r="A4618" t="str">
            <v>2PZ/WOS4542</v>
          </cell>
          <cell r="B4618" t="str">
            <v/>
          </cell>
        </row>
        <row r="4619">
          <cell r="A4619" t="str">
            <v>2SZ/WOS4542</v>
          </cell>
        </row>
        <row r="4620">
          <cell r="A4620" t="str">
            <v>3SZ/WOS4542</v>
          </cell>
        </row>
        <row r="4621">
          <cell r="A4621" t="str">
            <v>4SZ/WOS4542</v>
          </cell>
        </row>
        <row r="4622">
          <cell r="A4622" t="str">
            <v>1SZ/WOS4812</v>
          </cell>
        </row>
        <row r="4623">
          <cell r="A4623" t="str">
            <v>2PZ/WOS4812</v>
          </cell>
          <cell r="B4623" t="str">
            <v/>
          </cell>
        </row>
        <row r="4624">
          <cell r="A4624" t="str">
            <v>2SZ/WOS4812</v>
          </cell>
        </row>
        <row r="4625">
          <cell r="A4625" t="str">
            <v>3SZ/WOS4812</v>
          </cell>
        </row>
        <row r="4626">
          <cell r="A4626" t="str">
            <v>4SZ/WOS4812</v>
          </cell>
        </row>
        <row r="4627">
          <cell r="A4627" t="str">
            <v>1SZ/WOS4818</v>
          </cell>
        </row>
        <row r="4628">
          <cell r="A4628" t="str">
            <v>2PZ/WOS4818</v>
          </cell>
          <cell r="B4628" t="str">
            <v/>
          </cell>
        </row>
        <row r="4629">
          <cell r="A4629" t="str">
            <v>2SZ/WOS4818</v>
          </cell>
        </row>
        <row r="4630">
          <cell r="A4630" t="str">
            <v>3SZ/WOS4818</v>
          </cell>
        </row>
        <row r="4631">
          <cell r="A4631" t="str">
            <v>4SZ/WOS4818</v>
          </cell>
        </row>
        <row r="4632">
          <cell r="A4632" t="str">
            <v>1SZ/WOS4824</v>
          </cell>
        </row>
        <row r="4633">
          <cell r="A4633" t="str">
            <v>2PZ/WOS4824</v>
          </cell>
          <cell r="B4633" t="str">
            <v/>
          </cell>
        </row>
        <row r="4634">
          <cell r="A4634" t="str">
            <v>2SZ/WOS4824</v>
          </cell>
        </row>
        <row r="4635">
          <cell r="A4635" t="str">
            <v>3SZ/WOS4824</v>
          </cell>
        </row>
        <row r="4636">
          <cell r="A4636" t="str">
            <v>4SZ/WOS4824</v>
          </cell>
        </row>
        <row r="4637">
          <cell r="A4637" t="str">
            <v>1SZ/WOS4830</v>
          </cell>
        </row>
        <row r="4638">
          <cell r="A4638" t="str">
            <v>2PZ/WOS4830</v>
          </cell>
          <cell r="B4638" t="str">
            <v/>
          </cell>
        </row>
        <row r="4639">
          <cell r="A4639" t="str">
            <v>2SZ/WOS4830</v>
          </cell>
        </row>
        <row r="4640">
          <cell r="A4640" t="str">
            <v>3SZ/WOS4830</v>
          </cell>
        </row>
        <row r="4641">
          <cell r="A4641" t="str">
            <v>4SZ/WOS4830</v>
          </cell>
        </row>
        <row r="4642">
          <cell r="A4642" t="str">
            <v>1SZ/WOS4836</v>
          </cell>
        </row>
        <row r="4643">
          <cell r="A4643" t="str">
            <v>2PZ/WOS4836</v>
          </cell>
          <cell r="B4643" t="str">
            <v/>
          </cell>
        </row>
        <row r="4644">
          <cell r="A4644" t="str">
            <v>2SZ/WOS4836</v>
          </cell>
        </row>
        <row r="4645">
          <cell r="A4645" t="str">
            <v>3SZ/WOS4836</v>
          </cell>
        </row>
        <row r="4646">
          <cell r="A4646" t="str">
            <v>4SZ/WOS4836</v>
          </cell>
        </row>
        <row r="4647">
          <cell r="A4647" t="str">
            <v>1SZ/WOS4839</v>
          </cell>
        </row>
        <row r="4648">
          <cell r="A4648" t="str">
            <v>2PZ/WOS4839</v>
          </cell>
          <cell r="B4648" t="str">
            <v/>
          </cell>
        </row>
        <row r="4649">
          <cell r="A4649" t="str">
            <v>2SZ/WOS4839</v>
          </cell>
        </row>
        <row r="4650">
          <cell r="A4650" t="str">
            <v>3SZ/WOS4839</v>
          </cell>
        </row>
        <row r="4651">
          <cell r="A4651" t="str">
            <v>4SZ/WOS4839</v>
          </cell>
        </row>
        <row r="4652">
          <cell r="A4652" t="str">
            <v>1SZ/WOS4842</v>
          </cell>
        </row>
        <row r="4653">
          <cell r="A4653" t="str">
            <v>2PZ/WOS4842</v>
          </cell>
          <cell r="B4653" t="str">
            <v/>
          </cell>
        </row>
        <row r="4654">
          <cell r="A4654" t="str">
            <v>2SZ/WOS4842</v>
          </cell>
        </row>
        <row r="4655">
          <cell r="A4655" t="str">
            <v>3SZ/WOS4842</v>
          </cell>
        </row>
        <row r="4656">
          <cell r="A4656" t="str">
            <v>4SZ/WOS4842</v>
          </cell>
        </row>
        <row r="4657">
          <cell r="A4657" t="str">
            <v>1SZ/WOS6018-18</v>
          </cell>
        </row>
        <row r="4658">
          <cell r="A4658" t="str">
            <v>2PZ/WOS6018-18</v>
          </cell>
          <cell r="B4658" t="str">
            <v/>
          </cell>
        </row>
        <row r="4659">
          <cell r="A4659" t="str">
            <v>2SZ/WOS6018-18</v>
          </cell>
        </row>
        <row r="4660">
          <cell r="A4660" t="str">
            <v>3SZ/WOS6018-18</v>
          </cell>
        </row>
        <row r="4661">
          <cell r="A4661" t="str">
            <v>4SZ/WOS6018-18</v>
          </cell>
        </row>
        <row r="4662">
          <cell r="A4662" t="str">
            <v>1SZ/WOS6018-18B</v>
          </cell>
        </row>
        <row r="4663">
          <cell r="A4663" t="str">
            <v>2PZ/WOS6018-18B</v>
          </cell>
          <cell r="B4663" t="str">
            <v/>
          </cell>
        </row>
        <row r="4664">
          <cell r="A4664" t="str">
            <v>2SZ/WOS6018-18B</v>
          </cell>
        </row>
        <row r="4665">
          <cell r="A4665" t="str">
            <v>3SZ/WOS6018-18B</v>
          </cell>
        </row>
        <row r="4666">
          <cell r="A4666" t="str">
            <v>4SZ/WOS6018-18B</v>
          </cell>
        </row>
        <row r="4667">
          <cell r="A4667" t="str">
            <v>1SZ/WOSC1248</v>
          </cell>
        </row>
        <row r="4668">
          <cell r="A4668" t="str">
            <v>2PZ/WOSC1248</v>
          </cell>
          <cell r="B4668" t="str">
            <v/>
          </cell>
        </row>
        <row r="4669">
          <cell r="A4669" t="str">
            <v>2SZ/WOSC1248</v>
          </cell>
        </row>
        <row r="4670">
          <cell r="A4670" t="str">
            <v>3SZ/WOSC1248</v>
          </cell>
        </row>
        <row r="4671">
          <cell r="A4671" t="str">
            <v>4SZ/WOSC1248</v>
          </cell>
        </row>
        <row r="4672">
          <cell r="A4672" t="str">
            <v>1SZ/WOSC1248B</v>
          </cell>
        </row>
        <row r="4673">
          <cell r="A4673" t="str">
            <v>2PZ/WOSC1248B</v>
          </cell>
          <cell r="B4673" t="str">
            <v/>
          </cell>
        </row>
        <row r="4674">
          <cell r="A4674" t="str">
            <v>2SZ/WOSC1248B</v>
          </cell>
        </row>
        <row r="4675">
          <cell r="A4675" t="str">
            <v>3SZ/WOSC1248B</v>
          </cell>
        </row>
        <row r="4676">
          <cell r="A4676" t="str">
            <v>4SZ/WOSC1248B</v>
          </cell>
        </row>
        <row r="4677">
          <cell r="A4677" t="str">
            <v>1SZ/WOSC1254</v>
          </cell>
        </row>
        <row r="4678">
          <cell r="A4678" t="str">
            <v>2PZ/WOSC1254</v>
          </cell>
          <cell r="B4678" t="str">
            <v/>
          </cell>
        </row>
        <row r="4679">
          <cell r="A4679" t="str">
            <v>2SZ/WOSC1254</v>
          </cell>
        </row>
        <row r="4680">
          <cell r="A4680" t="str">
            <v>3SZ/WOSC1254</v>
          </cell>
        </row>
        <row r="4681">
          <cell r="A4681" t="str">
            <v>4SZ/WOSC1254</v>
          </cell>
        </row>
        <row r="4682">
          <cell r="A4682" t="str">
            <v>1SZ/WOSC1254B</v>
          </cell>
        </row>
        <row r="4683">
          <cell r="A4683" t="str">
            <v>2PZ/WOSC1254B</v>
          </cell>
          <cell r="B4683" t="str">
            <v/>
          </cell>
        </row>
        <row r="4684">
          <cell r="A4684" t="str">
            <v>2SZ/WOSC1254B</v>
          </cell>
        </row>
        <row r="4685">
          <cell r="A4685" t="str">
            <v>3SZ/WOSC1254B</v>
          </cell>
        </row>
        <row r="4686">
          <cell r="A4686" t="str">
            <v>4SZ/WOSC1254B</v>
          </cell>
        </row>
        <row r="4687">
          <cell r="A4687" t="str">
            <v>1SZ/WOSC1257</v>
          </cell>
        </row>
        <row r="4688">
          <cell r="A4688" t="str">
            <v>2PZ/WOSC1257</v>
          </cell>
          <cell r="B4688" t="str">
            <v/>
          </cell>
        </row>
        <row r="4689">
          <cell r="A4689" t="str">
            <v>2SZ/WOSC1257</v>
          </cell>
        </row>
        <row r="4690">
          <cell r="A4690" t="str">
            <v>3SZ/WOSC1257</v>
          </cell>
        </row>
        <row r="4691">
          <cell r="A4691" t="str">
            <v>4SZ/WOSC1257</v>
          </cell>
        </row>
        <row r="4692">
          <cell r="A4692" t="str">
            <v>1SZ/WOSC1257B</v>
          </cell>
        </row>
        <row r="4693">
          <cell r="A4693" t="str">
            <v>2PZ/WOSC1257B</v>
          </cell>
          <cell r="B4693" t="str">
            <v/>
          </cell>
        </row>
        <row r="4694">
          <cell r="A4694" t="str">
            <v>2SZ/WOSC1257B</v>
          </cell>
        </row>
        <row r="4695">
          <cell r="A4695" t="str">
            <v>3SZ/WOSC1257B</v>
          </cell>
        </row>
        <row r="4696">
          <cell r="A4696" t="str">
            <v>4SZ/WOSC1257B</v>
          </cell>
        </row>
        <row r="4697">
          <cell r="A4697" t="str">
            <v>1SZ/WOSC1260</v>
          </cell>
        </row>
        <row r="4698">
          <cell r="A4698" t="str">
            <v>2PZ/WOSC1260</v>
          </cell>
          <cell r="B4698" t="str">
            <v/>
          </cell>
        </row>
        <row r="4699">
          <cell r="A4699" t="str">
            <v>2SZ/WOSC1260</v>
          </cell>
        </row>
        <row r="4700">
          <cell r="A4700" t="str">
            <v>3SZ/WOSC1260</v>
          </cell>
        </row>
        <row r="4701">
          <cell r="A4701" t="str">
            <v>4SZ/WOSC1260</v>
          </cell>
        </row>
        <row r="4702">
          <cell r="A4702" t="str">
            <v>1SZ/WOSC1260B</v>
          </cell>
        </row>
        <row r="4703">
          <cell r="A4703" t="str">
            <v>2PZ/WOSC1260B</v>
          </cell>
          <cell r="B4703" t="str">
            <v/>
          </cell>
        </row>
        <row r="4704">
          <cell r="A4704" t="str">
            <v>2SZ/WOSC1260B</v>
          </cell>
        </row>
        <row r="4705">
          <cell r="A4705" t="str">
            <v>3SZ/WOSC1260B</v>
          </cell>
        </row>
        <row r="4706">
          <cell r="A4706" t="str">
            <v>4SZ/WOSC1260B</v>
          </cell>
        </row>
        <row r="4707">
          <cell r="A4707" t="str">
            <v>1SZ/WOSC1548</v>
          </cell>
        </row>
        <row r="4708">
          <cell r="A4708" t="str">
            <v>2PZ/WOSC1548</v>
          </cell>
          <cell r="B4708" t="str">
            <v/>
          </cell>
        </row>
        <row r="4709">
          <cell r="A4709" t="str">
            <v>2SZ/WOSC1548</v>
          </cell>
        </row>
        <row r="4710">
          <cell r="A4710" t="str">
            <v>3SZ/WOSC1548</v>
          </cell>
        </row>
        <row r="4711">
          <cell r="A4711" t="str">
            <v>4SZ/WOSC1548</v>
          </cell>
        </row>
        <row r="4712">
          <cell r="A4712" t="str">
            <v>1SZ/WOSC1548B</v>
          </cell>
        </row>
        <row r="4713">
          <cell r="A4713" t="str">
            <v>2PZ/WOSC1548B</v>
          </cell>
          <cell r="B4713" t="str">
            <v/>
          </cell>
        </row>
        <row r="4714">
          <cell r="A4714" t="str">
            <v>2SZ/WOSC1548B</v>
          </cell>
        </row>
        <row r="4715">
          <cell r="A4715" t="str">
            <v>3SZ/WOSC1548B</v>
          </cell>
        </row>
        <row r="4716">
          <cell r="A4716" t="str">
            <v>4SZ/WOSC1548B</v>
          </cell>
        </row>
        <row r="4717">
          <cell r="A4717" t="str">
            <v>1SZ/WOSC1554</v>
          </cell>
        </row>
        <row r="4718">
          <cell r="A4718" t="str">
            <v>2PZ/WOSC1554</v>
          </cell>
          <cell r="B4718" t="str">
            <v/>
          </cell>
        </row>
        <row r="4719">
          <cell r="A4719" t="str">
            <v>2SZ/WOSC1554</v>
          </cell>
        </row>
        <row r="4720">
          <cell r="A4720" t="str">
            <v>3SZ/WOSC1554</v>
          </cell>
        </row>
        <row r="4721">
          <cell r="A4721" t="str">
            <v>4SZ/WOSC1554</v>
          </cell>
        </row>
        <row r="4722">
          <cell r="A4722" t="str">
            <v>1SZ/WOSC1554B</v>
          </cell>
        </row>
        <row r="4723">
          <cell r="A4723" t="str">
            <v>2PZ/WOSC1554B</v>
          </cell>
          <cell r="B4723" t="str">
            <v/>
          </cell>
        </row>
        <row r="4724">
          <cell r="A4724" t="str">
            <v>2SZ/WOSC1554B</v>
          </cell>
        </row>
        <row r="4725">
          <cell r="A4725" t="str">
            <v>3SZ/WOSC1554B</v>
          </cell>
        </row>
        <row r="4726">
          <cell r="A4726" t="str">
            <v>4SZ/WOSC1554B</v>
          </cell>
        </row>
        <row r="4727">
          <cell r="A4727" t="str">
            <v>1SZ/WOSC1557</v>
          </cell>
        </row>
        <row r="4728">
          <cell r="A4728" t="str">
            <v>2PZ/WOSC1557</v>
          </cell>
          <cell r="B4728" t="str">
            <v/>
          </cell>
        </row>
        <row r="4729">
          <cell r="A4729" t="str">
            <v>2SZ/WOSC1557</v>
          </cell>
        </row>
        <row r="4730">
          <cell r="A4730" t="str">
            <v>3SZ/WOSC1557</v>
          </cell>
        </row>
        <row r="4731">
          <cell r="A4731" t="str">
            <v>4SZ/WOSC1557</v>
          </cell>
        </row>
        <row r="4732">
          <cell r="A4732" t="str">
            <v>1SZ/WOSC1557B</v>
          </cell>
        </row>
        <row r="4733">
          <cell r="A4733" t="str">
            <v>2PZ/WOSC1557B</v>
          </cell>
          <cell r="B4733" t="str">
            <v/>
          </cell>
        </row>
        <row r="4734">
          <cell r="A4734" t="str">
            <v>2SZ/WOSC1557B</v>
          </cell>
        </row>
        <row r="4735">
          <cell r="A4735" t="str">
            <v>3SZ/WOSC1557B</v>
          </cell>
        </row>
        <row r="4736">
          <cell r="A4736" t="str">
            <v>4SZ/WOSC1557B</v>
          </cell>
        </row>
        <row r="4737">
          <cell r="A4737" t="str">
            <v>1SZ/WOSC1560</v>
          </cell>
        </row>
        <row r="4738">
          <cell r="A4738" t="str">
            <v>2PZ/WOSC1560</v>
          </cell>
          <cell r="B4738" t="str">
            <v/>
          </cell>
        </row>
        <row r="4739">
          <cell r="A4739" t="str">
            <v>2SZ/WOSC1560</v>
          </cell>
        </row>
        <row r="4740">
          <cell r="A4740" t="str">
            <v>3SZ/WOSC1560</v>
          </cell>
        </row>
        <row r="4741">
          <cell r="A4741" t="str">
            <v>4SZ/WOSC1560</v>
          </cell>
        </row>
        <row r="4742">
          <cell r="A4742" t="str">
            <v>1SZ/WOSC1560B</v>
          </cell>
        </row>
        <row r="4743">
          <cell r="A4743" t="str">
            <v>2PZ/WOSC1560B</v>
          </cell>
          <cell r="B4743" t="str">
            <v/>
          </cell>
        </row>
        <row r="4744">
          <cell r="A4744" t="str">
            <v>2SZ/WOSC1560B</v>
          </cell>
        </row>
        <row r="4745">
          <cell r="A4745" t="str">
            <v>3SZ/WOSC1560B</v>
          </cell>
        </row>
        <row r="4746">
          <cell r="A4746" t="str">
            <v>4SZ/WOSC1560B</v>
          </cell>
        </row>
        <row r="4747">
          <cell r="A4747" t="str">
            <v>1SZ/WOSC1848</v>
          </cell>
        </row>
        <row r="4748">
          <cell r="A4748" t="str">
            <v>2PZ/WOSC1848</v>
          </cell>
          <cell r="B4748" t="str">
            <v/>
          </cell>
        </row>
        <row r="4749">
          <cell r="A4749" t="str">
            <v>2SZ/WOSC1848</v>
          </cell>
        </row>
        <row r="4750">
          <cell r="A4750" t="str">
            <v>3SZ/WOSC1848</v>
          </cell>
        </row>
        <row r="4751">
          <cell r="A4751" t="str">
            <v>4SZ/WOSC1848</v>
          </cell>
        </row>
        <row r="4752">
          <cell r="A4752" t="str">
            <v>1SZ/WOSC1848B</v>
          </cell>
        </row>
        <row r="4753">
          <cell r="A4753" t="str">
            <v>2PZ/WOSC1848B</v>
          </cell>
          <cell r="B4753" t="str">
            <v/>
          </cell>
        </row>
        <row r="4754">
          <cell r="A4754" t="str">
            <v>2SZ/WOSC1848B</v>
          </cell>
        </row>
        <row r="4755">
          <cell r="A4755" t="str">
            <v>3SZ/WOSC1848B</v>
          </cell>
        </row>
        <row r="4756">
          <cell r="A4756" t="str">
            <v>4SZ/WOSC1848B</v>
          </cell>
        </row>
        <row r="4757">
          <cell r="A4757" t="str">
            <v>1SZ/WOSC1854</v>
          </cell>
        </row>
        <row r="4758">
          <cell r="A4758" t="str">
            <v>2PZ/WOSC1854</v>
          </cell>
          <cell r="B4758" t="str">
            <v/>
          </cell>
        </row>
        <row r="4759">
          <cell r="A4759" t="str">
            <v>2SZ/WOSC1854</v>
          </cell>
        </row>
        <row r="4760">
          <cell r="A4760" t="str">
            <v>3SZ/WOSC1854</v>
          </cell>
        </row>
        <row r="4761">
          <cell r="A4761" t="str">
            <v>4SZ/WOSC1854</v>
          </cell>
        </row>
        <row r="4762">
          <cell r="A4762" t="str">
            <v>1SZ/WOSC1854B</v>
          </cell>
        </row>
        <row r="4763">
          <cell r="A4763" t="str">
            <v>2PZ/WOSC1854B</v>
          </cell>
          <cell r="B4763" t="str">
            <v/>
          </cell>
        </row>
        <row r="4764">
          <cell r="A4764" t="str">
            <v>2SZ/WOSC1854B</v>
          </cell>
        </row>
        <row r="4765">
          <cell r="A4765" t="str">
            <v>3SZ/WOSC1854B</v>
          </cell>
        </row>
        <row r="4766">
          <cell r="A4766" t="str">
            <v>4SZ/WOSC1854B</v>
          </cell>
        </row>
        <row r="4767">
          <cell r="A4767" t="str">
            <v>1SZ/WOSC1857</v>
          </cell>
        </row>
        <row r="4768">
          <cell r="A4768" t="str">
            <v>2PZ/WOSC1857</v>
          </cell>
          <cell r="B4768" t="str">
            <v/>
          </cell>
        </row>
        <row r="4769">
          <cell r="A4769" t="str">
            <v>2SZ/WOSC1857</v>
          </cell>
        </row>
        <row r="4770">
          <cell r="A4770" t="str">
            <v>3SZ/WOSC1857</v>
          </cell>
        </row>
        <row r="4771">
          <cell r="A4771" t="str">
            <v>4SZ/WOSC1857</v>
          </cell>
        </row>
        <row r="4772">
          <cell r="A4772" t="str">
            <v>1SZ/WOSC1857B</v>
          </cell>
        </row>
        <row r="4773">
          <cell r="A4773" t="str">
            <v>2PZ/WOSC1857B</v>
          </cell>
          <cell r="B4773" t="str">
            <v/>
          </cell>
        </row>
        <row r="4774">
          <cell r="A4774" t="str">
            <v>2SZ/WOSC1857B</v>
          </cell>
        </row>
        <row r="4775">
          <cell r="A4775" t="str">
            <v>3SZ/WOSC1857B</v>
          </cell>
        </row>
        <row r="4776">
          <cell r="A4776" t="str">
            <v>4SZ/WOSC1857B</v>
          </cell>
        </row>
        <row r="4777">
          <cell r="A4777" t="str">
            <v>1SZ/WOSC1860</v>
          </cell>
        </row>
        <row r="4778">
          <cell r="A4778" t="str">
            <v>2PZ/WOSC1860</v>
          </cell>
          <cell r="B4778" t="str">
            <v/>
          </cell>
        </row>
        <row r="4779">
          <cell r="A4779" t="str">
            <v>2SZ/WOSC1860</v>
          </cell>
        </row>
        <row r="4780">
          <cell r="A4780" t="str">
            <v>3SZ/WOSC1860</v>
          </cell>
        </row>
        <row r="4781">
          <cell r="A4781" t="str">
            <v>4SZ/WOSC1860</v>
          </cell>
        </row>
        <row r="4782">
          <cell r="A4782" t="str">
            <v>1SZ/WOSC1860B</v>
          </cell>
        </row>
        <row r="4783">
          <cell r="A4783" t="str">
            <v>2PZ/WOSC1860B</v>
          </cell>
          <cell r="B4783" t="str">
            <v/>
          </cell>
        </row>
        <row r="4784">
          <cell r="A4784" t="str">
            <v>2SZ/WOSC1860B</v>
          </cell>
        </row>
        <row r="4785">
          <cell r="A4785" t="str">
            <v>3SZ/WOSC1860B</v>
          </cell>
        </row>
        <row r="4786">
          <cell r="A4786" t="str">
            <v>4SZ/WOSC1860B</v>
          </cell>
        </row>
        <row r="4787">
          <cell r="A4787" t="str">
            <v>1SZ/WOSC2148</v>
          </cell>
        </row>
        <row r="4788">
          <cell r="A4788" t="str">
            <v>2PZ/WOSC2148</v>
          </cell>
          <cell r="B4788" t="str">
            <v/>
          </cell>
        </row>
        <row r="4789">
          <cell r="A4789" t="str">
            <v>2SZ/WOSC2148</v>
          </cell>
        </row>
        <row r="4790">
          <cell r="A4790" t="str">
            <v>3SZ/WOSC2148</v>
          </cell>
        </row>
        <row r="4791">
          <cell r="A4791" t="str">
            <v>4SZ/WOSC2148</v>
          </cell>
        </row>
        <row r="4792">
          <cell r="A4792" t="str">
            <v>1SZ/WOSC2148B</v>
          </cell>
        </row>
        <row r="4793">
          <cell r="A4793" t="str">
            <v>2PZ/WOSC2148B</v>
          </cell>
          <cell r="B4793" t="str">
            <v/>
          </cell>
        </row>
        <row r="4794">
          <cell r="A4794" t="str">
            <v>2SZ/WOSC2148B</v>
          </cell>
        </row>
        <row r="4795">
          <cell r="A4795" t="str">
            <v>3SZ/WOSC2148B</v>
          </cell>
        </row>
        <row r="4796">
          <cell r="A4796" t="str">
            <v>4SZ/WOSC2148B</v>
          </cell>
        </row>
        <row r="4797">
          <cell r="A4797" t="str">
            <v>1SZ/WOSC2154</v>
          </cell>
        </row>
        <row r="4798">
          <cell r="A4798" t="str">
            <v>2PZ/WOSC2154</v>
          </cell>
          <cell r="B4798" t="str">
            <v/>
          </cell>
        </row>
        <row r="4799">
          <cell r="A4799" t="str">
            <v>2SZ/WOSC2154</v>
          </cell>
        </row>
        <row r="4800">
          <cell r="A4800" t="str">
            <v>3SZ/WOSC2154</v>
          </cell>
        </row>
        <row r="4801">
          <cell r="A4801" t="str">
            <v>4SZ/WOSC2154</v>
          </cell>
        </row>
        <row r="4802">
          <cell r="A4802" t="str">
            <v>1SZ/WOSC2154B</v>
          </cell>
        </row>
        <row r="4803">
          <cell r="A4803" t="str">
            <v>2PZ/WOSC2154B</v>
          </cell>
          <cell r="B4803" t="str">
            <v/>
          </cell>
        </row>
        <row r="4804">
          <cell r="A4804" t="str">
            <v>2SZ/WOSC2154B</v>
          </cell>
        </row>
        <row r="4805">
          <cell r="A4805" t="str">
            <v>3SZ/WOSC2154B</v>
          </cell>
        </row>
        <row r="4806">
          <cell r="A4806" t="str">
            <v>4SZ/WOSC2154B</v>
          </cell>
        </row>
        <row r="4807">
          <cell r="A4807" t="str">
            <v>1SZ/WOSC2157</v>
          </cell>
        </row>
        <row r="4808">
          <cell r="A4808" t="str">
            <v>2PZ/WOSC2157</v>
          </cell>
          <cell r="B4808" t="str">
            <v/>
          </cell>
        </row>
        <row r="4809">
          <cell r="A4809" t="str">
            <v>2SZ/WOSC2157</v>
          </cell>
        </row>
        <row r="4810">
          <cell r="A4810" t="str">
            <v>3SZ/WOSC2157</v>
          </cell>
        </row>
        <row r="4811">
          <cell r="A4811" t="str">
            <v>4SZ/WOSC2157</v>
          </cell>
        </row>
        <row r="4812">
          <cell r="A4812" t="str">
            <v>1SZ/WOSC2157B</v>
          </cell>
        </row>
        <row r="4813">
          <cell r="A4813" t="str">
            <v>2PZ/WOSC2157B</v>
          </cell>
          <cell r="B4813" t="str">
            <v/>
          </cell>
        </row>
        <row r="4814">
          <cell r="A4814" t="str">
            <v>2SZ/WOSC2157B</v>
          </cell>
        </row>
        <row r="4815">
          <cell r="A4815" t="str">
            <v>3SZ/WOSC2157B</v>
          </cell>
        </row>
        <row r="4816">
          <cell r="A4816" t="str">
            <v>4SZ/WOSC2157B</v>
          </cell>
        </row>
        <row r="4817">
          <cell r="A4817" t="str">
            <v>1SZ/WOSC2160</v>
          </cell>
        </row>
        <row r="4818">
          <cell r="A4818" t="str">
            <v>2PZ/WOSC2160</v>
          </cell>
          <cell r="B4818" t="str">
            <v/>
          </cell>
        </row>
        <row r="4819">
          <cell r="A4819" t="str">
            <v>2SZ/WOSC2160</v>
          </cell>
        </row>
        <row r="4820">
          <cell r="A4820" t="str">
            <v>3SZ/WOSC2160</v>
          </cell>
        </row>
        <row r="4821">
          <cell r="A4821" t="str">
            <v>4SZ/WOSC2160</v>
          </cell>
        </row>
        <row r="4822">
          <cell r="A4822" t="str">
            <v>1SZ/WOSC2160B</v>
          </cell>
        </row>
        <row r="4823">
          <cell r="A4823" t="str">
            <v>2PZ/WOSC2160B</v>
          </cell>
          <cell r="B4823" t="str">
            <v/>
          </cell>
        </row>
        <row r="4824">
          <cell r="A4824" t="str">
            <v>2SZ/WOSC2160B</v>
          </cell>
        </row>
        <row r="4825">
          <cell r="A4825" t="str">
            <v>3SZ/WOSC2160B</v>
          </cell>
        </row>
        <row r="4826">
          <cell r="A4826" t="str">
            <v>4SZ/WOSC2160B</v>
          </cell>
        </row>
        <row r="4827">
          <cell r="A4827" t="str">
            <v>1SZ/WOSC2448</v>
          </cell>
        </row>
        <row r="4828">
          <cell r="A4828" t="str">
            <v>2PZ/WOSC2448</v>
          </cell>
          <cell r="B4828" t="str">
            <v/>
          </cell>
        </row>
        <row r="4829">
          <cell r="A4829" t="str">
            <v>2SZ/WOSC2448</v>
          </cell>
        </row>
        <row r="4830">
          <cell r="A4830" t="str">
            <v>3SZ/WOSC2448</v>
          </cell>
        </row>
        <row r="4831">
          <cell r="A4831" t="str">
            <v>4SZ/WOSC2448</v>
          </cell>
        </row>
        <row r="4832">
          <cell r="A4832" t="str">
            <v>1SZ/WOSC2448B</v>
          </cell>
        </row>
        <row r="4833">
          <cell r="A4833" t="str">
            <v>2PZ/WOSC2448B</v>
          </cell>
          <cell r="B4833" t="str">
            <v/>
          </cell>
        </row>
        <row r="4834">
          <cell r="A4834" t="str">
            <v>2SZ/WOSC2448B</v>
          </cell>
        </row>
        <row r="4835">
          <cell r="A4835" t="str">
            <v>3SZ/WOSC2448B</v>
          </cell>
        </row>
        <row r="4836">
          <cell r="A4836" t="str">
            <v>4SZ/WOSC2448B</v>
          </cell>
        </row>
        <row r="4837">
          <cell r="A4837" t="str">
            <v>1SZ/WOSC2454</v>
          </cell>
        </row>
        <row r="4838">
          <cell r="A4838" t="str">
            <v>2PZ/WOSC2454</v>
          </cell>
          <cell r="B4838" t="str">
            <v/>
          </cell>
        </row>
        <row r="4839">
          <cell r="A4839" t="str">
            <v>2SZ/WOSC2454</v>
          </cell>
        </row>
        <row r="4840">
          <cell r="A4840" t="str">
            <v>3SZ/WOSC2454</v>
          </cell>
        </row>
        <row r="4841">
          <cell r="A4841" t="str">
            <v>4SZ/WOSC2454</v>
          </cell>
        </row>
        <row r="4842">
          <cell r="A4842" t="str">
            <v>1SZ/WOSC2454B</v>
          </cell>
        </row>
        <row r="4843">
          <cell r="A4843" t="str">
            <v>2PZ/WOSC2454B</v>
          </cell>
          <cell r="B4843" t="str">
            <v/>
          </cell>
        </row>
        <row r="4844">
          <cell r="A4844" t="str">
            <v>2SZ/WOSC2454B</v>
          </cell>
        </row>
        <row r="4845">
          <cell r="A4845" t="str">
            <v>3SZ/WOSC2454B</v>
          </cell>
        </row>
        <row r="4846">
          <cell r="A4846" t="str">
            <v>4SZ/WOSC2454B</v>
          </cell>
        </row>
        <row r="4847">
          <cell r="A4847" t="str">
            <v>1SZ/WOSC2457</v>
          </cell>
        </row>
        <row r="4848">
          <cell r="A4848" t="str">
            <v>2PZ/WOSC2457</v>
          </cell>
          <cell r="B4848" t="str">
            <v/>
          </cell>
        </row>
        <row r="4849">
          <cell r="A4849" t="str">
            <v>2SZ/WOSC2457</v>
          </cell>
        </row>
        <row r="4850">
          <cell r="A4850" t="str">
            <v>3SZ/WOSC2457</v>
          </cell>
        </row>
        <row r="4851">
          <cell r="A4851" t="str">
            <v>4SZ/WOSC2457</v>
          </cell>
        </row>
        <row r="4852">
          <cell r="A4852" t="str">
            <v>1SZ/WOSC2457B</v>
          </cell>
        </row>
        <row r="4853">
          <cell r="A4853" t="str">
            <v>2PZ/WOSC2457B</v>
          </cell>
          <cell r="B4853" t="str">
            <v/>
          </cell>
        </row>
        <row r="4854">
          <cell r="A4854" t="str">
            <v>2SZ/WOSC2457B</v>
          </cell>
        </row>
        <row r="4855">
          <cell r="A4855" t="str">
            <v>3SZ/WOSC2457B</v>
          </cell>
        </row>
        <row r="4856">
          <cell r="A4856" t="str">
            <v>4SZ/WOSC2457B</v>
          </cell>
        </row>
        <row r="4857">
          <cell r="A4857" t="str">
            <v>1SZ/WOSC2460</v>
          </cell>
        </row>
        <row r="4858">
          <cell r="A4858" t="str">
            <v>2PZ/WOSC2460</v>
          </cell>
          <cell r="B4858" t="str">
            <v/>
          </cell>
        </row>
        <row r="4859">
          <cell r="A4859" t="str">
            <v>2SZ/WOSC2460</v>
          </cell>
        </row>
        <row r="4860">
          <cell r="A4860" t="str">
            <v>3SZ/WOSC2460</v>
          </cell>
        </row>
        <row r="4861">
          <cell r="A4861" t="str">
            <v>4SZ/WOSC2460</v>
          </cell>
        </row>
        <row r="4862">
          <cell r="A4862" t="str">
            <v>1SZ/WOSC2460B</v>
          </cell>
        </row>
        <row r="4863">
          <cell r="A4863" t="str">
            <v>2PZ/WOSC2460B</v>
          </cell>
          <cell r="B4863" t="str">
            <v/>
          </cell>
        </row>
        <row r="4864">
          <cell r="A4864" t="str">
            <v>2SZ/WOSC2460B</v>
          </cell>
        </row>
        <row r="4865">
          <cell r="A4865" t="str">
            <v>3SZ/WOSC2460B</v>
          </cell>
        </row>
        <row r="4866">
          <cell r="A4866" t="str">
            <v>4SZ/WOSC2460B</v>
          </cell>
        </row>
        <row r="4867">
          <cell r="A4867" t="str">
            <v>1SZ/WOSC2748</v>
          </cell>
        </row>
        <row r="4868">
          <cell r="A4868" t="str">
            <v>2PZ/WOSC2748</v>
          </cell>
          <cell r="B4868" t="str">
            <v/>
          </cell>
        </row>
        <row r="4869">
          <cell r="A4869" t="str">
            <v>2SZ/WOSC2748</v>
          </cell>
        </row>
        <row r="4870">
          <cell r="A4870" t="str">
            <v>3SZ/WOSC2748</v>
          </cell>
        </row>
        <row r="4871">
          <cell r="A4871" t="str">
            <v>4SZ/WOSC2748</v>
          </cell>
        </row>
        <row r="4872">
          <cell r="A4872" t="str">
            <v>1SZ/WOSC2748B</v>
          </cell>
        </row>
        <row r="4873">
          <cell r="A4873" t="str">
            <v>2PZ/WOSC2748B</v>
          </cell>
          <cell r="B4873" t="str">
            <v/>
          </cell>
        </row>
        <row r="4874">
          <cell r="A4874" t="str">
            <v>2SZ/WOSC2748B</v>
          </cell>
        </row>
        <row r="4875">
          <cell r="A4875" t="str">
            <v>3SZ/WOSC2748B</v>
          </cell>
        </row>
        <row r="4876">
          <cell r="A4876" t="str">
            <v>4SZ/WOSC2748B</v>
          </cell>
        </row>
        <row r="4877">
          <cell r="A4877" t="str">
            <v>1SZ/WOSC2754</v>
          </cell>
        </row>
        <row r="4878">
          <cell r="A4878" t="str">
            <v>2PZ/WOSC2754</v>
          </cell>
          <cell r="B4878" t="str">
            <v/>
          </cell>
        </row>
        <row r="4879">
          <cell r="A4879" t="str">
            <v>2SZ/WOSC2754</v>
          </cell>
        </row>
        <row r="4880">
          <cell r="A4880" t="str">
            <v>3SZ/WOSC2754</v>
          </cell>
        </row>
        <row r="4881">
          <cell r="A4881" t="str">
            <v>4SZ/WOSC2754</v>
          </cell>
        </row>
        <row r="4882">
          <cell r="A4882" t="str">
            <v>1SZ/WOSC2754B</v>
          </cell>
        </row>
        <row r="4883">
          <cell r="A4883" t="str">
            <v>2PZ/WOSC2754B</v>
          </cell>
          <cell r="B4883" t="str">
            <v/>
          </cell>
        </row>
        <row r="4884">
          <cell r="A4884" t="str">
            <v>2SZ/WOSC2754B</v>
          </cell>
        </row>
        <row r="4885">
          <cell r="A4885" t="str">
            <v>3SZ/WOSC2754B</v>
          </cell>
        </row>
        <row r="4886">
          <cell r="A4886" t="str">
            <v>4SZ/WOSC2754B</v>
          </cell>
        </row>
        <row r="4887">
          <cell r="A4887" t="str">
            <v>1SZ/WOSC2757</v>
          </cell>
        </row>
        <row r="4888">
          <cell r="A4888" t="str">
            <v>2PZ/WOSC2757</v>
          </cell>
          <cell r="B4888" t="str">
            <v/>
          </cell>
        </row>
        <row r="4889">
          <cell r="A4889" t="str">
            <v>2SZ/WOSC2757</v>
          </cell>
        </row>
        <row r="4890">
          <cell r="A4890" t="str">
            <v>3SZ/WOSC2757</v>
          </cell>
        </row>
        <row r="4891">
          <cell r="A4891" t="str">
            <v>4SZ/WOSC2757</v>
          </cell>
        </row>
        <row r="4892">
          <cell r="A4892" t="str">
            <v>1SZ/WOSC2757B</v>
          </cell>
        </row>
        <row r="4893">
          <cell r="A4893" t="str">
            <v>2PZ/WOSC2757B</v>
          </cell>
          <cell r="B4893" t="str">
            <v/>
          </cell>
        </row>
        <row r="4894">
          <cell r="A4894" t="str">
            <v>2SZ/WOSC2757B</v>
          </cell>
        </row>
        <row r="4895">
          <cell r="A4895" t="str">
            <v>3SZ/WOSC2757B</v>
          </cell>
        </row>
        <row r="4896">
          <cell r="A4896" t="str">
            <v>4SZ/WOSC2757B</v>
          </cell>
        </row>
        <row r="4897">
          <cell r="A4897" t="str">
            <v>1SZ/WOSC2760</v>
          </cell>
        </row>
        <row r="4898">
          <cell r="A4898" t="str">
            <v>2PZ/WOSC2760</v>
          </cell>
          <cell r="B4898" t="str">
            <v/>
          </cell>
        </row>
        <row r="4899">
          <cell r="A4899" t="str">
            <v>2SZ/WOSC2760</v>
          </cell>
        </row>
        <row r="4900">
          <cell r="A4900" t="str">
            <v>3SZ/WOSC2760</v>
          </cell>
        </row>
        <row r="4901">
          <cell r="A4901" t="str">
            <v>4SZ/WOSC2760</v>
          </cell>
        </row>
        <row r="4902">
          <cell r="A4902" t="str">
            <v>1SZ/WOSC2760B</v>
          </cell>
        </row>
        <row r="4903">
          <cell r="A4903" t="str">
            <v>2PZ/WOSC2760B</v>
          </cell>
          <cell r="B4903" t="str">
            <v/>
          </cell>
        </row>
        <row r="4904">
          <cell r="A4904" t="str">
            <v>2SZ/WOSC2760B</v>
          </cell>
        </row>
        <row r="4905">
          <cell r="A4905" t="str">
            <v>3SZ/WOSC2760B</v>
          </cell>
        </row>
        <row r="4906">
          <cell r="A4906" t="str">
            <v>4SZ/WOSC2760B</v>
          </cell>
        </row>
        <row r="4907">
          <cell r="A4907" t="str">
            <v>1SZ/WOSC3048</v>
          </cell>
        </row>
        <row r="4908">
          <cell r="A4908" t="str">
            <v>2PZ/WOSC3048</v>
          </cell>
          <cell r="B4908" t="str">
            <v/>
          </cell>
        </row>
        <row r="4909">
          <cell r="A4909" t="str">
            <v>2SZ/WOSC3048</v>
          </cell>
        </row>
        <row r="4910">
          <cell r="A4910" t="str">
            <v>3SZ/WOSC3048</v>
          </cell>
        </row>
        <row r="4911">
          <cell r="A4911" t="str">
            <v>4SZ/WOSC3048</v>
          </cell>
        </row>
        <row r="4912">
          <cell r="A4912" t="str">
            <v>1SZ/WOSC3048B</v>
          </cell>
        </row>
        <row r="4913">
          <cell r="A4913" t="str">
            <v>2PZ/WOSC3048B</v>
          </cell>
          <cell r="B4913" t="str">
            <v/>
          </cell>
        </row>
        <row r="4914">
          <cell r="A4914" t="str">
            <v>2SZ/WOSC3048B</v>
          </cell>
        </row>
        <row r="4915">
          <cell r="A4915" t="str">
            <v>3SZ/WOSC3048B</v>
          </cell>
        </row>
        <row r="4916">
          <cell r="A4916" t="str">
            <v>4SZ/WOSC3048B</v>
          </cell>
        </row>
        <row r="4917">
          <cell r="A4917" t="str">
            <v>1SZ/WOSC3054</v>
          </cell>
        </row>
        <row r="4918">
          <cell r="A4918" t="str">
            <v>2PZ/WOSC3054</v>
          </cell>
          <cell r="B4918" t="str">
            <v/>
          </cell>
        </row>
        <row r="4919">
          <cell r="A4919" t="str">
            <v>2SZ/WOSC3054</v>
          </cell>
        </row>
        <row r="4920">
          <cell r="A4920" t="str">
            <v>3SZ/WOSC3054</v>
          </cell>
        </row>
        <row r="4921">
          <cell r="A4921" t="str">
            <v>4SZ/WOSC3054</v>
          </cell>
        </row>
        <row r="4922">
          <cell r="A4922" t="str">
            <v>1SZ/WOSC3054B</v>
          </cell>
        </row>
        <row r="4923">
          <cell r="A4923" t="str">
            <v>2PZ/WOSC3054B</v>
          </cell>
          <cell r="B4923" t="str">
            <v/>
          </cell>
        </row>
        <row r="4924">
          <cell r="A4924" t="str">
            <v>2SZ/WOSC3054B</v>
          </cell>
        </row>
        <row r="4925">
          <cell r="A4925" t="str">
            <v>3SZ/WOSC3054B</v>
          </cell>
        </row>
        <row r="4926">
          <cell r="A4926" t="str">
            <v>4SZ/WOSC3054B</v>
          </cell>
        </row>
        <row r="4927">
          <cell r="A4927" t="str">
            <v>1SZ/WOSC3057</v>
          </cell>
        </row>
        <row r="4928">
          <cell r="A4928" t="str">
            <v>2PZ/WOSC3057</v>
          </cell>
          <cell r="B4928" t="str">
            <v/>
          </cell>
        </row>
        <row r="4929">
          <cell r="A4929" t="str">
            <v>2SZ/WOSC3057</v>
          </cell>
        </row>
        <row r="4930">
          <cell r="A4930" t="str">
            <v>3SZ/WOSC3057</v>
          </cell>
        </row>
        <row r="4931">
          <cell r="A4931" t="str">
            <v>4SZ/WOSC3057</v>
          </cell>
        </row>
        <row r="4932">
          <cell r="A4932" t="str">
            <v>1SZ/WOSC3057B</v>
          </cell>
        </row>
        <row r="4933">
          <cell r="A4933" t="str">
            <v>2PZ/WOSC3057B</v>
          </cell>
          <cell r="B4933" t="str">
            <v/>
          </cell>
        </row>
        <row r="4934">
          <cell r="A4934" t="str">
            <v>2SZ/WOSC3057B</v>
          </cell>
        </row>
        <row r="4935">
          <cell r="A4935" t="str">
            <v>3SZ/WOSC3057B</v>
          </cell>
        </row>
        <row r="4936">
          <cell r="A4936" t="str">
            <v>4SZ/WOSC3057B</v>
          </cell>
        </row>
        <row r="4937">
          <cell r="A4937" t="str">
            <v>1SZ/WOSC3060</v>
          </cell>
        </row>
        <row r="4938">
          <cell r="A4938" t="str">
            <v>2PZ/WOSC3060</v>
          </cell>
          <cell r="B4938" t="str">
            <v/>
          </cell>
        </row>
        <row r="4939">
          <cell r="A4939" t="str">
            <v>2SZ/WOSC3060</v>
          </cell>
        </row>
        <row r="4940">
          <cell r="A4940" t="str">
            <v>3SZ/WOSC3060</v>
          </cell>
        </row>
        <row r="4941">
          <cell r="A4941" t="str">
            <v>4SZ/WOSC3060</v>
          </cell>
        </row>
        <row r="4942">
          <cell r="A4942" t="str">
            <v>1SZ/WOSC3060B</v>
          </cell>
        </row>
        <row r="4943">
          <cell r="A4943" t="str">
            <v>2PZ/WOSC3060B</v>
          </cell>
          <cell r="B4943" t="str">
            <v/>
          </cell>
        </row>
        <row r="4944">
          <cell r="A4944" t="str">
            <v>2SZ/WOSC3060B</v>
          </cell>
        </row>
        <row r="4945">
          <cell r="A4945" t="str">
            <v>3SZ/WOSC3060B</v>
          </cell>
        </row>
        <row r="4946">
          <cell r="A4946" t="str">
            <v>4SZ/WOSC3060B</v>
          </cell>
        </row>
        <row r="4947">
          <cell r="A4947" t="str">
            <v>1SZ/WOSC3348</v>
          </cell>
        </row>
        <row r="4948">
          <cell r="A4948" t="str">
            <v>2PZ/WOSC3348</v>
          </cell>
          <cell r="B4948" t="str">
            <v/>
          </cell>
        </row>
        <row r="4949">
          <cell r="A4949" t="str">
            <v>2SZ/WOSC3348</v>
          </cell>
        </row>
        <row r="4950">
          <cell r="A4950" t="str">
            <v>3SZ/WOSC3348</v>
          </cell>
        </row>
        <row r="4951">
          <cell r="A4951" t="str">
            <v>4SZ/WOSC3348</v>
          </cell>
        </row>
        <row r="4952">
          <cell r="A4952" t="str">
            <v>1SZ/WOSC3348B</v>
          </cell>
        </row>
        <row r="4953">
          <cell r="A4953" t="str">
            <v>2PZ/WOSC3348B</v>
          </cell>
          <cell r="B4953" t="str">
            <v/>
          </cell>
        </row>
        <row r="4954">
          <cell r="A4954" t="str">
            <v>2SZ/WOSC3348B</v>
          </cell>
        </row>
        <row r="4955">
          <cell r="A4955" t="str">
            <v>3SZ/WOSC3348B</v>
          </cell>
        </row>
        <row r="4956">
          <cell r="A4956" t="str">
            <v>4SZ/WOSC3348B</v>
          </cell>
        </row>
        <row r="4957">
          <cell r="A4957" t="str">
            <v>1SZ/WOSC3354</v>
          </cell>
        </row>
        <row r="4958">
          <cell r="A4958" t="str">
            <v>2PZ/WOSC3354</v>
          </cell>
          <cell r="B4958" t="str">
            <v/>
          </cell>
        </row>
        <row r="4959">
          <cell r="A4959" t="str">
            <v>2SZ/WOSC3354</v>
          </cell>
        </row>
        <row r="4960">
          <cell r="A4960" t="str">
            <v>3SZ/WOSC3354</v>
          </cell>
        </row>
        <row r="4961">
          <cell r="A4961" t="str">
            <v>4SZ/WOSC3354</v>
          </cell>
        </row>
        <row r="4962">
          <cell r="A4962" t="str">
            <v>1SZ/WOSC3354B</v>
          </cell>
        </row>
        <row r="4963">
          <cell r="A4963" t="str">
            <v>2PZ/WOSC3354B</v>
          </cell>
          <cell r="B4963" t="str">
            <v/>
          </cell>
        </row>
        <row r="4964">
          <cell r="A4964" t="str">
            <v>2SZ/WOSC3354B</v>
          </cell>
        </row>
        <row r="4965">
          <cell r="A4965" t="str">
            <v>3SZ/WOSC3354B</v>
          </cell>
        </row>
        <row r="4966">
          <cell r="A4966" t="str">
            <v>4SZ/WOSC3354B</v>
          </cell>
        </row>
        <row r="4967">
          <cell r="A4967" t="str">
            <v>1SZ/WOSC3357</v>
          </cell>
        </row>
        <row r="4968">
          <cell r="A4968" t="str">
            <v>2PZ/WOSC3357</v>
          </cell>
          <cell r="B4968" t="str">
            <v/>
          </cell>
        </row>
        <row r="4969">
          <cell r="A4969" t="str">
            <v>2SZ/WOSC3357</v>
          </cell>
        </row>
        <row r="4970">
          <cell r="A4970" t="str">
            <v>3SZ/WOSC3357</v>
          </cell>
        </row>
        <row r="4971">
          <cell r="A4971" t="str">
            <v>4SZ/WOSC3357</v>
          </cell>
        </row>
        <row r="4972">
          <cell r="A4972" t="str">
            <v>1SZ/WOSC3357B</v>
          </cell>
        </row>
        <row r="4973">
          <cell r="A4973" t="str">
            <v>2PZ/WOSC3357B</v>
          </cell>
          <cell r="B4973" t="str">
            <v/>
          </cell>
        </row>
        <row r="4974">
          <cell r="A4974" t="str">
            <v>2SZ/WOSC3357B</v>
          </cell>
        </row>
        <row r="4975">
          <cell r="A4975" t="str">
            <v>3SZ/WOSC3357B</v>
          </cell>
        </row>
        <row r="4976">
          <cell r="A4976" t="str">
            <v>4SZ/WOSC3357B</v>
          </cell>
        </row>
        <row r="4977">
          <cell r="A4977" t="str">
            <v>1SZ/WOSC3360</v>
          </cell>
        </row>
        <row r="4978">
          <cell r="A4978" t="str">
            <v>2PZ/WOSC3360</v>
          </cell>
          <cell r="B4978" t="str">
            <v/>
          </cell>
        </row>
        <row r="4979">
          <cell r="A4979" t="str">
            <v>2SZ/WOSC3360</v>
          </cell>
        </row>
        <row r="4980">
          <cell r="A4980" t="str">
            <v>3SZ/WOSC3360</v>
          </cell>
        </row>
        <row r="4981">
          <cell r="A4981" t="str">
            <v>4SZ/WOSC3360</v>
          </cell>
        </row>
        <row r="4982">
          <cell r="A4982" t="str">
            <v>1SZ/WOSC3360B</v>
          </cell>
        </row>
        <row r="4983">
          <cell r="A4983" t="str">
            <v>2PZ/WOSC3360B</v>
          </cell>
          <cell r="B4983" t="str">
            <v/>
          </cell>
        </row>
        <row r="4984">
          <cell r="A4984" t="str">
            <v>2SZ/WOSC3360B</v>
          </cell>
        </row>
        <row r="4985">
          <cell r="A4985" t="str">
            <v>3SZ/WOSC3360B</v>
          </cell>
        </row>
        <row r="4986">
          <cell r="A4986" t="str">
            <v>4SZ/WOSC3360B</v>
          </cell>
        </row>
        <row r="4987">
          <cell r="A4987" t="str">
            <v>1SZ/WOSC3648</v>
          </cell>
        </row>
        <row r="4988">
          <cell r="A4988" t="str">
            <v>2PZ/WOSC3648</v>
          </cell>
          <cell r="B4988" t="str">
            <v/>
          </cell>
        </row>
        <row r="4989">
          <cell r="A4989" t="str">
            <v>2SZ/WOSC3648</v>
          </cell>
        </row>
        <row r="4990">
          <cell r="A4990" t="str">
            <v>3SZ/WOSC3648</v>
          </cell>
        </row>
        <row r="4991">
          <cell r="A4991" t="str">
            <v>4SZ/WOSC3648</v>
          </cell>
        </row>
        <row r="4992">
          <cell r="A4992" t="str">
            <v>1SZ/WOSC3648B</v>
          </cell>
        </row>
        <row r="4993">
          <cell r="A4993" t="str">
            <v>2PZ/WOSC3648B</v>
          </cell>
          <cell r="B4993" t="str">
            <v/>
          </cell>
        </row>
        <row r="4994">
          <cell r="A4994" t="str">
            <v>2SZ/WOSC3648B</v>
          </cell>
        </row>
        <row r="4995">
          <cell r="A4995" t="str">
            <v>3SZ/WOSC3648B</v>
          </cell>
        </row>
        <row r="4996">
          <cell r="A4996" t="str">
            <v>4SZ/WOSC3648B</v>
          </cell>
        </row>
        <row r="4997">
          <cell r="A4997" t="str">
            <v>1SZ/WOSC3654</v>
          </cell>
        </row>
        <row r="4998">
          <cell r="A4998" t="str">
            <v>2PZ/WOSC3654</v>
          </cell>
          <cell r="B4998" t="str">
            <v/>
          </cell>
        </row>
        <row r="4999">
          <cell r="A4999" t="str">
            <v>2SZ/WOSC3654</v>
          </cell>
        </row>
        <row r="5000">
          <cell r="A5000" t="str">
            <v>3SZ/WOSC3654</v>
          </cell>
        </row>
        <row r="5001">
          <cell r="A5001" t="str">
            <v>4SZ/WOSC3654</v>
          </cell>
        </row>
        <row r="5002">
          <cell r="A5002" t="str">
            <v>1SZ/WOSC3654B</v>
          </cell>
        </row>
        <row r="5003">
          <cell r="A5003" t="str">
            <v>2PZ/WOSC3654B</v>
          </cell>
          <cell r="B5003" t="str">
            <v/>
          </cell>
        </row>
        <row r="5004">
          <cell r="A5004" t="str">
            <v>2SZ/WOSC3654B</v>
          </cell>
        </row>
        <row r="5005">
          <cell r="A5005" t="str">
            <v>3SZ/WOSC3654B</v>
          </cell>
        </row>
        <row r="5006">
          <cell r="A5006" t="str">
            <v>4SZ/WOSC3654B</v>
          </cell>
        </row>
        <row r="5007">
          <cell r="A5007" t="str">
            <v>1SZ/WOSC3657</v>
          </cell>
        </row>
        <row r="5008">
          <cell r="A5008" t="str">
            <v>2PZ/WOSC3657</v>
          </cell>
          <cell r="B5008" t="str">
            <v/>
          </cell>
        </row>
        <row r="5009">
          <cell r="A5009" t="str">
            <v>2SZ/WOSC3657</v>
          </cell>
        </row>
        <row r="5010">
          <cell r="A5010" t="str">
            <v>3SZ/WOSC3657</v>
          </cell>
        </row>
        <row r="5011">
          <cell r="A5011" t="str">
            <v>4SZ/WOSC3657</v>
          </cell>
        </row>
        <row r="5012">
          <cell r="A5012" t="str">
            <v>1SZ/WOSC3657B</v>
          </cell>
        </row>
        <row r="5013">
          <cell r="A5013" t="str">
            <v>2PZ/WOSC3657B</v>
          </cell>
          <cell r="B5013" t="str">
            <v/>
          </cell>
        </row>
        <row r="5014">
          <cell r="A5014" t="str">
            <v>2SZ/WOSC3657B</v>
          </cell>
        </row>
        <row r="5015">
          <cell r="A5015" t="str">
            <v>3SZ/WOSC3657B</v>
          </cell>
        </row>
        <row r="5016">
          <cell r="A5016" t="str">
            <v>4SZ/WOSC3657B</v>
          </cell>
        </row>
        <row r="5017">
          <cell r="A5017" t="str">
            <v>1SZ/WOSC3660</v>
          </cell>
        </row>
        <row r="5018">
          <cell r="A5018" t="str">
            <v>2PZ/WOSC3660</v>
          </cell>
          <cell r="B5018" t="str">
            <v/>
          </cell>
        </row>
        <row r="5019">
          <cell r="A5019" t="str">
            <v>2SZ/WOSC3660</v>
          </cell>
        </row>
        <row r="5020">
          <cell r="A5020" t="str">
            <v>3SZ/WOSC3660</v>
          </cell>
        </row>
        <row r="5021">
          <cell r="A5021" t="str">
            <v>4SZ/WOSC3660</v>
          </cell>
        </row>
        <row r="5022">
          <cell r="A5022" t="str">
            <v>1SZ/WOSC3660B</v>
          </cell>
        </row>
        <row r="5023">
          <cell r="A5023" t="str">
            <v>2PZ/WOSC3660B</v>
          </cell>
          <cell r="B5023" t="str">
            <v/>
          </cell>
        </row>
        <row r="5024">
          <cell r="A5024" t="str">
            <v>2SZ/WOSC3660B</v>
          </cell>
        </row>
        <row r="5025">
          <cell r="A5025" t="str">
            <v>3SZ/WOSC3660B</v>
          </cell>
        </row>
        <row r="5026">
          <cell r="A5026" t="str">
            <v>4SZ/WOSC3660B</v>
          </cell>
        </row>
        <row r="5027">
          <cell r="A5027" t="str">
            <v>1SZ/WOSC3948</v>
          </cell>
        </row>
        <row r="5028">
          <cell r="A5028" t="str">
            <v>2PZ/WOSC3948</v>
          </cell>
          <cell r="B5028" t="str">
            <v/>
          </cell>
        </row>
        <row r="5029">
          <cell r="A5029" t="str">
            <v>2SZ/WOSC3948</v>
          </cell>
        </row>
        <row r="5030">
          <cell r="A5030" t="str">
            <v>3SZ/WOSC3948</v>
          </cell>
        </row>
        <row r="5031">
          <cell r="A5031" t="str">
            <v>4SZ/WOSC3948</v>
          </cell>
        </row>
        <row r="5032">
          <cell r="A5032" t="str">
            <v>1SZ/WOSC3948B</v>
          </cell>
        </row>
        <row r="5033">
          <cell r="A5033" t="str">
            <v>2PZ/WOSC3948B</v>
          </cell>
          <cell r="B5033" t="str">
            <v/>
          </cell>
        </row>
        <row r="5034">
          <cell r="A5034" t="str">
            <v>2SZ/WOSC3948B</v>
          </cell>
        </row>
        <row r="5035">
          <cell r="A5035" t="str">
            <v>3SZ/WOSC3948B</v>
          </cell>
        </row>
        <row r="5036">
          <cell r="A5036" t="str">
            <v>4SZ/WOSC3948B</v>
          </cell>
        </row>
        <row r="5037">
          <cell r="A5037" t="str">
            <v>1SZ/WOSC3954</v>
          </cell>
        </row>
        <row r="5038">
          <cell r="A5038" t="str">
            <v>2PZ/WOSC3954</v>
          </cell>
          <cell r="B5038" t="str">
            <v/>
          </cell>
        </row>
        <row r="5039">
          <cell r="A5039" t="str">
            <v>2SZ/WOSC3954</v>
          </cell>
        </row>
        <row r="5040">
          <cell r="A5040" t="str">
            <v>3SZ/WOSC3954</v>
          </cell>
        </row>
        <row r="5041">
          <cell r="A5041" t="str">
            <v>4SZ/WOSC3954</v>
          </cell>
        </row>
        <row r="5042">
          <cell r="A5042" t="str">
            <v>1SZ/WOSC3954B</v>
          </cell>
        </row>
        <row r="5043">
          <cell r="A5043" t="str">
            <v>2PZ/WOSC3954B</v>
          </cell>
          <cell r="B5043" t="str">
            <v/>
          </cell>
        </row>
        <row r="5044">
          <cell r="A5044" t="str">
            <v>2SZ/WOSC3954B</v>
          </cell>
        </row>
        <row r="5045">
          <cell r="A5045" t="str">
            <v>3SZ/WOSC3954B</v>
          </cell>
        </row>
        <row r="5046">
          <cell r="A5046" t="str">
            <v>4SZ/WOSC3954B</v>
          </cell>
        </row>
        <row r="5047">
          <cell r="A5047" t="str">
            <v>1SZ/WOSC3957</v>
          </cell>
        </row>
        <row r="5048">
          <cell r="A5048" t="str">
            <v>2PZ/WOSC3957</v>
          </cell>
          <cell r="B5048" t="str">
            <v/>
          </cell>
        </row>
        <row r="5049">
          <cell r="A5049" t="str">
            <v>2SZ/WOSC3957</v>
          </cell>
        </row>
        <row r="5050">
          <cell r="A5050" t="str">
            <v>3SZ/WOSC3957</v>
          </cell>
        </row>
        <row r="5051">
          <cell r="A5051" t="str">
            <v>4SZ/WOSC3957</v>
          </cell>
        </row>
        <row r="5052">
          <cell r="A5052" t="str">
            <v>1SZ/WOSC3957B</v>
          </cell>
        </row>
        <row r="5053">
          <cell r="A5053" t="str">
            <v>2PZ/WOSC3957B</v>
          </cell>
          <cell r="B5053" t="str">
            <v/>
          </cell>
        </row>
        <row r="5054">
          <cell r="A5054" t="str">
            <v>2SZ/WOSC3957B</v>
          </cell>
        </row>
        <row r="5055">
          <cell r="A5055" t="str">
            <v>3SZ/WOSC3957B</v>
          </cell>
        </row>
        <row r="5056">
          <cell r="A5056" t="str">
            <v>4SZ/WOSC3957B</v>
          </cell>
        </row>
        <row r="5057">
          <cell r="A5057" t="str">
            <v>1SZ/WOSC3960</v>
          </cell>
        </row>
        <row r="5058">
          <cell r="A5058" t="str">
            <v>2PZ/WOSC3960</v>
          </cell>
          <cell r="B5058" t="str">
            <v/>
          </cell>
        </row>
        <row r="5059">
          <cell r="A5059" t="str">
            <v>2SZ/WOSC3960</v>
          </cell>
        </row>
        <row r="5060">
          <cell r="A5060" t="str">
            <v>3SZ/WOSC3960</v>
          </cell>
        </row>
        <row r="5061">
          <cell r="A5061" t="str">
            <v>4SZ/WOSC3960</v>
          </cell>
        </row>
        <row r="5062">
          <cell r="A5062" t="str">
            <v>1SZ/WOSC3960B</v>
          </cell>
        </row>
        <row r="5063">
          <cell r="A5063" t="str">
            <v>2PZ/WOSC3960B</v>
          </cell>
          <cell r="B5063" t="str">
            <v/>
          </cell>
        </row>
        <row r="5064">
          <cell r="A5064" t="str">
            <v>2SZ/WOSC3960B</v>
          </cell>
        </row>
        <row r="5065">
          <cell r="A5065" t="str">
            <v>3SZ/WOSC3960B</v>
          </cell>
        </row>
        <row r="5066">
          <cell r="A5066" t="str">
            <v>4SZ/WOSC3960B</v>
          </cell>
        </row>
        <row r="5067">
          <cell r="A5067" t="str">
            <v>1SZ/WOSC4248</v>
          </cell>
        </row>
        <row r="5068">
          <cell r="A5068" t="str">
            <v>2PZ/WOSC4248</v>
          </cell>
          <cell r="B5068" t="str">
            <v/>
          </cell>
        </row>
        <row r="5069">
          <cell r="A5069" t="str">
            <v>2SZ/WOSC4248</v>
          </cell>
        </row>
        <row r="5070">
          <cell r="A5070" t="str">
            <v>3SZ/WOSC4248</v>
          </cell>
        </row>
        <row r="5071">
          <cell r="A5071" t="str">
            <v>4SZ/WOSC4248</v>
          </cell>
        </row>
        <row r="5072">
          <cell r="A5072" t="str">
            <v>1SZ/WOSC4248B</v>
          </cell>
        </row>
        <row r="5073">
          <cell r="A5073" t="str">
            <v>2PZ/WOSC4248B</v>
          </cell>
          <cell r="B5073" t="str">
            <v/>
          </cell>
        </row>
        <row r="5074">
          <cell r="A5074" t="str">
            <v>2SZ/WOSC4248B</v>
          </cell>
        </row>
        <row r="5075">
          <cell r="A5075" t="str">
            <v>3SZ/WOSC4248B</v>
          </cell>
        </row>
        <row r="5076">
          <cell r="A5076" t="str">
            <v>4SZ/WOSC4248B</v>
          </cell>
        </row>
        <row r="5077">
          <cell r="A5077" t="str">
            <v>1SZ/WOSC4254</v>
          </cell>
        </row>
        <row r="5078">
          <cell r="A5078" t="str">
            <v>2PZ/WOSC4254</v>
          </cell>
          <cell r="B5078" t="str">
            <v/>
          </cell>
        </row>
        <row r="5079">
          <cell r="A5079" t="str">
            <v>2SZ/WOSC4254</v>
          </cell>
        </row>
        <row r="5080">
          <cell r="A5080" t="str">
            <v>3SZ/WOSC4254</v>
          </cell>
        </row>
        <row r="5081">
          <cell r="A5081" t="str">
            <v>4SZ/WOSC4254</v>
          </cell>
        </row>
        <row r="5082">
          <cell r="A5082" t="str">
            <v>1SZ/WOSC4254B</v>
          </cell>
        </row>
        <row r="5083">
          <cell r="A5083" t="str">
            <v>2PZ/WOSC4254B</v>
          </cell>
          <cell r="B5083" t="str">
            <v/>
          </cell>
        </row>
        <row r="5084">
          <cell r="A5084" t="str">
            <v>2SZ/WOSC4254B</v>
          </cell>
        </row>
        <row r="5085">
          <cell r="A5085" t="str">
            <v>3SZ/WOSC4254B</v>
          </cell>
        </row>
        <row r="5086">
          <cell r="A5086" t="str">
            <v>4SZ/WOSC4254B</v>
          </cell>
        </row>
        <row r="5087">
          <cell r="A5087" t="str">
            <v>1SZ/WOSC4257</v>
          </cell>
        </row>
        <row r="5088">
          <cell r="A5088" t="str">
            <v>2PZ/WOSC4257</v>
          </cell>
          <cell r="B5088" t="str">
            <v/>
          </cell>
        </row>
        <row r="5089">
          <cell r="A5089" t="str">
            <v>2SZ/WOSC4257</v>
          </cell>
        </row>
        <row r="5090">
          <cell r="A5090" t="str">
            <v>3SZ/WOSC4257</v>
          </cell>
        </row>
        <row r="5091">
          <cell r="A5091" t="str">
            <v>4SZ/WOSC4257</v>
          </cell>
        </row>
        <row r="5092">
          <cell r="A5092" t="str">
            <v>1SZ/WOSC4257B</v>
          </cell>
        </row>
        <row r="5093">
          <cell r="A5093" t="str">
            <v>2PZ/WOSC4257B</v>
          </cell>
          <cell r="B5093" t="str">
            <v/>
          </cell>
        </row>
        <row r="5094">
          <cell r="A5094" t="str">
            <v>2SZ/WOSC4257B</v>
          </cell>
        </row>
        <row r="5095">
          <cell r="A5095" t="str">
            <v>3SZ/WOSC4257B</v>
          </cell>
        </row>
        <row r="5096">
          <cell r="A5096" t="str">
            <v>4SZ/WOSC4257B</v>
          </cell>
        </row>
        <row r="5097">
          <cell r="A5097" t="str">
            <v>1SZ/WOSC4260</v>
          </cell>
        </row>
        <row r="5098">
          <cell r="A5098" t="str">
            <v>2PZ/WOSC4260</v>
          </cell>
          <cell r="B5098" t="str">
            <v/>
          </cell>
        </row>
        <row r="5099">
          <cell r="A5099" t="str">
            <v>2SZ/WOSC4260</v>
          </cell>
        </row>
        <row r="5100">
          <cell r="A5100" t="str">
            <v>3SZ/WOSC4260</v>
          </cell>
        </row>
        <row r="5101">
          <cell r="A5101" t="str">
            <v>4SZ/WOSC4260</v>
          </cell>
        </row>
        <row r="5102">
          <cell r="A5102" t="str">
            <v>1SZ/WOSC4260B</v>
          </cell>
        </row>
        <row r="5103">
          <cell r="A5103" t="str">
            <v>2PZ/WOSC4260B</v>
          </cell>
          <cell r="B5103" t="str">
            <v/>
          </cell>
        </row>
        <row r="5104">
          <cell r="A5104" t="str">
            <v>2SZ/WOSC4260B</v>
          </cell>
        </row>
        <row r="5105">
          <cell r="A5105" t="str">
            <v>3SZ/WOSC4260B</v>
          </cell>
        </row>
        <row r="5106">
          <cell r="A5106" t="str">
            <v>4SZ/WOSC4260B</v>
          </cell>
        </row>
        <row r="5107">
          <cell r="A5107" t="str">
            <v>1SZ/WOSC4548</v>
          </cell>
        </row>
        <row r="5108">
          <cell r="A5108" t="str">
            <v>2PZ/WOSC4548</v>
          </cell>
          <cell r="B5108" t="str">
            <v/>
          </cell>
        </row>
        <row r="5109">
          <cell r="A5109" t="str">
            <v>2SZ/WOSC4548</v>
          </cell>
        </row>
        <row r="5110">
          <cell r="A5110" t="str">
            <v>3SZ/WOSC4548</v>
          </cell>
        </row>
        <row r="5111">
          <cell r="A5111" t="str">
            <v>4SZ/WOSC4548</v>
          </cell>
        </row>
        <row r="5112">
          <cell r="A5112" t="str">
            <v>1SZ/WOSC4548B</v>
          </cell>
        </row>
        <row r="5113">
          <cell r="A5113" t="str">
            <v>2PZ/WOSC4548B</v>
          </cell>
          <cell r="B5113" t="str">
            <v/>
          </cell>
        </row>
        <row r="5114">
          <cell r="A5114" t="str">
            <v>2SZ/WOSC4548B</v>
          </cell>
        </row>
        <row r="5115">
          <cell r="A5115" t="str">
            <v>3SZ/WOSC4548B</v>
          </cell>
        </row>
        <row r="5116">
          <cell r="A5116" t="str">
            <v>4SZ/WOSC4548B</v>
          </cell>
        </row>
        <row r="5117">
          <cell r="A5117" t="str">
            <v>1SZ/WOSC4554</v>
          </cell>
        </row>
        <row r="5118">
          <cell r="A5118" t="str">
            <v>2PZ/WOSC4554</v>
          </cell>
          <cell r="B5118" t="str">
            <v/>
          </cell>
        </row>
        <row r="5119">
          <cell r="A5119" t="str">
            <v>2SZ/WOSC4554</v>
          </cell>
        </row>
        <row r="5120">
          <cell r="A5120" t="str">
            <v>3SZ/WOSC4554</v>
          </cell>
        </row>
        <row r="5121">
          <cell r="A5121" t="str">
            <v>4SZ/WOSC4554</v>
          </cell>
        </row>
        <row r="5122">
          <cell r="A5122" t="str">
            <v>1SZ/WOSC4554B</v>
          </cell>
        </row>
        <row r="5123">
          <cell r="A5123" t="str">
            <v>2PZ/WOSC4554B</v>
          </cell>
          <cell r="B5123" t="str">
            <v/>
          </cell>
        </row>
        <row r="5124">
          <cell r="A5124" t="str">
            <v>2SZ/WOSC4554B</v>
          </cell>
        </row>
        <row r="5125">
          <cell r="A5125" t="str">
            <v>3SZ/WOSC4554B</v>
          </cell>
        </row>
        <row r="5126">
          <cell r="A5126" t="str">
            <v>4SZ/WOSC4554B</v>
          </cell>
        </row>
        <row r="5127">
          <cell r="A5127" t="str">
            <v>1SZ/WOSC4557</v>
          </cell>
        </row>
        <row r="5128">
          <cell r="A5128" t="str">
            <v>2PZ/WOSC4557</v>
          </cell>
          <cell r="B5128" t="str">
            <v/>
          </cell>
        </row>
        <row r="5129">
          <cell r="A5129" t="str">
            <v>2SZ/WOSC4557</v>
          </cell>
        </row>
        <row r="5130">
          <cell r="A5130" t="str">
            <v>3SZ/WOSC4557</v>
          </cell>
        </row>
        <row r="5131">
          <cell r="A5131" t="str">
            <v>4SZ/WOSC4557</v>
          </cell>
        </row>
        <row r="5132">
          <cell r="A5132" t="str">
            <v>1SZ/WOSC4557B</v>
          </cell>
        </row>
        <row r="5133">
          <cell r="A5133" t="str">
            <v>2PZ/WOSC4557B</v>
          </cell>
          <cell r="B5133" t="str">
            <v/>
          </cell>
        </row>
        <row r="5134">
          <cell r="A5134" t="str">
            <v>2SZ/WOSC4557B</v>
          </cell>
        </row>
        <row r="5135">
          <cell r="A5135" t="str">
            <v>3SZ/WOSC4557B</v>
          </cell>
        </row>
        <row r="5136">
          <cell r="A5136" t="str">
            <v>4SZ/WOSC4557B</v>
          </cell>
        </row>
        <row r="5137">
          <cell r="A5137" t="str">
            <v>1SZ/WOSC4560</v>
          </cell>
        </row>
        <row r="5138">
          <cell r="A5138" t="str">
            <v>2PZ/WOSC4560</v>
          </cell>
          <cell r="B5138" t="str">
            <v/>
          </cell>
        </row>
        <row r="5139">
          <cell r="A5139" t="str">
            <v>2SZ/WOSC4560</v>
          </cell>
        </row>
        <row r="5140">
          <cell r="A5140" t="str">
            <v>3SZ/WOSC4560</v>
          </cell>
        </row>
        <row r="5141">
          <cell r="A5141" t="str">
            <v>4SZ/WOSC4560</v>
          </cell>
        </row>
        <row r="5142">
          <cell r="A5142" t="str">
            <v>1SZ/WOSC4560B</v>
          </cell>
        </row>
        <row r="5143">
          <cell r="A5143" t="str">
            <v>2PZ/WOSC4560B</v>
          </cell>
          <cell r="B5143" t="str">
            <v/>
          </cell>
        </row>
        <row r="5144">
          <cell r="A5144" t="str">
            <v>2SZ/WOSC4560B</v>
          </cell>
        </row>
        <row r="5145">
          <cell r="A5145" t="str">
            <v>3SZ/WOSC4560B</v>
          </cell>
        </row>
        <row r="5146">
          <cell r="A5146" t="str">
            <v>4SZ/WOSC4560B</v>
          </cell>
        </row>
        <row r="5147">
          <cell r="A5147" t="str">
            <v>1SZ/WOSC4848</v>
          </cell>
        </row>
        <row r="5148">
          <cell r="A5148" t="str">
            <v>2PZ/WOSC4848</v>
          </cell>
          <cell r="B5148" t="str">
            <v/>
          </cell>
        </row>
        <row r="5149">
          <cell r="A5149" t="str">
            <v>2SZ/WOSC4848</v>
          </cell>
        </row>
        <row r="5150">
          <cell r="A5150" t="str">
            <v>3SZ/WOSC4848</v>
          </cell>
        </row>
        <row r="5151">
          <cell r="A5151" t="str">
            <v>4SZ/WOSC4848</v>
          </cell>
        </row>
        <row r="5152">
          <cell r="A5152" t="str">
            <v>1SZ/WOSC4848B</v>
          </cell>
        </row>
        <row r="5153">
          <cell r="A5153" t="str">
            <v>2PZ/WOSC4848B</v>
          </cell>
          <cell r="B5153" t="str">
            <v/>
          </cell>
        </row>
        <row r="5154">
          <cell r="A5154" t="str">
            <v>2SZ/WOSC4848B</v>
          </cell>
        </row>
        <row r="5155">
          <cell r="A5155" t="str">
            <v>3SZ/WOSC4848B</v>
          </cell>
        </row>
        <row r="5156">
          <cell r="A5156" t="str">
            <v>4SZ/WOSC4848B</v>
          </cell>
        </row>
        <row r="5157">
          <cell r="A5157" t="str">
            <v>1SZ/WOSC4854</v>
          </cell>
        </row>
        <row r="5158">
          <cell r="A5158" t="str">
            <v>2PZ/WOSC4854</v>
          </cell>
          <cell r="B5158" t="str">
            <v/>
          </cell>
        </row>
        <row r="5159">
          <cell r="A5159" t="str">
            <v>2SZ/WOSC4854</v>
          </cell>
        </row>
        <row r="5160">
          <cell r="A5160" t="str">
            <v>3SZ/WOSC4854</v>
          </cell>
        </row>
        <row r="5161">
          <cell r="A5161" t="str">
            <v>4SZ/WOSC4854</v>
          </cell>
        </row>
        <row r="5162">
          <cell r="A5162" t="str">
            <v>1SZ/WOSC4854B</v>
          </cell>
        </row>
        <row r="5163">
          <cell r="A5163" t="str">
            <v>2PZ/WOSC4854B</v>
          </cell>
          <cell r="B5163" t="str">
            <v/>
          </cell>
        </row>
        <row r="5164">
          <cell r="A5164" t="str">
            <v>2SZ/WOSC4854B</v>
          </cell>
        </row>
        <row r="5165">
          <cell r="A5165" t="str">
            <v>3SZ/WOSC4854B</v>
          </cell>
        </row>
        <row r="5166">
          <cell r="A5166" t="str">
            <v>4SZ/WOSC4854B</v>
          </cell>
        </row>
        <row r="5167">
          <cell r="A5167" t="str">
            <v>1SZ/WOSC4857</v>
          </cell>
        </row>
        <row r="5168">
          <cell r="A5168" t="str">
            <v>2PZ/WOSC4857</v>
          </cell>
          <cell r="B5168" t="str">
            <v/>
          </cell>
        </row>
        <row r="5169">
          <cell r="A5169" t="str">
            <v>2SZ/WOSC4857</v>
          </cell>
        </row>
        <row r="5170">
          <cell r="A5170" t="str">
            <v>3SZ/WOSC4857</v>
          </cell>
        </row>
        <row r="5171">
          <cell r="A5171" t="str">
            <v>4SZ/WOSC4857</v>
          </cell>
        </row>
        <row r="5172">
          <cell r="A5172" t="str">
            <v>1SZ/WOSC4857B</v>
          </cell>
        </row>
        <row r="5173">
          <cell r="A5173" t="str">
            <v>2PZ/WOSC4857B</v>
          </cell>
          <cell r="B5173" t="str">
            <v/>
          </cell>
        </row>
        <row r="5174">
          <cell r="A5174" t="str">
            <v>2SZ/WOSC4857B</v>
          </cell>
        </row>
        <row r="5175">
          <cell r="A5175" t="str">
            <v>3SZ/WOSC4857B</v>
          </cell>
        </row>
        <row r="5176">
          <cell r="A5176" t="str">
            <v>4SZ/WOSC4857B</v>
          </cell>
        </row>
        <row r="5177">
          <cell r="A5177" t="str">
            <v>1SZ/WOSC4860</v>
          </cell>
        </row>
        <row r="5178">
          <cell r="A5178" t="str">
            <v>2PZ/WOSC4860</v>
          </cell>
          <cell r="B5178" t="str">
            <v/>
          </cell>
        </row>
        <row r="5179">
          <cell r="A5179" t="str">
            <v>2SZ/WOSC4860</v>
          </cell>
        </row>
        <row r="5180">
          <cell r="A5180" t="str">
            <v>3SZ/WOSC4860</v>
          </cell>
        </row>
        <row r="5181">
          <cell r="A5181" t="str">
            <v>4SZ/WOSC4860</v>
          </cell>
        </row>
        <row r="5182">
          <cell r="A5182" t="str">
            <v>1SZ/WOSC4860B</v>
          </cell>
        </row>
        <row r="5183">
          <cell r="A5183" t="str">
            <v>2PZ/WOSC4860B</v>
          </cell>
          <cell r="B5183" t="str">
            <v/>
          </cell>
        </row>
        <row r="5184">
          <cell r="A5184" t="str">
            <v>2SZ/WOSC4860B</v>
          </cell>
        </row>
        <row r="5185">
          <cell r="A5185" t="str">
            <v>3SZ/WOSC4860B</v>
          </cell>
        </row>
        <row r="5186">
          <cell r="A5186" t="str">
            <v>4SZ/WOSC4860B</v>
          </cell>
        </row>
        <row r="5187">
          <cell r="A5187" t="str">
            <v>1SZ/WPR3018</v>
          </cell>
        </row>
        <row r="5188">
          <cell r="A5188" t="str">
            <v>2PZ/WPR3018</v>
          </cell>
          <cell r="B5188" t="str">
            <v/>
          </cell>
        </row>
        <row r="5189">
          <cell r="A5189" t="str">
            <v>2SZ/WPR3018</v>
          </cell>
        </row>
        <row r="5190">
          <cell r="A5190" t="str">
            <v>3SZ/WPR3018</v>
          </cell>
        </row>
        <row r="5191">
          <cell r="A5191" t="str">
            <v>4SZ/WPR3018</v>
          </cell>
        </row>
        <row r="5192">
          <cell r="A5192" t="str">
            <v>1SZ/WWOS1230</v>
          </cell>
        </row>
        <row r="5193">
          <cell r="A5193" t="str">
            <v>2PZ/WWOS1230</v>
          </cell>
          <cell r="B5193" t="str">
            <v/>
          </cell>
        </row>
        <row r="5194">
          <cell r="A5194" t="str">
            <v>2SZ/WWOS1230</v>
          </cell>
        </row>
        <row r="5195">
          <cell r="A5195" t="str">
            <v>3SZ/WWOS1230</v>
          </cell>
        </row>
        <row r="5196">
          <cell r="A5196" t="str">
            <v>4SZ/WWOS1230</v>
          </cell>
        </row>
        <row r="5197">
          <cell r="A5197" t="str">
            <v>1SZ/WWOS1236</v>
          </cell>
        </row>
        <row r="5198">
          <cell r="A5198" t="str">
            <v>2PZ/WWOS1236</v>
          </cell>
          <cell r="B5198" t="str">
            <v/>
          </cell>
        </row>
        <row r="5199">
          <cell r="A5199" t="str">
            <v>2SZ/WWOS1236</v>
          </cell>
        </row>
        <row r="5200">
          <cell r="A5200" t="str">
            <v>3SZ/WWOS1236</v>
          </cell>
        </row>
        <row r="5201">
          <cell r="A5201" t="str">
            <v>4SZ/WWOS1236</v>
          </cell>
        </row>
        <row r="5202">
          <cell r="A5202" t="str">
            <v>1SZ/WWOS1239</v>
          </cell>
        </row>
        <row r="5203">
          <cell r="A5203" t="str">
            <v>2PZ/WWOS1239</v>
          </cell>
          <cell r="B5203" t="str">
            <v/>
          </cell>
        </row>
        <row r="5204">
          <cell r="A5204" t="str">
            <v>2SZ/WWOS1239</v>
          </cell>
        </row>
        <row r="5205">
          <cell r="A5205" t="str">
            <v>3SZ/WWOS1239</v>
          </cell>
        </row>
        <row r="5206">
          <cell r="A5206" t="str">
            <v>4SZ/WWOS1239</v>
          </cell>
        </row>
        <row r="5207">
          <cell r="A5207" t="str">
            <v>1SZ/WWOS1242</v>
          </cell>
        </row>
        <row r="5208">
          <cell r="A5208" t="str">
            <v>2PZ/WWOS1242</v>
          </cell>
          <cell r="B5208" t="str">
            <v/>
          </cell>
        </row>
        <row r="5209">
          <cell r="A5209" t="str">
            <v>2SZ/WWOS1242</v>
          </cell>
        </row>
        <row r="5210">
          <cell r="A5210" t="str">
            <v>3SZ/WWOS1242</v>
          </cell>
        </row>
        <row r="5211">
          <cell r="A5211" t="str">
            <v>4SZ/WWOS1242</v>
          </cell>
        </row>
        <row r="5212">
          <cell r="A5212" t="str">
            <v>1SZ/WWOS3612</v>
          </cell>
        </row>
        <row r="5213">
          <cell r="A5213" t="str">
            <v>2PZ/WWOS3612</v>
          </cell>
          <cell r="B5213" t="str">
            <v/>
          </cell>
        </row>
        <row r="5214">
          <cell r="A5214" t="str">
            <v>2SZ/WWOS3612</v>
          </cell>
        </row>
        <row r="5215">
          <cell r="A5215" t="str">
            <v>3SZ/WWOS3612</v>
          </cell>
        </row>
        <row r="5216">
          <cell r="A5216" t="str">
            <v>4SZ/WWOS3612</v>
          </cell>
        </row>
        <row r="5217">
          <cell r="A5217" t="str">
            <v>1SZ/WWOS366</v>
          </cell>
        </row>
        <row r="5218">
          <cell r="A5218" t="str">
            <v>2PZ/WWOS366</v>
          </cell>
          <cell r="B5218" t="str">
            <v/>
          </cell>
        </row>
        <row r="5219">
          <cell r="A5219" t="str">
            <v>2SZ/WWOS366</v>
          </cell>
        </row>
        <row r="5220">
          <cell r="A5220" t="str">
            <v>3SZ/WWOS366</v>
          </cell>
        </row>
        <row r="5221">
          <cell r="A5221" t="str">
            <v>4SZ/WWOS366</v>
          </cell>
        </row>
        <row r="5222">
          <cell r="A5222" t="str">
            <v>1SZ/WWOS369</v>
          </cell>
        </row>
        <row r="5223">
          <cell r="A5223" t="str">
            <v>2PZ/WWOS369</v>
          </cell>
          <cell r="B5223" t="str">
            <v/>
          </cell>
        </row>
        <row r="5224">
          <cell r="A5224" t="str">
            <v>2SZ/WWOS369</v>
          </cell>
        </row>
        <row r="5225">
          <cell r="A5225" t="str">
            <v>3SZ/WWOS369</v>
          </cell>
        </row>
        <row r="5226">
          <cell r="A5226" t="str">
            <v>4SZ/WWOS369</v>
          </cell>
        </row>
        <row r="5227">
          <cell r="A5227" t="str">
            <v>1SZ/WWOS630</v>
          </cell>
        </row>
        <row r="5228">
          <cell r="A5228" t="str">
            <v>2PZ/WWOS630</v>
          </cell>
          <cell r="B5228" t="str">
            <v/>
          </cell>
        </row>
        <row r="5229">
          <cell r="A5229" t="str">
            <v>2SZ/WWOS630</v>
          </cell>
        </row>
        <row r="5230">
          <cell r="A5230" t="str">
            <v>3SZ/WWOS630</v>
          </cell>
        </row>
        <row r="5231">
          <cell r="A5231" t="str">
            <v>4SZ/WWOS630</v>
          </cell>
        </row>
        <row r="5232">
          <cell r="A5232" t="str">
            <v>1SZ/WWOS636</v>
          </cell>
        </row>
        <row r="5233">
          <cell r="A5233" t="str">
            <v>2PZ/WWOS636</v>
          </cell>
          <cell r="B5233" t="str">
            <v/>
          </cell>
        </row>
        <row r="5234">
          <cell r="A5234" t="str">
            <v>2SZ/WWOS636</v>
          </cell>
        </row>
        <row r="5235">
          <cell r="A5235" t="str">
            <v>3SZ/WWOS636</v>
          </cell>
        </row>
        <row r="5236">
          <cell r="A5236" t="str">
            <v>4SZ/WWOS636</v>
          </cell>
        </row>
        <row r="5237">
          <cell r="A5237" t="str">
            <v>1SZ/WWOS639</v>
          </cell>
        </row>
        <row r="5238">
          <cell r="A5238" t="str">
            <v>2PZ/WWOS639</v>
          </cell>
          <cell r="B5238" t="str">
            <v/>
          </cell>
        </row>
        <row r="5239">
          <cell r="A5239" t="str">
            <v>2SZ/WWOS639</v>
          </cell>
        </row>
        <row r="5240">
          <cell r="A5240" t="str">
            <v>3SZ/WWOS639</v>
          </cell>
        </row>
        <row r="5241">
          <cell r="A5241" t="str">
            <v>4SZ/WWOS639</v>
          </cell>
        </row>
        <row r="5242">
          <cell r="A5242" t="str">
            <v>1SZ/WWOS642</v>
          </cell>
        </row>
        <row r="5243">
          <cell r="A5243" t="str">
            <v>2PZ/WWOS642</v>
          </cell>
          <cell r="B5243" t="str">
            <v/>
          </cell>
        </row>
        <row r="5244">
          <cell r="A5244" t="str">
            <v>2SZ/WWOS642</v>
          </cell>
        </row>
        <row r="5245">
          <cell r="A5245" t="str">
            <v>3SZ/WWOS642</v>
          </cell>
        </row>
        <row r="5246">
          <cell r="A5246" t="str">
            <v>4SZ/WWOS642</v>
          </cell>
        </row>
      </sheetData>
      <sheetData sheetId="10"/>
      <sheetData sheetId="11"/>
      <sheetData sheetId="12"/>
      <sheetData sheetId="13" refreshError="1"/>
      <sheetData sheetId="14">
        <row r="1">
          <cell r="I1" t="str">
            <v>LU</v>
          </cell>
        </row>
      </sheetData>
      <sheetData sheetId="15" refreshError="1"/>
      <sheetData sheetId="16" refreshError="1"/>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s"/>
      <sheetName val="CF Calcs"/>
      <sheetName val="suglist"/>
      <sheetName val="Signature"/>
      <sheetName val="New item for New 4-20"/>
      <sheetName val="Index"/>
      <sheetName val="Key"/>
      <sheetName val="sheet2"/>
      <sheetName val="Oven Opening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4.vml"/><Relationship Id="rId7"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9.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3.vml"/><Relationship Id="rId9"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563"/>
  <sheetViews>
    <sheetView workbookViewId="0">
      <pane xSplit="1" ySplit="2" topLeftCell="B61" activePane="bottomRight" state="frozen"/>
      <selection pane="topRight" activeCell="B1" sqref="B1"/>
      <selection pane="bottomLeft" activeCell="A3" sqref="A3"/>
      <selection pane="bottomRight"/>
    </sheetView>
  </sheetViews>
  <sheetFormatPr defaultRowHeight="12.6"/>
  <cols>
    <col min="1" max="1" width="21.109375" bestFit="1" customWidth="1"/>
    <col min="7" max="7" width="9.109375" style="74"/>
  </cols>
  <sheetData>
    <row r="1" spans="1:6">
      <c r="A1" t="s">
        <v>3610</v>
      </c>
      <c r="B1" t="s">
        <v>3605</v>
      </c>
      <c r="C1" t="s">
        <v>3606</v>
      </c>
      <c r="D1" t="s">
        <v>3607</v>
      </c>
      <c r="E1" t="s">
        <v>3608</v>
      </c>
      <c r="F1" s="48" t="s">
        <v>3609</v>
      </c>
    </row>
    <row r="2" spans="1:6">
      <c r="A2" t="s">
        <v>4811</v>
      </c>
      <c r="B2">
        <v>49</v>
      </c>
      <c r="C2">
        <v>97</v>
      </c>
      <c r="D2">
        <v>0.25</v>
      </c>
      <c r="E2">
        <f>B2*C2*D2</f>
        <v>1188.25</v>
      </c>
      <c r="F2" s="74">
        <f>ROUNDUP(E2/1728,1)</f>
        <v>0.7</v>
      </c>
    </row>
    <row r="3" spans="1:6">
      <c r="A3" t="s">
        <v>419</v>
      </c>
      <c r="B3">
        <v>48</v>
      </c>
      <c r="C3">
        <v>96</v>
      </c>
      <c r="D3">
        <v>0.25</v>
      </c>
      <c r="E3">
        <v>1152</v>
      </c>
      <c r="F3">
        <v>0.7</v>
      </c>
    </row>
    <row r="4" spans="1:6">
      <c r="A4" t="s">
        <v>4812</v>
      </c>
      <c r="B4">
        <v>12</v>
      </c>
      <c r="C4">
        <v>12</v>
      </c>
      <c r="D4">
        <v>0.75</v>
      </c>
      <c r="E4">
        <v>108</v>
      </c>
      <c r="F4">
        <v>0.1</v>
      </c>
    </row>
    <row r="5" spans="1:6">
      <c r="A5" t="s">
        <v>1464</v>
      </c>
      <c r="B5">
        <v>12</v>
      </c>
      <c r="C5">
        <v>12</v>
      </c>
      <c r="D5">
        <v>0.75</v>
      </c>
      <c r="E5">
        <v>108</v>
      </c>
      <c r="F5">
        <v>0.1</v>
      </c>
    </row>
    <row r="6" spans="1:6">
      <c r="A6" t="s">
        <v>2159</v>
      </c>
      <c r="B6">
        <v>12</v>
      </c>
      <c r="C6">
        <v>25</v>
      </c>
      <c r="D6">
        <v>34.5</v>
      </c>
      <c r="E6">
        <v>10350</v>
      </c>
      <c r="F6" s="74">
        <v>6</v>
      </c>
    </row>
    <row r="7" spans="1:6">
      <c r="A7" t="s">
        <v>3023</v>
      </c>
      <c r="B7">
        <v>12</v>
      </c>
      <c r="C7">
        <v>25</v>
      </c>
      <c r="D7">
        <v>34.5</v>
      </c>
      <c r="E7">
        <v>10350</v>
      </c>
      <c r="F7" s="74">
        <v>6</v>
      </c>
    </row>
    <row r="8" spans="1:6">
      <c r="A8" s="65" t="s">
        <v>0</v>
      </c>
      <c r="B8">
        <v>12</v>
      </c>
      <c r="C8">
        <v>25</v>
      </c>
      <c r="D8">
        <v>34.5</v>
      </c>
      <c r="E8">
        <v>10350</v>
      </c>
      <c r="F8" s="74">
        <v>6</v>
      </c>
    </row>
    <row r="9" spans="1:6">
      <c r="A9" t="s">
        <v>3024</v>
      </c>
      <c r="B9">
        <v>12</v>
      </c>
      <c r="C9">
        <v>25</v>
      </c>
      <c r="D9">
        <v>34.5</v>
      </c>
      <c r="E9">
        <v>10350</v>
      </c>
      <c r="F9" s="74">
        <v>6</v>
      </c>
    </row>
    <row r="10" spans="1:6">
      <c r="A10" t="s">
        <v>4813</v>
      </c>
      <c r="B10">
        <v>13.5</v>
      </c>
      <c r="C10">
        <v>25</v>
      </c>
      <c r="D10">
        <v>34.5</v>
      </c>
      <c r="E10">
        <v>11643.75</v>
      </c>
      <c r="F10" s="74">
        <v>6.8</v>
      </c>
    </row>
    <row r="11" spans="1:6">
      <c r="A11" t="s">
        <v>4814</v>
      </c>
      <c r="B11">
        <v>13.5</v>
      </c>
      <c r="C11">
        <v>25</v>
      </c>
      <c r="D11">
        <v>34.5</v>
      </c>
      <c r="E11">
        <v>11643.75</v>
      </c>
      <c r="F11" s="74">
        <v>6.8</v>
      </c>
    </row>
    <row r="12" spans="1:6">
      <c r="A12" t="s">
        <v>4815</v>
      </c>
      <c r="B12">
        <v>13.5</v>
      </c>
      <c r="C12">
        <v>25</v>
      </c>
      <c r="D12">
        <v>34.5</v>
      </c>
      <c r="E12">
        <v>11643.75</v>
      </c>
      <c r="F12" s="74">
        <v>6.8</v>
      </c>
    </row>
    <row r="13" spans="1:6">
      <c r="A13" t="s">
        <v>4816</v>
      </c>
      <c r="B13">
        <v>13.5</v>
      </c>
      <c r="C13">
        <v>25</v>
      </c>
      <c r="D13">
        <v>34.5</v>
      </c>
      <c r="E13">
        <v>11643.75</v>
      </c>
      <c r="F13" s="74">
        <v>6.8</v>
      </c>
    </row>
    <row r="14" spans="1:6">
      <c r="A14" t="s">
        <v>2160</v>
      </c>
      <c r="B14">
        <v>15</v>
      </c>
      <c r="C14">
        <v>25</v>
      </c>
      <c r="D14">
        <v>34.5</v>
      </c>
      <c r="E14">
        <v>12937.5</v>
      </c>
      <c r="F14" s="74">
        <v>7.5</v>
      </c>
    </row>
    <row r="15" spans="1:6">
      <c r="A15" t="s">
        <v>3025</v>
      </c>
      <c r="B15">
        <v>15</v>
      </c>
      <c r="C15">
        <v>25</v>
      </c>
      <c r="D15">
        <v>34.5</v>
      </c>
      <c r="E15">
        <v>12937.5</v>
      </c>
      <c r="F15" s="74">
        <v>7.5</v>
      </c>
    </row>
    <row r="16" spans="1:6">
      <c r="A16" t="s">
        <v>1</v>
      </c>
      <c r="B16">
        <v>15</v>
      </c>
      <c r="C16">
        <v>25</v>
      </c>
      <c r="D16">
        <v>34.5</v>
      </c>
      <c r="E16">
        <v>12937.5</v>
      </c>
      <c r="F16" s="74">
        <v>7.5</v>
      </c>
    </row>
    <row r="17" spans="1:6">
      <c r="A17" t="s">
        <v>3026</v>
      </c>
      <c r="B17">
        <v>15</v>
      </c>
      <c r="C17">
        <v>25</v>
      </c>
      <c r="D17">
        <v>34.5</v>
      </c>
      <c r="E17">
        <v>12937.5</v>
      </c>
      <c r="F17" s="74">
        <v>7.5</v>
      </c>
    </row>
    <row r="18" spans="1:6">
      <c r="A18" t="s">
        <v>4817</v>
      </c>
      <c r="B18">
        <v>16.5</v>
      </c>
      <c r="C18">
        <v>25</v>
      </c>
      <c r="D18">
        <v>34.5</v>
      </c>
      <c r="E18">
        <v>14231.25</v>
      </c>
      <c r="F18" s="74">
        <v>8.2999999999999989</v>
      </c>
    </row>
    <row r="19" spans="1:6">
      <c r="A19" t="s">
        <v>4818</v>
      </c>
      <c r="B19">
        <v>16.5</v>
      </c>
      <c r="C19">
        <v>25</v>
      </c>
      <c r="D19">
        <v>34.5</v>
      </c>
      <c r="E19">
        <v>14231.25</v>
      </c>
      <c r="F19" s="74">
        <v>8.2999999999999989</v>
      </c>
    </row>
    <row r="20" spans="1:6">
      <c r="A20" t="s">
        <v>4819</v>
      </c>
      <c r="B20">
        <v>16.5</v>
      </c>
      <c r="C20">
        <v>25</v>
      </c>
      <c r="D20">
        <v>34.5</v>
      </c>
      <c r="E20">
        <v>14231.25</v>
      </c>
      <c r="F20" s="74">
        <v>8.2999999999999989</v>
      </c>
    </row>
    <row r="21" spans="1:6">
      <c r="A21" t="s">
        <v>4820</v>
      </c>
      <c r="B21">
        <v>16.5</v>
      </c>
      <c r="C21">
        <v>25</v>
      </c>
      <c r="D21">
        <v>34.5</v>
      </c>
      <c r="E21">
        <v>14231.25</v>
      </c>
      <c r="F21" s="74">
        <v>8.2999999999999989</v>
      </c>
    </row>
    <row r="22" spans="1:6">
      <c r="A22" t="s">
        <v>2</v>
      </c>
      <c r="B22">
        <v>18</v>
      </c>
      <c r="C22">
        <v>25</v>
      </c>
      <c r="D22">
        <v>34.5</v>
      </c>
      <c r="E22">
        <v>15525</v>
      </c>
      <c r="F22" s="74">
        <v>9</v>
      </c>
    </row>
    <row r="23" spans="1:6">
      <c r="A23" t="s">
        <v>3027</v>
      </c>
      <c r="B23">
        <v>18</v>
      </c>
      <c r="C23">
        <v>25</v>
      </c>
      <c r="D23">
        <v>34.5</v>
      </c>
      <c r="E23">
        <v>15525</v>
      </c>
      <c r="F23" s="74">
        <v>9</v>
      </c>
    </row>
    <row r="24" spans="1:6">
      <c r="A24" t="s">
        <v>3</v>
      </c>
      <c r="B24">
        <v>18</v>
      </c>
      <c r="C24">
        <v>25</v>
      </c>
      <c r="D24">
        <v>34.5</v>
      </c>
      <c r="E24">
        <v>15525</v>
      </c>
      <c r="F24" s="74">
        <v>9</v>
      </c>
    </row>
    <row r="25" spans="1:6">
      <c r="A25" t="s">
        <v>3028</v>
      </c>
      <c r="B25">
        <v>18</v>
      </c>
      <c r="C25">
        <v>25</v>
      </c>
      <c r="D25">
        <v>34.5</v>
      </c>
      <c r="E25">
        <v>15525</v>
      </c>
      <c r="F25" s="74">
        <v>9</v>
      </c>
    </row>
    <row r="26" spans="1:6">
      <c r="A26" t="s">
        <v>4</v>
      </c>
      <c r="B26">
        <v>24</v>
      </c>
      <c r="C26">
        <v>25</v>
      </c>
      <c r="D26">
        <v>34.5</v>
      </c>
      <c r="E26">
        <v>20700</v>
      </c>
      <c r="F26" s="74">
        <v>12</v>
      </c>
    </row>
    <row r="27" spans="1:6">
      <c r="A27" t="s">
        <v>5</v>
      </c>
      <c r="B27">
        <v>27</v>
      </c>
      <c r="C27">
        <v>25</v>
      </c>
      <c r="D27">
        <v>34.5</v>
      </c>
      <c r="E27">
        <v>23287.5</v>
      </c>
      <c r="F27" s="74">
        <v>13.5</v>
      </c>
    </row>
    <row r="28" spans="1:6">
      <c r="A28" t="s">
        <v>6</v>
      </c>
      <c r="B28">
        <v>30</v>
      </c>
      <c r="C28">
        <v>25</v>
      </c>
      <c r="D28">
        <v>34.5</v>
      </c>
      <c r="E28">
        <v>25875</v>
      </c>
      <c r="F28" s="74">
        <v>15</v>
      </c>
    </row>
    <row r="29" spans="1:6">
      <c r="A29" t="s">
        <v>7</v>
      </c>
      <c r="B29">
        <v>33</v>
      </c>
      <c r="C29">
        <v>25</v>
      </c>
      <c r="D29">
        <v>34.5</v>
      </c>
      <c r="E29">
        <v>28462.5</v>
      </c>
      <c r="F29" s="74">
        <v>16.5</v>
      </c>
    </row>
    <row r="30" spans="1:6">
      <c r="A30" t="s">
        <v>8</v>
      </c>
      <c r="B30">
        <v>36</v>
      </c>
      <c r="C30">
        <v>25</v>
      </c>
      <c r="D30">
        <v>34.5</v>
      </c>
      <c r="E30">
        <v>31050</v>
      </c>
      <c r="F30" s="74">
        <v>18</v>
      </c>
    </row>
    <row r="31" spans="1:6">
      <c r="A31" t="s">
        <v>2161</v>
      </c>
      <c r="B31">
        <v>21</v>
      </c>
      <c r="C31">
        <v>25</v>
      </c>
      <c r="D31">
        <v>34.5</v>
      </c>
      <c r="E31">
        <v>18112.5</v>
      </c>
      <c r="F31" s="74">
        <v>10.5</v>
      </c>
    </row>
    <row r="32" spans="1:6">
      <c r="A32" t="s">
        <v>3030</v>
      </c>
      <c r="B32">
        <v>21</v>
      </c>
      <c r="C32">
        <v>25</v>
      </c>
      <c r="D32">
        <v>34.5</v>
      </c>
      <c r="E32">
        <v>18112.5</v>
      </c>
      <c r="F32" s="74">
        <v>10.5</v>
      </c>
    </row>
    <row r="33" spans="1:6">
      <c r="A33" t="s">
        <v>9</v>
      </c>
      <c r="B33">
        <v>21</v>
      </c>
      <c r="C33">
        <v>25</v>
      </c>
      <c r="D33">
        <v>34.5</v>
      </c>
      <c r="E33">
        <v>18112.5</v>
      </c>
      <c r="F33" s="74">
        <v>10.5</v>
      </c>
    </row>
    <row r="34" spans="1:6">
      <c r="A34" t="s">
        <v>3031</v>
      </c>
      <c r="B34">
        <v>21</v>
      </c>
      <c r="C34">
        <v>25</v>
      </c>
      <c r="D34">
        <v>34.5</v>
      </c>
      <c r="E34">
        <v>18112.5</v>
      </c>
      <c r="F34" s="74">
        <v>10.5</v>
      </c>
    </row>
    <row r="35" spans="1:6">
      <c r="A35" t="s">
        <v>2171</v>
      </c>
      <c r="B35">
        <v>24</v>
      </c>
      <c r="C35">
        <v>25</v>
      </c>
      <c r="D35">
        <v>34.5</v>
      </c>
      <c r="E35">
        <v>20700</v>
      </c>
      <c r="F35" s="74">
        <v>12</v>
      </c>
    </row>
    <row r="36" spans="1:6">
      <c r="A36" t="s">
        <v>2162</v>
      </c>
      <c r="B36">
        <v>24</v>
      </c>
      <c r="C36">
        <v>25</v>
      </c>
      <c r="D36">
        <v>34.5</v>
      </c>
      <c r="E36">
        <v>20700</v>
      </c>
      <c r="F36" s="74">
        <v>12</v>
      </c>
    </row>
    <row r="37" spans="1:6">
      <c r="A37" t="s">
        <v>3032</v>
      </c>
      <c r="B37">
        <v>24</v>
      </c>
      <c r="C37">
        <v>25</v>
      </c>
      <c r="D37">
        <v>34.5</v>
      </c>
      <c r="E37">
        <v>20700</v>
      </c>
      <c r="F37" s="74">
        <v>12</v>
      </c>
    </row>
    <row r="38" spans="1:6">
      <c r="A38" t="s">
        <v>10</v>
      </c>
      <c r="B38">
        <v>24</v>
      </c>
      <c r="C38">
        <v>25</v>
      </c>
      <c r="D38">
        <v>34.5</v>
      </c>
      <c r="E38">
        <v>20700</v>
      </c>
      <c r="F38" s="74">
        <v>12</v>
      </c>
    </row>
    <row r="39" spans="1:6">
      <c r="A39" t="s">
        <v>3033</v>
      </c>
      <c r="B39">
        <v>24</v>
      </c>
      <c r="C39">
        <v>25</v>
      </c>
      <c r="D39">
        <v>34.5</v>
      </c>
      <c r="E39">
        <v>20700</v>
      </c>
      <c r="F39" s="74">
        <v>12</v>
      </c>
    </row>
    <row r="40" spans="1:6">
      <c r="A40" t="s">
        <v>2172</v>
      </c>
      <c r="B40">
        <v>27</v>
      </c>
      <c r="C40">
        <v>25</v>
      </c>
      <c r="D40">
        <v>34.5</v>
      </c>
      <c r="E40">
        <v>23287.5</v>
      </c>
      <c r="F40" s="74">
        <v>13.5</v>
      </c>
    </row>
    <row r="41" spans="1:6">
      <c r="A41" t="s">
        <v>2173</v>
      </c>
      <c r="B41">
        <v>30</v>
      </c>
      <c r="C41">
        <v>25</v>
      </c>
      <c r="D41">
        <v>34.5</v>
      </c>
      <c r="E41">
        <v>25875</v>
      </c>
      <c r="F41" s="74">
        <v>15</v>
      </c>
    </row>
    <row r="42" spans="1:6">
      <c r="A42" t="s">
        <v>2174</v>
      </c>
      <c r="B42">
        <v>33</v>
      </c>
      <c r="C42">
        <v>25</v>
      </c>
      <c r="D42">
        <v>34.5</v>
      </c>
      <c r="E42">
        <v>28462.5</v>
      </c>
      <c r="F42" s="74">
        <v>16.5</v>
      </c>
    </row>
    <row r="43" spans="1:6">
      <c r="A43" t="s">
        <v>388</v>
      </c>
      <c r="B43">
        <v>36</v>
      </c>
      <c r="C43">
        <v>25</v>
      </c>
      <c r="D43">
        <v>34.5</v>
      </c>
      <c r="E43">
        <v>31050</v>
      </c>
      <c r="F43" s="74">
        <v>18</v>
      </c>
    </row>
    <row r="44" spans="1:6">
      <c r="A44" t="s">
        <v>15</v>
      </c>
      <c r="B44">
        <v>9</v>
      </c>
      <c r="C44">
        <v>25</v>
      </c>
      <c r="D44">
        <v>34.5</v>
      </c>
      <c r="E44">
        <v>7762.5</v>
      </c>
      <c r="F44" s="74">
        <v>4.5</v>
      </c>
    </row>
    <row r="45" spans="1:6">
      <c r="A45" t="s">
        <v>3035</v>
      </c>
      <c r="B45">
        <v>9</v>
      </c>
      <c r="C45">
        <v>25</v>
      </c>
      <c r="D45">
        <v>34.5</v>
      </c>
      <c r="E45">
        <v>7762.5</v>
      </c>
      <c r="F45" s="74">
        <v>4.5</v>
      </c>
    </row>
    <row r="46" spans="1:6">
      <c r="A46" t="s">
        <v>16</v>
      </c>
      <c r="B46">
        <v>9</v>
      </c>
      <c r="C46">
        <v>25</v>
      </c>
      <c r="D46">
        <v>34.5</v>
      </c>
      <c r="E46">
        <v>7762.5</v>
      </c>
      <c r="F46" s="74">
        <v>4.5</v>
      </c>
    </row>
    <row r="47" spans="1:6">
      <c r="A47" t="s">
        <v>3036</v>
      </c>
      <c r="B47">
        <v>9</v>
      </c>
      <c r="C47">
        <v>25</v>
      </c>
      <c r="D47">
        <v>34.5</v>
      </c>
      <c r="E47">
        <v>7762.5</v>
      </c>
      <c r="F47" s="74">
        <v>4.5</v>
      </c>
    </row>
    <row r="48" spans="1:6">
      <c r="A48" t="s">
        <v>2099</v>
      </c>
      <c r="B48">
        <v>0.3125</v>
      </c>
      <c r="C48">
        <v>96</v>
      </c>
      <c r="D48">
        <v>1.25</v>
      </c>
      <c r="E48">
        <v>37.5</v>
      </c>
      <c r="F48" s="74">
        <v>0.1</v>
      </c>
    </row>
    <row r="49" spans="1:7">
      <c r="A49" t="s">
        <v>4500</v>
      </c>
      <c r="B49">
        <v>36</v>
      </c>
      <c r="C49">
        <v>25</v>
      </c>
      <c r="D49">
        <v>34.5</v>
      </c>
      <c r="E49">
        <v>31050</v>
      </c>
      <c r="F49" s="74">
        <v>18</v>
      </c>
    </row>
    <row r="50" spans="1:7">
      <c r="A50" t="s">
        <v>4501</v>
      </c>
      <c r="B50">
        <v>36</v>
      </c>
      <c r="C50">
        <v>25</v>
      </c>
      <c r="D50">
        <v>34.5</v>
      </c>
      <c r="E50">
        <v>31050</v>
      </c>
      <c r="F50" s="74">
        <v>18</v>
      </c>
    </row>
    <row r="51" spans="1:7">
      <c r="A51" t="s">
        <v>1870</v>
      </c>
      <c r="B51">
        <v>36</v>
      </c>
      <c r="C51">
        <v>25</v>
      </c>
      <c r="D51">
        <v>34.5</v>
      </c>
      <c r="E51">
        <v>31050</v>
      </c>
      <c r="F51" s="74">
        <v>18</v>
      </c>
    </row>
    <row r="52" spans="1:7">
      <c r="A52" t="s">
        <v>3037</v>
      </c>
      <c r="B52">
        <v>36</v>
      </c>
      <c r="C52">
        <v>25</v>
      </c>
      <c r="D52">
        <v>34.5</v>
      </c>
      <c r="E52">
        <v>31050</v>
      </c>
      <c r="F52" s="74">
        <v>18</v>
      </c>
    </row>
    <row r="53" spans="1:7">
      <c r="A53" t="s">
        <v>4502</v>
      </c>
      <c r="B53">
        <v>39</v>
      </c>
      <c r="C53">
        <v>25</v>
      </c>
      <c r="D53">
        <v>34.5</v>
      </c>
      <c r="E53">
        <v>33637.5</v>
      </c>
      <c r="F53" s="74">
        <v>19.5</v>
      </c>
    </row>
    <row r="54" spans="1:7">
      <c r="A54" t="s">
        <v>4503</v>
      </c>
      <c r="B54">
        <v>39</v>
      </c>
      <c r="C54">
        <v>25</v>
      </c>
      <c r="D54">
        <v>34.5</v>
      </c>
      <c r="E54">
        <v>33637.5</v>
      </c>
      <c r="F54" s="74">
        <v>19.5</v>
      </c>
    </row>
    <row r="55" spans="1:7">
      <c r="A55" t="s">
        <v>1871</v>
      </c>
      <c r="B55">
        <v>39</v>
      </c>
      <c r="C55">
        <v>25</v>
      </c>
      <c r="D55">
        <v>34.5</v>
      </c>
      <c r="E55">
        <v>33637.5</v>
      </c>
      <c r="F55" s="74">
        <v>19.5</v>
      </c>
    </row>
    <row r="56" spans="1:7">
      <c r="A56" t="s">
        <v>3038</v>
      </c>
      <c r="B56">
        <v>39</v>
      </c>
      <c r="C56">
        <v>25</v>
      </c>
      <c r="D56">
        <v>34.5</v>
      </c>
      <c r="E56">
        <v>33637.5</v>
      </c>
      <c r="F56" s="74">
        <v>19.5</v>
      </c>
    </row>
    <row r="57" spans="1:7">
      <c r="A57" t="s">
        <v>4504</v>
      </c>
      <c r="B57">
        <v>42</v>
      </c>
      <c r="C57">
        <v>25</v>
      </c>
      <c r="D57">
        <v>34.5</v>
      </c>
      <c r="E57">
        <v>36225</v>
      </c>
      <c r="F57" s="74">
        <v>21</v>
      </c>
    </row>
    <row r="58" spans="1:7">
      <c r="A58" t="s">
        <v>4505</v>
      </c>
      <c r="B58">
        <v>42</v>
      </c>
      <c r="C58">
        <v>25</v>
      </c>
      <c r="D58">
        <v>34.5</v>
      </c>
      <c r="E58">
        <v>36225</v>
      </c>
      <c r="F58" s="74">
        <v>21</v>
      </c>
    </row>
    <row r="59" spans="1:7">
      <c r="A59" t="s">
        <v>1872</v>
      </c>
      <c r="B59">
        <v>42</v>
      </c>
      <c r="C59">
        <v>25</v>
      </c>
      <c r="D59">
        <v>34.5</v>
      </c>
      <c r="E59">
        <v>36225</v>
      </c>
      <c r="F59" s="74">
        <v>21</v>
      </c>
    </row>
    <row r="60" spans="1:7">
      <c r="A60" t="s">
        <v>3039</v>
      </c>
      <c r="B60">
        <v>42</v>
      </c>
      <c r="C60">
        <v>25</v>
      </c>
      <c r="D60">
        <v>34.5</v>
      </c>
      <c r="E60">
        <v>36225</v>
      </c>
      <c r="F60" s="74">
        <v>21</v>
      </c>
    </row>
    <row r="61" spans="1:7">
      <c r="A61" t="s">
        <v>1255</v>
      </c>
      <c r="B61">
        <v>0</v>
      </c>
      <c r="C61">
        <v>0</v>
      </c>
      <c r="D61">
        <v>0</v>
      </c>
      <c r="E61">
        <v>0</v>
      </c>
      <c r="F61">
        <v>0</v>
      </c>
      <c r="G61" s="74" t="s">
        <v>4821</v>
      </c>
    </row>
    <row r="62" spans="1:7">
      <c r="A62" t="s">
        <v>19</v>
      </c>
      <c r="B62">
        <v>27</v>
      </c>
      <c r="C62">
        <v>12</v>
      </c>
      <c r="D62">
        <v>30</v>
      </c>
      <c r="E62">
        <v>9720</v>
      </c>
      <c r="F62" s="74">
        <v>5.6999999999999993</v>
      </c>
    </row>
    <row r="63" spans="1:7">
      <c r="A63" t="s">
        <v>3044</v>
      </c>
      <c r="B63">
        <v>27</v>
      </c>
      <c r="C63">
        <v>12</v>
      </c>
      <c r="D63">
        <v>30</v>
      </c>
      <c r="E63">
        <v>9720</v>
      </c>
      <c r="F63" s="74">
        <v>5.6999999999999993</v>
      </c>
    </row>
    <row r="64" spans="1:7">
      <c r="A64" t="s">
        <v>4527</v>
      </c>
      <c r="B64">
        <v>27</v>
      </c>
      <c r="C64">
        <v>12</v>
      </c>
      <c r="D64">
        <v>33</v>
      </c>
      <c r="E64">
        <v>10692</v>
      </c>
      <c r="F64" s="74">
        <v>6.1999999999999993</v>
      </c>
    </row>
    <row r="65" spans="1:7">
      <c r="A65" t="s">
        <v>4529</v>
      </c>
      <c r="B65">
        <v>27</v>
      </c>
      <c r="C65">
        <v>12</v>
      </c>
      <c r="D65">
        <v>33</v>
      </c>
      <c r="E65">
        <v>10692</v>
      </c>
      <c r="F65" s="74">
        <v>6.1999999999999993</v>
      </c>
      <c r="G65" s="314"/>
    </row>
    <row r="66" spans="1:7">
      <c r="A66" s="315" t="s">
        <v>2722</v>
      </c>
      <c r="B66" s="315">
        <v>27</v>
      </c>
      <c r="C66" s="315">
        <v>12</v>
      </c>
      <c r="D66" s="315">
        <v>36</v>
      </c>
      <c r="E66">
        <v>11664</v>
      </c>
      <c r="F66" s="74">
        <v>6.8</v>
      </c>
      <c r="G66" s="314"/>
    </row>
    <row r="67" spans="1:7">
      <c r="A67" s="315" t="s">
        <v>3048</v>
      </c>
      <c r="B67" s="315">
        <v>27</v>
      </c>
      <c r="C67" s="315">
        <v>12</v>
      </c>
      <c r="D67" s="315">
        <v>36</v>
      </c>
      <c r="E67">
        <v>11664</v>
      </c>
      <c r="F67" s="74">
        <v>6.8</v>
      </c>
      <c r="G67" s="314"/>
    </row>
    <row r="68" spans="1:7">
      <c r="A68" s="315" t="s">
        <v>2741</v>
      </c>
      <c r="B68" s="315">
        <v>27</v>
      </c>
      <c r="C68" s="315">
        <v>12</v>
      </c>
      <c r="D68" s="315">
        <v>39</v>
      </c>
      <c r="E68">
        <v>12636</v>
      </c>
      <c r="F68" s="74">
        <v>7.3999999999999995</v>
      </c>
      <c r="G68" s="314"/>
    </row>
    <row r="69" spans="1:7">
      <c r="A69" s="315" t="s">
        <v>3052</v>
      </c>
      <c r="B69" s="315">
        <v>27</v>
      </c>
      <c r="C69" s="315">
        <v>12</v>
      </c>
      <c r="D69" s="315">
        <v>39</v>
      </c>
      <c r="E69">
        <v>12636</v>
      </c>
      <c r="F69" s="74">
        <v>7.3999999999999995</v>
      </c>
    </row>
    <row r="70" spans="1:7">
      <c r="A70" t="s">
        <v>23</v>
      </c>
      <c r="B70">
        <v>27</v>
      </c>
      <c r="C70">
        <v>12</v>
      </c>
      <c r="D70">
        <v>42</v>
      </c>
      <c r="E70">
        <v>13608</v>
      </c>
      <c r="F70" s="74">
        <v>7.8999999999999995</v>
      </c>
    </row>
    <row r="71" spans="1:7">
      <c r="A71" t="s">
        <v>3056</v>
      </c>
      <c r="B71">
        <v>27</v>
      </c>
      <c r="C71">
        <v>12</v>
      </c>
      <c r="D71">
        <v>42</v>
      </c>
      <c r="E71">
        <v>13608</v>
      </c>
      <c r="F71" s="74">
        <v>7.8999999999999995</v>
      </c>
    </row>
    <row r="72" spans="1:7">
      <c r="A72" t="s">
        <v>1401</v>
      </c>
      <c r="B72">
        <v>24</v>
      </c>
      <c r="C72">
        <v>0.75</v>
      </c>
      <c r="D72">
        <v>34.5</v>
      </c>
      <c r="E72">
        <v>621</v>
      </c>
      <c r="F72" s="74">
        <v>0.4</v>
      </c>
    </row>
    <row r="73" spans="1:7">
      <c r="A73" t="s">
        <v>429</v>
      </c>
      <c r="B73">
        <v>3</v>
      </c>
      <c r="C73">
        <v>0.75</v>
      </c>
      <c r="D73">
        <v>30</v>
      </c>
      <c r="E73">
        <v>67.5</v>
      </c>
      <c r="F73" s="74">
        <v>0.1</v>
      </c>
    </row>
    <row r="74" spans="1:7">
      <c r="A74" t="s">
        <v>430</v>
      </c>
      <c r="B74">
        <v>6</v>
      </c>
      <c r="C74">
        <v>0.75</v>
      </c>
      <c r="D74">
        <v>30</v>
      </c>
      <c r="E74">
        <v>135</v>
      </c>
      <c r="F74" s="74">
        <v>0.1</v>
      </c>
    </row>
    <row r="75" spans="1:7">
      <c r="A75" t="s">
        <v>4822</v>
      </c>
      <c r="B75">
        <v>0</v>
      </c>
      <c r="C75">
        <v>0</v>
      </c>
      <c r="D75">
        <v>0</v>
      </c>
      <c r="E75">
        <v>0</v>
      </c>
      <c r="F75">
        <v>0</v>
      </c>
      <c r="G75" s="74" t="s">
        <v>4821</v>
      </c>
    </row>
    <row r="76" spans="1:7">
      <c r="A76" t="s">
        <v>4823</v>
      </c>
      <c r="B76">
        <v>0</v>
      </c>
      <c r="C76">
        <v>0</v>
      </c>
      <c r="D76">
        <v>0</v>
      </c>
      <c r="E76">
        <v>0</v>
      </c>
      <c r="F76">
        <v>0</v>
      </c>
      <c r="G76" s="74" t="s">
        <v>4821</v>
      </c>
    </row>
    <row r="77" spans="1:7">
      <c r="A77" t="s">
        <v>5003</v>
      </c>
      <c r="B77">
        <v>0</v>
      </c>
      <c r="C77">
        <v>0</v>
      </c>
      <c r="D77">
        <v>0</v>
      </c>
      <c r="E77">
        <v>0</v>
      </c>
      <c r="F77">
        <v>0</v>
      </c>
      <c r="G77" s="74" t="s">
        <v>4821</v>
      </c>
    </row>
    <row r="78" spans="1:7">
      <c r="A78" t="s">
        <v>5004</v>
      </c>
      <c r="B78">
        <v>0</v>
      </c>
      <c r="C78">
        <v>0</v>
      </c>
      <c r="D78">
        <v>0</v>
      </c>
      <c r="E78">
        <v>0</v>
      </c>
      <c r="F78">
        <v>0</v>
      </c>
      <c r="G78" s="74" t="s">
        <v>4821</v>
      </c>
    </row>
    <row r="79" spans="1:7">
      <c r="A79" t="s">
        <v>5005</v>
      </c>
      <c r="B79">
        <v>0</v>
      </c>
      <c r="C79">
        <v>0</v>
      </c>
      <c r="D79">
        <v>0</v>
      </c>
      <c r="E79">
        <v>0</v>
      </c>
      <c r="F79">
        <v>0</v>
      </c>
      <c r="G79" s="74" t="s">
        <v>4821</v>
      </c>
    </row>
    <row r="80" spans="1:7">
      <c r="A80" t="s">
        <v>5006</v>
      </c>
      <c r="B80">
        <v>0</v>
      </c>
      <c r="C80">
        <v>0</v>
      </c>
      <c r="D80">
        <v>0</v>
      </c>
      <c r="E80">
        <v>0</v>
      </c>
      <c r="F80">
        <v>0</v>
      </c>
      <c r="G80" s="74" t="s">
        <v>4821</v>
      </c>
    </row>
    <row r="81" spans="1:7">
      <c r="A81" t="s">
        <v>4824</v>
      </c>
      <c r="B81">
        <v>30</v>
      </c>
      <c r="C81">
        <v>25</v>
      </c>
      <c r="D81">
        <v>34.5</v>
      </c>
      <c r="E81">
        <v>25875</v>
      </c>
      <c r="F81" s="74">
        <v>15</v>
      </c>
    </row>
    <row r="82" spans="1:7">
      <c r="A82" t="s">
        <v>1256</v>
      </c>
      <c r="B82">
        <v>0</v>
      </c>
      <c r="C82">
        <v>0</v>
      </c>
      <c r="D82">
        <v>0</v>
      </c>
      <c r="E82">
        <v>0</v>
      </c>
      <c r="F82">
        <v>0</v>
      </c>
      <c r="G82" s="74" t="s">
        <v>4821</v>
      </c>
    </row>
    <row r="83" spans="1:7">
      <c r="A83" t="s">
        <v>1257</v>
      </c>
      <c r="B83">
        <v>0</v>
      </c>
      <c r="C83">
        <v>0</v>
      </c>
      <c r="D83">
        <v>0</v>
      </c>
      <c r="E83">
        <v>0</v>
      </c>
      <c r="F83">
        <v>0</v>
      </c>
      <c r="G83" s="74" t="s">
        <v>4821</v>
      </c>
    </row>
    <row r="84" spans="1:7">
      <c r="A84" t="s">
        <v>2204</v>
      </c>
      <c r="B84">
        <v>0</v>
      </c>
      <c r="C84">
        <v>0</v>
      </c>
      <c r="D84">
        <v>0</v>
      </c>
      <c r="E84">
        <v>0</v>
      </c>
      <c r="F84">
        <v>0</v>
      </c>
      <c r="G84" s="74" t="s">
        <v>4821</v>
      </c>
    </row>
    <row r="85" spans="1:7">
      <c r="A85" t="s">
        <v>386</v>
      </c>
      <c r="B85">
        <v>36</v>
      </c>
      <c r="C85">
        <v>36</v>
      </c>
      <c r="D85">
        <v>34.5</v>
      </c>
      <c r="E85">
        <v>44712</v>
      </c>
      <c r="F85" s="74">
        <v>25.900000000000002</v>
      </c>
    </row>
    <row r="86" spans="1:7">
      <c r="A86" t="s">
        <v>3113</v>
      </c>
      <c r="B86">
        <v>36</v>
      </c>
      <c r="C86">
        <v>36</v>
      </c>
      <c r="D86">
        <v>34.5</v>
      </c>
      <c r="E86">
        <v>44712</v>
      </c>
      <c r="F86" s="74">
        <v>25.900000000000002</v>
      </c>
    </row>
    <row r="87" spans="1:7">
      <c r="A87" t="s">
        <v>4296</v>
      </c>
      <c r="B87">
        <v>0</v>
      </c>
      <c r="C87">
        <v>0</v>
      </c>
      <c r="D87">
        <v>0</v>
      </c>
      <c r="E87">
        <v>0</v>
      </c>
      <c r="F87">
        <v>0</v>
      </c>
      <c r="G87" s="74" t="s">
        <v>4821</v>
      </c>
    </row>
    <row r="88" spans="1:7">
      <c r="A88" t="s">
        <v>4297</v>
      </c>
      <c r="B88">
        <v>0</v>
      </c>
      <c r="C88">
        <v>0</v>
      </c>
      <c r="D88">
        <v>0</v>
      </c>
      <c r="E88">
        <v>0</v>
      </c>
      <c r="F88">
        <v>0</v>
      </c>
      <c r="G88" s="74" t="s">
        <v>4821</v>
      </c>
    </row>
    <row r="89" spans="1:7">
      <c r="A89" t="s">
        <v>4292</v>
      </c>
      <c r="B89">
        <v>0</v>
      </c>
      <c r="C89">
        <v>0</v>
      </c>
      <c r="D89">
        <v>0</v>
      </c>
      <c r="E89">
        <v>0</v>
      </c>
      <c r="F89">
        <v>0</v>
      </c>
      <c r="G89" s="74" t="s">
        <v>4821</v>
      </c>
    </row>
    <row r="90" spans="1:7">
      <c r="A90" t="s">
        <v>758</v>
      </c>
      <c r="B90">
        <v>3.671875</v>
      </c>
      <c r="C90">
        <v>2.5625</v>
      </c>
      <c r="D90">
        <v>96</v>
      </c>
      <c r="E90">
        <v>903.28125</v>
      </c>
      <c r="F90">
        <v>0.6</v>
      </c>
    </row>
    <row r="91" spans="1:7">
      <c r="A91" t="s">
        <v>1262</v>
      </c>
      <c r="B91">
        <v>0</v>
      </c>
      <c r="C91">
        <v>0</v>
      </c>
      <c r="D91">
        <v>0</v>
      </c>
      <c r="E91">
        <v>0</v>
      </c>
      <c r="F91">
        <v>0</v>
      </c>
      <c r="G91" s="74" t="s">
        <v>4821</v>
      </c>
    </row>
    <row r="92" spans="1:7">
      <c r="A92" t="s">
        <v>3850</v>
      </c>
      <c r="B92">
        <v>0</v>
      </c>
      <c r="C92">
        <v>0</v>
      </c>
      <c r="D92">
        <v>0</v>
      </c>
      <c r="E92">
        <v>0</v>
      </c>
      <c r="F92">
        <v>0</v>
      </c>
      <c r="G92" s="74" t="s">
        <v>4821</v>
      </c>
    </row>
    <row r="93" spans="1:7">
      <c r="A93" t="s">
        <v>1263</v>
      </c>
      <c r="B93">
        <v>0</v>
      </c>
      <c r="C93">
        <v>0</v>
      </c>
      <c r="D93">
        <v>0</v>
      </c>
      <c r="E93">
        <v>0</v>
      </c>
      <c r="F93">
        <v>0</v>
      </c>
      <c r="G93" s="74" t="s">
        <v>4821</v>
      </c>
    </row>
    <row r="94" spans="1:7">
      <c r="A94" t="s">
        <v>3851</v>
      </c>
      <c r="B94">
        <v>0</v>
      </c>
      <c r="C94">
        <v>0</v>
      </c>
      <c r="D94">
        <v>0</v>
      </c>
      <c r="E94">
        <v>0</v>
      </c>
      <c r="F94">
        <v>0</v>
      </c>
      <c r="G94" s="74" t="s">
        <v>4821</v>
      </c>
    </row>
    <row r="95" spans="1:7">
      <c r="A95" t="s">
        <v>54</v>
      </c>
      <c r="B95">
        <v>24</v>
      </c>
      <c r="C95">
        <v>24</v>
      </c>
      <c r="D95">
        <v>30</v>
      </c>
      <c r="E95">
        <v>17280</v>
      </c>
      <c r="F95" s="74">
        <v>10</v>
      </c>
    </row>
    <row r="96" spans="1:7">
      <c r="A96" t="s">
        <v>3125</v>
      </c>
      <c r="B96">
        <v>24</v>
      </c>
      <c r="C96">
        <v>24</v>
      </c>
      <c r="D96">
        <v>30</v>
      </c>
      <c r="E96">
        <v>17280</v>
      </c>
      <c r="F96" s="74">
        <v>10</v>
      </c>
    </row>
    <row r="97" spans="1:7">
      <c r="A97" t="s">
        <v>4544</v>
      </c>
      <c r="B97">
        <v>24</v>
      </c>
      <c r="C97">
        <v>24</v>
      </c>
      <c r="D97">
        <v>33</v>
      </c>
      <c r="E97">
        <v>19008</v>
      </c>
      <c r="F97" s="74">
        <v>11</v>
      </c>
    </row>
    <row r="98" spans="1:7">
      <c r="A98" t="s">
        <v>4546</v>
      </c>
      <c r="B98">
        <v>24</v>
      </c>
      <c r="C98">
        <v>24</v>
      </c>
      <c r="D98">
        <v>33</v>
      </c>
      <c r="E98">
        <v>19008</v>
      </c>
      <c r="F98" s="74">
        <v>11</v>
      </c>
    </row>
    <row r="99" spans="1:7">
      <c r="A99" t="s">
        <v>57</v>
      </c>
      <c r="B99">
        <v>24</v>
      </c>
      <c r="C99">
        <v>24</v>
      </c>
      <c r="D99">
        <v>36</v>
      </c>
      <c r="E99">
        <v>20736</v>
      </c>
      <c r="F99" s="74">
        <v>12</v>
      </c>
    </row>
    <row r="100" spans="1:7">
      <c r="A100" t="s">
        <v>3130</v>
      </c>
      <c r="B100">
        <v>24</v>
      </c>
      <c r="C100">
        <v>24</v>
      </c>
      <c r="D100">
        <v>36</v>
      </c>
      <c r="E100">
        <v>20736</v>
      </c>
      <c r="F100" s="74">
        <v>12</v>
      </c>
    </row>
    <row r="101" spans="1:7">
      <c r="A101" t="s">
        <v>2763</v>
      </c>
      <c r="B101">
        <v>24</v>
      </c>
      <c r="C101">
        <v>24</v>
      </c>
      <c r="D101">
        <v>39</v>
      </c>
      <c r="E101">
        <v>22464</v>
      </c>
      <c r="F101" s="74">
        <v>13</v>
      </c>
    </row>
    <row r="102" spans="1:7">
      <c r="A102" t="s">
        <v>3135</v>
      </c>
      <c r="B102">
        <v>24</v>
      </c>
      <c r="C102">
        <v>24</v>
      </c>
      <c r="D102">
        <v>39</v>
      </c>
      <c r="E102">
        <v>22464</v>
      </c>
      <c r="F102" s="74">
        <v>13</v>
      </c>
    </row>
    <row r="103" spans="1:7">
      <c r="A103" t="s">
        <v>61</v>
      </c>
      <c r="B103">
        <v>24</v>
      </c>
      <c r="C103">
        <v>24</v>
      </c>
      <c r="D103">
        <v>42</v>
      </c>
      <c r="E103">
        <v>24192</v>
      </c>
      <c r="F103" s="74">
        <v>14</v>
      </c>
    </row>
    <row r="104" spans="1:7">
      <c r="A104" t="s">
        <v>3140</v>
      </c>
      <c r="B104">
        <v>24</v>
      </c>
      <c r="C104">
        <v>24</v>
      </c>
      <c r="D104">
        <v>42</v>
      </c>
      <c r="E104">
        <v>24192</v>
      </c>
      <c r="F104" s="74">
        <v>14</v>
      </c>
    </row>
    <row r="105" spans="1:7">
      <c r="A105" t="s">
        <v>4065</v>
      </c>
      <c r="B105">
        <v>18</v>
      </c>
      <c r="C105" s="315">
        <v>25</v>
      </c>
      <c r="D105">
        <v>16.4375</v>
      </c>
      <c r="E105">
        <v>7396.875</v>
      </c>
      <c r="F105" s="74">
        <v>4.3</v>
      </c>
    </row>
    <row r="106" spans="1:7">
      <c r="A106" t="s">
        <v>4066</v>
      </c>
      <c r="B106">
        <v>21</v>
      </c>
      <c r="C106" s="315">
        <v>25</v>
      </c>
      <c r="D106">
        <v>16.4375</v>
      </c>
      <c r="E106">
        <v>8629.6875</v>
      </c>
      <c r="F106" s="74">
        <v>5</v>
      </c>
    </row>
    <row r="107" spans="1:7">
      <c r="A107" t="s">
        <v>4067</v>
      </c>
      <c r="B107">
        <v>24</v>
      </c>
      <c r="C107" s="315">
        <v>25</v>
      </c>
      <c r="D107">
        <v>16.4375</v>
      </c>
      <c r="E107">
        <v>9862.5</v>
      </c>
      <c r="F107" s="74">
        <v>5.8</v>
      </c>
    </row>
    <row r="108" spans="1:7">
      <c r="A108" t="s">
        <v>4068</v>
      </c>
      <c r="B108">
        <v>27</v>
      </c>
      <c r="C108" s="315">
        <v>25</v>
      </c>
      <c r="D108">
        <v>16.4375</v>
      </c>
      <c r="E108">
        <v>11095.3125</v>
      </c>
      <c r="F108" s="74">
        <v>6.5</v>
      </c>
    </row>
    <row r="109" spans="1:7">
      <c r="A109" t="s">
        <v>4069</v>
      </c>
      <c r="B109">
        <v>30</v>
      </c>
      <c r="C109" s="315">
        <v>25</v>
      </c>
      <c r="D109">
        <v>16.4375</v>
      </c>
      <c r="E109">
        <v>12328.125</v>
      </c>
      <c r="F109" s="74">
        <v>7.1999999999999993</v>
      </c>
    </row>
    <row r="110" spans="1:7">
      <c r="A110" t="s">
        <v>4070</v>
      </c>
      <c r="B110">
        <v>33</v>
      </c>
      <c r="C110" s="315">
        <v>25</v>
      </c>
      <c r="D110">
        <v>16.4375</v>
      </c>
      <c r="E110">
        <v>13560.9375</v>
      </c>
      <c r="F110" s="74">
        <v>7.8999999999999995</v>
      </c>
    </row>
    <row r="111" spans="1:7">
      <c r="A111" t="s">
        <v>4071</v>
      </c>
      <c r="B111">
        <v>36</v>
      </c>
      <c r="C111" s="315">
        <v>25</v>
      </c>
      <c r="D111">
        <v>16.4375</v>
      </c>
      <c r="E111">
        <v>14793.75</v>
      </c>
      <c r="F111" s="74">
        <v>8.6</v>
      </c>
      <c r="G111" s="314"/>
    </row>
    <row r="112" spans="1:7">
      <c r="A112" s="315" t="s">
        <v>1922</v>
      </c>
      <c r="B112" s="315">
        <v>12</v>
      </c>
      <c r="C112" s="315">
        <v>25</v>
      </c>
      <c r="D112" s="315">
        <v>34.5</v>
      </c>
      <c r="E112">
        <v>10350</v>
      </c>
      <c r="F112" s="74">
        <v>6</v>
      </c>
      <c r="G112" s="314"/>
    </row>
    <row r="113" spans="1:7">
      <c r="A113" s="315" t="s">
        <v>4825</v>
      </c>
      <c r="B113" s="315">
        <v>13.5</v>
      </c>
      <c r="C113" s="315">
        <v>25</v>
      </c>
      <c r="D113" s="315">
        <v>34.5</v>
      </c>
      <c r="E113">
        <v>11643.75</v>
      </c>
      <c r="F113" s="74">
        <v>6.8</v>
      </c>
      <c r="G113" s="314"/>
    </row>
    <row r="114" spans="1:7">
      <c r="A114" s="315" t="s">
        <v>77</v>
      </c>
      <c r="B114" s="315">
        <v>15</v>
      </c>
      <c r="C114" s="315">
        <v>25</v>
      </c>
      <c r="D114" s="315">
        <v>34.5</v>
      </c>
      <c r="E114">
        <v>12937.5</v>
      </c>
      <c r="F114" s="74">
        <v>7.5</v>
      </c>
      <c r="G114" s="314"/>
    </row>
    <row r="115" spans="1:7">
      <c r="A115" s="315" t="s">
        <v>4826</v>
      </c>
      <c r="B115" s="315">
        <v>16.5</v>
      </c>
      <c r="C115" s="315">
        <v>25</v>
      </c>
      <c r="D115" s="315">
        <v>34.5</v>
      </c>
      <c r="E115">
        <v>14231.25</v>
      </c>
      <c r="F115" s="74">
        <v>8.2999999999999989</v>
      </c>
    </row>
    <row r="116" spans="1:7">
      <c r="A116" t="s">
        <v>78</v>
      </c>
      <c r="B116">
        <v>18</v>
      </c>
      <c r="C116">
        <v>25</v>
      </c>
      <c r="D116">
        <v>34.5</v>
      </c>
      <c r="E116">
        <v>15525</v>
      </c>
      <c r="F116" s="74">
        <v>9</v>
      </c>
    </row>
    <row r="117" spans="1:7">
      <c r="A117" t="s">
        <v>79</v>
      </c>
      <c r="B117">
        <v>21</v>
      </c>
      <c r="C117">
        <v>25</v>
      </c>
      <c r="D117">
        <v>34.5</v>
      </c>
      <c r="E117">
        <v>18112.5</v>
      </c>
      <c r="F117" s="74">
        <v>10.5</v>
      </c>
      <c r="G117" s="314"/>
    </row>
    <row r="118" spans="1:7">
      <c r="A118" s="315" t="s">
        <v>80</v>
      </c>
      <c r="B118" s="315">
        <v>24</v>
      </c>
      <c r="C118" s="315">
        <v>25</v>
      </c>
      <c r="D118" s="315">
        <v>34.5</v>
      </c>
      <c r="E118">
        <v>20700</v>
      </c>
      <c r="F118" s="74">
        <v>12</v>
      </c>
      <c r="G118" s="314"/>
    </row>
    <row r="119" spans="1:7">
      <c r="A119" s="315" t="s">
        <v>81</v>
      </c>
      <c r="B119" s="315">
        <v>27</v>
      </c>
      <c r="C119" s="315">
        <v>25</v>
      </c>
      <c r="D119" s="315">
        <v>34.5</v>
      </c>
      <c r="E119">
        <v>23287.5</v>
      </c>
      <c r="F119" s="74">
        <v>13.5</v>
      </c>
    </row>
    <row r="120" spans="1:7">
      <c r="A120" t="s">
        <v>82</v>
      </c>
      <c r="B120">
        <v>30</v>
      </c>
      <c r="C120">
        <v>25</v>
      </c>
      <c r="D120">
        <v>34.5</v>
      </c>
      <c r="E120">
        <v>25875</v>
      </c>
      <c r="F120" s="74">
        <v>15</v>
      </c>
    </row>
    <row r="121" spans="1:7">
      <c r="A121" t="s">
        <v>1422</v>
      </c>
      <c r="B121">
        <v>33</v>
      </c>
      <c r="C121">
        <v>25</v>
      </c>
      <c r="D121">
        <v>34.5</v>
      </c>
      <c r="E121">
        <v>28462.5</v>
      </c>
      <c r="F121" s="74">
        <v>16.5</v>
      </c>
    </row>
    <row r="122" spans="1:7">
      <c r="A122" t="s">
        <v>83</v>
      </c>
      <c r="B122">
        <v>36</v>
      </c>
      <c r="C122">
        <v>25</v>
      </c>
      <c r="D122">
        <v>34.5</v>
      </c>
      <c r="E122">
        <v>31050</v>
      </c>
      <c r="F122" s="74">
        <v>18</v>
      </c>
    </row>
    <row r="123" spans="1:7">
      <c r="A123" t="s">
        <v>1261</v>
      </c>
      <c r="B123">
        <v>0</v>
      </c>
      <c r="C123">
        <v>0</v>
      </c>
      <c r="D123">
        <v>0</v>
      </c>
      <c r="E123">
        <v>0</v>
      </c>
      <c r="F123">
        <v>0</v>
      </c>
      <c r="G123" s="74" t="s">
        <v>4821</v>
      </c>
    </row>
    <row r="124" spans="1:7">
      <c r="A124" t="s">
        <v>4284</v>
      </c>
      <c r="B124">
        <v>0</v>
      </c>
      <c r="C124">
        <v>0</v>
      </c>
      <c r="D124">
        <v>0</v>
      </c>
      <c r="E124">
        <v>0</v>
      </c>
      <c r="F124">
        <v>0</v>
      </c>
      <c r="G124" s="74" t="s">
        <v>4821</v>
      </c>
    </row>
    <row r="125" spans="1:7">
      <c r="A125" t="s">
        <v>4285</v>
      </c>
      <c r="B125">
        <v>0</v>
      </c>
      <c r="C125">
        <v>0</v>
      </c>
      <c r="D125">
        <v>0</v>
      </c>
      <c r="E125">
        <v>0</v>
      </c>
      <c r="F125">
        <v>0</v>
      </c>
      <c r="G125" s="74" t="s">
        <v>4821</v>
      </c>
    </row>
    <row r="126" spans="1:7">
      <c r="A126" t="s">
        <v>4286</v>
      </c>
      <c r="B126">
        <v>0</v>
      </c>
      <c r="C126">
        <v>0</v>
      </c>
      <c r="D126">
        <v>0</v>
      </c>
      <c r="E126">
        <v>0</v>
      </c>
      <c r="F126">
        <v>0</v>
      </c>
      <c r="G126" s="74" t="s">
        <v>4821</v>
      </c>
    </row>
    <row r="127" spans="1:7">
      <c r="A127" t="s">
        <v>4287</v>
      </c>
      <c r="B127">
        <v>0</v>
      </c>
      <c r="C127">
        <v>0</v>
      </c>
      <c r="D127">
        <v>0</v>
      </c>
      <c r="E127">
        <v>0</v>
      </c>
      <c r="F127">
        <v>0</v>
      </c>
      <c r="G127" s="74" t="s">
        <v>4821</v>
      </c>
    </row>
    <row r="128" spans="1:7">
      <c r="A128" t="s">
        <v>4288</v>
      </c>
      <c r="B128">
        <v>0</v>
      </c>
      <c r="C128">
        <v>0</v>
      </c>
      <c r="D128">
        <v>0</v>
      </c>
      <c r="E128">
        <v>0</v>
      </c>
      <c r="F128">
        <v>0</v>
      </c>
      <c r="G128" s="74" t="s">
        <v>4821</v>
      </c>
    </row>
    <row r="129" spans="1:7">
      <c r="A129" t="s">
        <v>4289</v>
      </c>
      <c r="B129">
        <v>0</v>
      </c>
      <c r="C129">
        <v>0</v>
      </c>
      <c r="D129">
        <v>0</v>
      </c>
      <c r="E129">
        <v>0</v>
      </c>
      <c r="F129">
        <v>0</v>
      </c>
      <c r="G129" s="74" t="s">
        <v>4821</v>
      </c>
    </row>
    <row r="130" spans="1:7">
      <c r="A130" t="s">
        <v>4290</v>
      </c>
      <c r="B130">
        <v>0</v>
      </c>
      <c r="C130">
        <v>0</v>
      </c>
      <c r="D130">
        <v>0</v>
      </c>
      <c r="E130">
        <v>0</v>
      </c>
      <c r="F130">
        <v>0</v>
      </c>
      <c r="G130" s="74" t="s">
        <v>4821</v>
      </c>
    </row>
    <row r="131" spans="1:7">
      <c r="A131" t="s">
        <v>4291</v>
      </c>
      <c r="B131">
        <v>0</v>
      </c>
      <c r="C131">
        <v>0</v>
      </c>
      <c r="D131">
        <v>0</v>
      </c>
      <c r="E131">
        <v>0</v>
      </c>
      <c r="F131">
        <v>0</v>
      </c>
      <c r="G131" s="74" t="s">
        <v>4821</v>
      </c>
    </row>
    <row r="132" spans="1:7">
      <c r="A132" t="s">
        <v>4827</v>
      </c>
      <c r="B132">
        <v>3</v>
      </c>
      <c r="C132">
        <v>24</v>
      </c>
      <c r="D132">
        <v>34.5</v>
      </c>
      <c r="E132">
        <v>2484</v>
      </c>
      <c r="F132" s="74">
        <v>1.5</v>
      </c>
    </row>
    <row r="133" spans="1:7">
      <c r="A133" t="s">
        <v>4828</v>
      </c>
      <c r="B133">
        <v>3</v>
      </c>
      <c r="C133">
        <v>24</v>
      </c>
      <c r="D133">
        <v>34.5</v>
      </c>
      <c r="E133">
        <v>2484</v>
      </c>
      <c r="F133" s="74">
        <v>1.5</v>
      </c>
    </row>
    <row r="134" spans="1:7">
      <c r="A134" t="s">
        <v>4525</v>
      </c>
      <c r="B134">
        <v>12</v>
      </c>
      <c r="C134">
        <v>12</v>
      </c>
      <c r="D134">
        <v>2</v>
      </c>
      <c r="E134">
        <v>288</v>
      </c>
      <c r="F134" s="74">
        <v>0.2</v>
      </c>
    </row>
    <row r="135" spans="1:7">
      <c r="A135" t="s">
        <v>2221</v>
      </c>
      <c r="B135">
        <v>36</v>
      </c>
      <c r="C135">
        <v>25</v>
      </c>
      <c r="D135">
        <v>34.5</v>
      </c>
      <c r="E135">
        <v>31050</v>
      </c>
      <c r="F135" s="74">
        <v>18</v>
      </c>
    </row>
    <row r="136" spans="1:7">
      <c r="A136" t="s">
        <v>1264</v>
      </c>
      <c r="B136">
        <v>0</v>
      </c>
      <c r="C136">
        <v>0</v>
      </c>
      <c r="D136">
        <v>0</v>
      </c>
      <c r="E136">
        <v>0</v>
      </c>
      <c r="F136">
        <v>0</v>
      </c>
      <c r="G136" s="74" t="s">
        <v>4821</v>
      </c>
    </row>
    <row r="137" spans="1:7">
      <c r="A137" t="s">
        <v>4294</v>
      </c>
      <c r="B137">
        <v>0</v>
      </c>
      <c r="C137">
        <v>0</v>
      </c>
      <c r="D137">
        <v>0</v>
      </c>
      <c r="E137">
        <v>0</v>
      </c>
      <c r="F137">
        <v>0</v>
      </c>
      <c r="G137" s="74" t="s">
        <v>4821</v>
      </c>
    </row>
    <row r="138" spans="1:7">
      <c r="A138" t="s">
        <v>4318</v>
      </c>
      <c r="B138">
        <v>0</v>
      </c>
      <c r="C138">
        <v>0</v>
      </c>
      <c r="D138">
        <v>0</v>
      </c>
      <c r="E138">
        <v>0</v>
      </c>
      <c r="F138">
        <v>0</v>
      </c>
      <c r="G138" s="74" t="s">
        <v>4821</v>
      </c>
    </row>
    <row r="139" spans="1:7">
      <c r="A139" t="s">
        <v>4298</v>
      </c>
      <c r="B139">
        <v>0</v>
      </c>
      <c r="C139">
        <v>0</v>
      </c>
      <c r="D139">
        <v>0</v>
      </c>
      <c r="E139">
        <v>0</v>
      </c>
      <c r="F139">
        <v>0</v>
      </c>
      <c r="G139" s="74" t="s">
        <v>4821</v>
      </c>
    </row>
    <row r="140" spans="1:7">
      <c r="A140" t="s">
        <v>4299</v>
      </c>
      <c r="B140">
        <v>0</v>
      </c>
      <c r="C140">
        <v>0</v>
      </c>
      <c r="D140">
        <v>0</v>
      </c>
      <c r="E140">
        <v>0</v>
      </c>
      <c r="F140">
        <v>0</v>
      </c>
      <c r="G140" s="74" t="s">
        <v>4821</v>
      </c>
    </row>
    <row r="141" spans="1:7">
      <c r="A141" t="s">
        <v>4300</v>
      </c>
      <c r="B141">
        <v>0</v>
      </c>
      <c r="C141">
        <v>0</v>
      </c>
      <c r="D141">
        <v>0</v>
      </c>
      <c r="E141">
        <v>0</v>
      </c>
      <c r="F141">
        <v>0</v>
      </c>
      <c r="G141" s="74" t="s">
        <v>4821</v>
      </c>
    </row>
    <row r="142" spans="1:7">
      <c r="A142" t="s">
        <v>4301</v>
      </c>
      <c r="B142">
        <v>0</v>
      </c>
      <c r="C142">
        <v>0</v>
      </c>
      <c r="D142">
        <v>0</v>
      </c>
      <c r="E142">
        <v>0</v>
      </c>
      <c r="F142">
        <v>0</v>
      </c>
      <c r="G142" s="74" t="s">
        <v>4821</v>
      </c>
    </row>
    <row r="143" spans="1:7">
      <c r="A143" t="s">
        <v>3929</v>
      </c>
      <c r="B143">
        <v>0</v>
      </c>
      <c r="C143">
        <v>0</v>
      </c>
      <c r="D143">
        <v>0</v>
      </c>
      <c r="E143">
        <v>0</v>
      </c>
      <c r="F143">
        <v>0</v>
      </c>
      <c r="G143" s="74" t="s">
        <v>4821</v>
      </c>
    </row>
    <row r="144" spans="1:7">
      <c r="A144" t="s">
        <v>1238</v>
      </c>
      <c r="B144">
        <v>0</v>
      </c>
      <c r="C144">
        <v>0</v>
      </c>
      <c r="D144">
        <v>0</v>
      </c>
      <c r="E144">
        <v>0</v>
      </c>
      <c r="F144">
        <v>0</v>
      </c>
      <c r="G144" s="74" t="s">
        <v>4821</v>
      </c>
    </row>
    <row r="145" spans="1:7">
      <c r="A145" t="s">
        <v>1239</v>
      </c>
      <c r="B145">
        <v>0</v>
      </c>
      <c r="C145">
        <v>0</v>
      </c>
      <c r="D145">
        <v>0</v>
      </c>
      <c r="E145">
        <v>0</v>
      </c>
      <c r="F145">
        <v>0</v>
      </c>
      <c r="G145" s="74" t="s">
        <v>4821</v>
      </c>
    </row>
    <row r="146" spans="1:7">
      <c r="A146" t="s">
        <v>958</v>
      </c>
      <c r="B146">
        <v>30</v>
      </c>
      <c r="C146">
        <v>18</v>
      </c>
      <c r="D146">
        <v>30</v>
      </c>
      <c r="E146">
        <v>16200</v>
      </c>
      <c r="F146" s="74">
        <v>9.4</v>
      </c>
    </row>
    <row r="147" spans="1:7">
      <c r="A147" t="s">
        <v>4568</v>
      </c>
      <c r="B147">
        <v>30</v>
      </c>
      <c r="C147">
        <v>18</v>
      </c>
      <c r="D147">
        <v>33</v>
      </c>
      <c r="E147">
        <v>17820</v>
      </c>
      <c r="F147" s="74">
        <v>10.4</v>
      </c>
    </row>
    <row r="148" spans="1:7">
      <c r="A148" t="s">
        <v>960</v>
      </c>
      <c r="B148">
        <v>30</v>
      </c>
      <c r="C148">
        <v>18</v>
      </c>
      <c r="D148">
        <v>36</v>
      </c>
      <c r="E148">
        <v>19440</v>
      </c>
      <c r="F148" s="74">
        <v>11.299999999999999</v>
      </c>
    </row>
    <row r="149" spans="1:7">
      <c r="A149" t="s">
        <v>2791</v>
      </c>
      <c r="B149">
        <v>30</v>
      </c>
      <c r="C149">
        <v>18</v>
      </c>
      <c r="D149">
        <v>39</v>
      </c>
      <c r="E149">
        <v>21060</v>
      </c>
      <c r="F149" s="74">
        <v>12.2</v>
      </c>
    </row>
    <row r="150" spans="1:7">
      <c r="A150" t="s">
        <v>962</v>
      </c>
      <c r="B150">
        <v>30</v>
      </c>
      <c r="C150">
        <v>18</v>
      </c>
      <c r="D150">
        <v>42</v>
      </c>
      <c r="E150">
        <v>22680</v>
      </c>
      <c r="F150" s="74">
        <v>13.2</v>
      </c>
    </row>
    <row r="151" spans="1:7">
      <c r="A151" t="s">
        <v>4102</v>
      </c>
      <c r="B151">
        <v>0</v>
      </c>
      <c r="C151">
        <v>0</v>
      </c>
      <c r="D151">
        <v>0</v>
      </c>
      <c r="E151">
        <v>0</v>
      </c>
      <c r="F151">
        <v>0</v>
      </c>
      <c r="G151" s="74" t="s">
        <v>4821</v>
      </c>
    </row>
    <row r="152" spans="1:7">
      <c r="A152" t="s">
        <v>4829</v>
      </c>
      <c r="B152">
        <v>4.5</v>
      </c>
      <c r="C152">
        <v>96</v>
      </c>
      <c r="D152">
        <v>0.25</v>
      </c>
      <c r="E152">
        <v>108</v>
      </c>
      <c r="F152" s="74">
        <v>0.1</v>
      </c>
    </row>
    <row r="153" spans="1:7">
      <c r="A153" t="s">
        <v>704</v>
      </c>
      <c r="B153">
        <v>48</v>
      </c>
      <c r="C153">
        <v>0.25</v>
      </c>
      <c r="D153">
        <v>34.5</v>
      </c>
      <c r="E153">
        <v>414</v>
      </c>
      <c r="F153" s="74">
        <v>0.30000000000000004</v>
      </c>
    </row>
    <row r="154" spans="1:7">
      <c r="A154" t="s">
        <v>705</v>
      </c>
      <c r="B154">
        <v>48</v>
      </c>
      <c r="C154">
        <v>0.25</v>
      </c>
      <c r="D154">
        <v>48</v>
      </c>
      <c r="E154">
        <v>576</v>
      </c>
      <c r="F154" s="74">
        <v>0.4</v>
      </c>
    </row>
    <row r="155" spans="1:7">
      <c r="A155" t="s">
        <v>505</v>
      </c>
      <c r="B155">
        <v>24</v>
      </c>
      <c r="C155">
        <v>0.75</v>
      </c>
      <c r="D155">
        <v>84</v>
      </c>
      <c r="E155">
        <v>1512</v>
      </c>
      <c r="F155" s="74">
        <v>0.9</v>
      </c>
    </row>
    <row r="156" spans="1:7">
      <c r="A156" t="s">
        <v>4672</v>
      </c>
      <c r="B156">
        <v>24</v>
      </c>
      <c r="C156">
        <v>0.75</v>
      </c>
      <c r="D156">
        <v>87</v>
      </c>
      <c r="E156">
        <v>1566</v>
      </c>
      <c r="F156" s="74">
        <v>1</v>
      </c>
    </row>
    <row r="157" spans="1:7">
      <c r="A157" t="s">
        <v>507</v>
      </c>
      <c r="B157">
        <v>24</v>
      </c>
      <c r="C157">
        <v>0.75</v>
      </c>
      <c r="D157">
        <v>90</v>
      </c>
      <c r="E157">
        <v>1620</v>
      </c>
      <c r="F157" s="74">
        <v>1</v>
      </c>
    </row>
    <row r="158" spans="1:7">
      <c r="A158" t="s">
        <v>2807</v>
      </c>
      <c r="B158">
        <v>24</v>
      </c>
      <c r="C158">
        <v>0.75</v>
      </c>
      <c r="D158">
        <v>93</v>
      </c>
      <c r="E158">
        <v>1674</v>
      </c>
      <c r="F158" s="74">
        <v>1</v>
      </c>
    </row>
    <row r="159" spans="1:7">
      <c r="A159" t="s">
        <v>509</v>
      </c>
      <c r="B159">
        <v>24</v>
      </c>
      <c r="C159">
        <v>0.75</v>
      </c>
      <c r="D159">
        <v>96</v>
      </c>
      <c r="E159">
        <v>1728</v>
      </c>
      <c r="F159" s="74">
        <v>1</v>
      </c>
    </row>
    <row r="160" spans="1:7">
      <c r="A160" t="s">
        <v>4293</v>
      </c>
      <c r="B160">
        <v>0</v>
      </c>
      <c r="C160">
        <v>0</v>
      </c>
      <c r="D160">
        <v>0</v>
      </c>
      <c r="E160">
        <v>0</v>
      </c>
      <c r="F160">
        <v>0</v>
      </c>
      <c r="G160" s="74" t="s">
        <v>4821</v>
      </c>
    </row>
    <row r="161" spans="1:7">
      <c r="A161" t="s">
        <v>165</v>
      </c>
      <c r="B161">
        <v>27</v>
      </c>
      <c r="C161">
        <v>25</v>
      </c>
      <c r="D161">
        <v>34.5</v>
      </c>
      <c r="E161">
        <v>23287.5</v>
      </c>
      <c r="F161" s="74">
        <v>13.5</v>
      </c>
    </row>
    <row r="162" spans="1:7">
      <c r="A162" t="s">
        <v>166</v>
      </c>
      <c r="B162">
        <v>30</v>
      </c>
      <c r="C162">
        <v>25</v>
      </c>
      <c r="D162">
        <v>34.5</v>
      </c>
      <c r="E162">
        <v>25875</v>
      </c>
      <c r="F162" s="74">
        <v>15</v>
      </c>
    </row>
    <row r="163" spans="1:7">
      <c r="A163" t="s">
        <v>167</v>
      </c>
      <c r="B163">
        <v>33</v>
      </c>
      <c r="C163">
        <v>25</v>
      </c>
      <c r="D163">
        <v>34.5</v>
      </c>
      <c r="E163">
        <v>28462.5</v>
      </c>
      <c r="F163" s="74">
        <v>16.5</v>
      </c>
      <c r="G163" s="314"/>
    </row>
    <row r="164" spans="1:7">
      <c r="A164" s="315" t="s">
        <v>168</v>
      </c>
      <c r="B164" s="315">
        <v>36</v>
      </c>
      <c r="C164" s="315">
        <v>25</v>
      </c>
      <c r="D164" s="315">
        <v>34.5</v>
      </c>
      <c r="E164">
        <v>31050</v>
      </c>
      <c r="F164" s="74">
        <v>18</v>
      </c>
      <c r="G164" s="314"/>
    </row>
    <row r="165" spans="1:7">
      <c r="A165" s="315" t="s">
        <v>4830</v>
      </c>
      <c r="B165" s="315">
        <v>30</v>
      </c>
      <c r="C165" s="315">
        <v>25</v>
      </c>
      <c r="D165" s="315">
        <v>34.5</v>
      </c>
      <c r="E165">
        <v>25875</v>
      </c>
      <c r="F165" s="74">
        <v>15</v>
      </c>
      <c r="G165" s="314"/>
    </row>
    <row r="166" spans="1:7">
      <c r="A166" s="315" t="s">
        <v>4831</v>
      </c>
      <c r="B166" s="315">
        <v>33</v>
      </c>
      <c r="C166" s="315">
        <v>25</v>
      </c>
      <c r="D166" s="315">
        <v>34.5</v>
      </c>
      <c r="E166">
        <v>28462.5</v>
      </c>
      <c r="F166" s="74">
        <v>16.5</v>
      </c>
      <c r="G166" s="314"/>
    </row>
    <row r="167" spans="1:7">
      <c r="A167" s="315" t="s">
        <v>4832</v>
      </c>
      <c r="B167" s="315">
        <v>36</v>
      </c>
      <c r="C167" s="315">
        <v>25</v>
      </c>
      <c r="D167" s="315">
        <v>34.5</v>
      </c>
      <c r="E167">
        <v>31050</v>
      </c>
      <c r="F167" s="74">
        <v>18</v>
      </c>
    </row>
    <row r="168" spans="1:7">
      <c r="A168" t="s">
        <v>4833</v>
      </c>
      <c r="B168">
        <v>0</v>
      </c>
      <c r="C168">
        <v>0</v>
      </c>
      <c r="D168">
        <v>0</v>
      </c>
      <c r="E168">
        <v>0</v>
      </c>
      <c r="F168">
        <v>0</v>
      </c>
      <c r="G168" s="74" t="s">
        <v>4821</v>
      </c>
    </row>
    <row r="169" spans="1:7">
      <c r="A169" t="s">
        <v>4834</v>
      </c>
      <c r="B169">
        <v>0</v>
      </c>
      <c r="C169">
        <v>0</v>
      </c>
      <c r="D169">
        <v>0</v>
      </c>
      <c r="E169">
        <v>0</v>
      </c>
      <c r="F169">
        <v>0</v>
      </c>
      <c r="G169" s="74" t="s">
        <v>4821</v>
      </c>
    </row>
    <row r="170" spans="1:7">
      <c r="A170" t="s">
        <v>4835</v>
      </c>
      <c r="B170">
        <v>0</v>
      </c>
      <c r="C170">
        <v>0</v>
      </c>
      <c r="D170">
        <v>0</v>
      </c>
      <c r="E170">
        <v>0</v>
      </c>
      <c r="F170">
        <v>0</v>
      </c>
      <c r="G170" s="74" t="s">
        <v>4821</v>
      </c>
    </row>
    <row r="171" spans="1:7">
      <c r="A171" t="s">
        <v>4836</v>
      </c>
      <c r="B171">
        <v>0</v>
      </c>
      <c r="C171">
        <v>0</v>
      </c>
      <c r="D171">
        <v>0</v>
      </c>
      <c r="E171">
        <v>0</v>
      </c>
      <c r="F171">
        <v>0</v>
      </c>
      <c r="G171" s="74" t="s">
        <v>4821</v>
      </c>
    </row>
    <row r="172" spans="1:7">
      <c r="A172" t="s">
        <v>4295</v>
      </c>
      <c r="B172">
        <v>0</v>
      </c>
      <c r="C172">
        <v>0</v>
      </c>
      <c r="D172">
        <v>0</v>
      </c>
      <c r="E172">
        <v>0</v>
      </c>
      <c r="F172">
        <v>0</v>
      </c>
      <c r="G172" s="74" t="s">
        <v>4821</v>
      </c>
    </row>
    <row r="173" spans="1:7">
      <c r="A173" t="s">
        <v>528</v>
      </c>
      <c r="B173">
        <v>3</v>
      </c>
      <c r="C173">
        <v>0.75</v>
      </c>
      <c r="D173">
        <v>84</v>
      </c>
      <c r="E173">
        <v>189</v>
      </c>
      <c r="F173" s="74">
        <v>0.2</v>
      </c>
    </row>
    <row r="174" spans="1:7">
      <c r="A174" t="s">
        <v>4671</v>
      </c>
      <c r="B174">
        <v>3</v>
      </c>
      <c r="C174">
        <v>0.75</v>
      </c>
      <c r="D174">
        <v>87</v>
      </c>
      <c r="E174">
        <v>195.75</v>
      </c>
      <c r="F174" s="74">
        <v>0.2</v>
      </c>
    </row>
    <row r="175" spans="1:7">
      <c r="A175" t="s">
        <v>529</v>
      </c>
      <c r="B175">
        <v>3</v>
      </c>
      <c r="C175">
        <v>0.75</v>
      </c>
      <c r="D175">
        <v>90</v>
      </c>
      <c r="E175">
        <v>202.5</v>
      </c>
      <c r="F175" s="74">
        <v>0.2</v>
      </c>
    </row>
    <row r="176" spans="1:7">
      <c r="A176" t="s">
        <v>2814</v>
      </c>
      <c r="B176">
        <v>3</v>
      </c>
      <c r="C176">
        <v>0.75</v>
      </c>
      <c r="D176">
        <v>93</v>
      </c>
      <c r="E176">
        <v>209.25</v>
      </c>
      <c r="F176" s="74">
        <v>0.2</v>
      </c>
    </row>
    <row r="177" spans="1:7">
      <c r="A177" t="s">
        <v>530</v>
      </c>
      <c r="B177">
        <v>3</v>
      </c>
      <c r="C177">
        <v>0.75</v>
      </c>
      <c r="D177">
        <v>96</v>
      </c>
      <c r="E177">
        <v>216</v>
      </c>
      <c r="F177" s="74">
        <v>0.2</v>
      </c>
    </row>
    <row r="178" spans="1:7">
      <c r="A178" t="s">
        <v>4837</v>
      </c>
      <c r="B178">
        <v>0</v>
      </c>
      <c r="C178">
        <v>0</v>
      </c>
      <c r="D178">
        <v>0</v>
      </c>
      <c r="E178">
        <v>0</v>
      </c>
      <c r="F178">
        <v>0</v>
      </c>
      <c r="G178" s="74" t="s">
        <v>4821</v>
      </c>
    </row>
    <row r="179" spans="1:7">
      <c r="A179" t="s">
        <v>4838</v>
      </c>
      <c r="B179">
        <v>0</v>
      </c>
      <c r="C179">
        <v>0</v>
      </c>
      <c r="D179">
        <v>0</v>
      </c>
      <c r="E179">
        <v>0</v>
      </c>
      <c r="F179">
        <v>0</v>
      </c>
      <c r="G179" s="74" t="s">
        <v>4821</v>
      </c>
    </row>
    <row r="180" spans="1:7">
      <c r="A180" t="s">
        <v>1268</v>
      </c>
      <c r="B180">
        <v>0</v>
      </c>
      <c r="C180">
        <v>0</v>
      </c>
      <c r="D180">
        <v>0</v>
      </c>
      <c r="E180">
        <v>0</v>
      </c>
      <c r="F180">
        <v>0</v>
      </c>
      <c r="G180" s="74" t="s">
        <v>4821</v>
      </c>
    </row>
    <row r="181" spans="1:7">
      <c r="A181" t="s">
        <v>4839</v>
      </c>
      <c r="B181">
        <v>30</v>
      </c>
      <c r="C181">
        <v>25</v>
      </c>
      <c r="D181">
        <v>84</v>
      </c>
      <c r="E181">
        <v>63000</v>
      </c>
      <c r="F181" s="74">
        <v>36.5</v>
      </c>
    </row>
    <row r="182" spans="1:7">
      <c r="A182" t="s">
        <v>4840</v>
      </c>
      <c r="B182">
        <v>30</v>
      </c>
      <c r="C182">
        <v>25</v>
      </c>
      <c r="D182">
        <v>87</v>
      </c>
      <c r="E182">
        <v>65250</v>
      </c>
      <c r="F182" s="74">
        <v>37.800000000000004</v>
      </c>
    </row>
    <row r="183" spans="1:7">
      <c r="A183" t="s">
        <v>4841</v>
      </c>
      <c r="B183">
        <v>30</v>
      </c>
      <c r="C183">
        <v>25</v>
      </c>
      <c r="D183">
        <v>90</v>
      </c>
      <c r="E183">
        <v>67500</v>
      </c>
      <c r="F183" s="74">
        <v>39.1</v>
      </c>
    </row>
    <row r="184" spans="1:7">
      <c r="A184" t="s">
        <v>4842</v>
      </c>
      <c r="B184">
        <v>30</v>
      </c>
      <c r="C184">
        <v>25</v>
      </c>
      <c r="D184">
        <v>93</v>
      </c>
      <c r="E184">
        <v>69750</v>
      </c>
      <c r="F184" s="74">
        <v>40.4</v>
      </c>
    </row>
    <row r="185" spans="1:7">
      <c r="A185" t="s">
        <v>4843</v>
      </c>
      <c r="B185">
        <v>30</v>
      </c>
      <c r="C185">
        <v>25</v>
      </c>
      <c r="D185">
        <v>96</v>
      </c>
      <c r="E185">
        <v>72000</v>
      </c>
      <c r="F185" s="74">
        <v>41.7</v>
      </c>
    </row>
    <row r="186" spans="1:7">
      <c r="A186" t="s">
        <v>1426</v>
      </c>
      <c r="B186">
        <v>30</v>
      </c>
      <c r="C186">
        <v>25</v>
      </c>
      <c r="D186">
        <v>84</v>
      </c>
      <c r="E186">
        <v>63000</v>
      </c>
      <c r="F186" s="74">
        <v>36.5</v>
      </c>
    </row>
    <row r="187" spans="1:7">
      <c r="A187" t="s">
        <v>4626</v>
      </c>
      <c r="B187">
        <v>30</v>
      </c>
      <c r="C187">
        <v>25</v>
      </c>
      <c r="D187">
        <v>87</v>
      </c>
      <c r="E187">
        <v>65250</v>
      </c>
      <c r="F187" s="74">
        <v>37.800000000000004</v>
      </c>
    </row>
    <row r="188" spans="1:7">
      <c r="A188" t="s">
        <v>1427</v>
      </c>
      <c r="B188">
        <v>30</v>
      </c>
      <c r="C188">
        <v>25</v>
      </c>
      <c r="D188">
        <v>90</v>
      </c>
      <c r="E188">
        <v>67500</v>
      </c>
      <c r="F188" s="74">
        <v>39.1</v>
      </c>
    </row>
    <row r="189" spans="1:7">
      <c r="A189" t="s">
        <v>2826</v>
      </c>
      <c r="B189">
        <v>30</v>
      </c>
      <c r="C189">
        <v>25</v>
      </c>
      <c r="D189">
        <v>93</v>
      </c>
      <c r="E189">
        <v>69750</v>
      </c>
      <c r="F189" s="74">
        <v>40.4</v>
      </c>
    </row>
    <row r="190" spans="1:7">
      <c r="A190" t="s">
        <v>1428</v>
      </c>
      <c r="B190">
        <v>30</v>
      </c>
      <c r="C190">
        <v>25</v>
      </c>
      <c r="D190">
        <v>96</v>
      </c>
      <c r="E190">
        <v>72000</v>
      </c>
      <c r="F190" s="74">
        <v>41.7</v>
      </c>
    </row>
    <row r="191" spans="1:7">
      <c r="A191" t="s">
        <v>1448</v>
      </c>
      <c r="B191">
        <v>30</v>
      </c>
      <c r="C191">
        <v>25</v>
      </c>
      <c r="D191">
        <v>84</v>
      </c>
      <c r="E191">
        <v>63000</v>
      </c>
      <c r="F191" s="74">
        <v>36.5</v>
      </c>
    </row>
    <row r="192" spans="1:7">
      <c r="A192" t="s">
        <v>4628</v>
      </c>
      <c r="B192">
        <v>30</v>
      </c>
      <c r="C192">
        <v>25</v>
      </c>
      <c r="D192">
        <v>87</v>
      </c>
      <c r="E192">
        <v>65250</v>
      </c>
      <c r="F192" s="74">
        <v>37.800000000000004</v>
      </c>
    </row>
    <row r="193" spans="1:7">
      <c r="A193" t="s">
        <v>1449</v>
      </c>
      <c r="B193">
        <v>30</v>
      </c>
      <c r="C193">
        <v>25</v>
      </c>
      <c r="D193">
        <v>90</v>
      </c>
      <c r="E193">
        <v>67500</v>
      </c>
      <c r="F193" s="74">
        <v>39.1</v>
      </c>
    </row>
    <row r="194" spans="1:7">
      <c r="A194" t="s">
        <v>2828</v>
      </c>
      <c r="B194">
        <v>30</v>
      </c>
      <c r="C194">
        <v>25</v>
      </c>
      <c r="D194">
        <v>93</v>
      </c>
      <c r="E194">
        <v>69750</v>
      </c>
      <c r="F194" s="74">
        <v>40.4</v>
      </c>
    </row>
    <row r="195" spans="1:7">
      <c r="A195" t="s">
        <v>1450</v>
      </c>
      <c r="B195">
        <v>30</v>
      </c>
      <c r="C195">
        <v>25</v>
      </c>
      <c r="D195">
        <v>96</v>
      </c>
      <c r="E195">
        <v>72000</v>
      </c>
      <c r="F195" s="74">
        <v>41.7</v>
      </c>
      <c r="G195" s="314"/>
    </row>
    <row r="196" spans="1:7">
      <c r="A196" t="s">
        <v>4061</v>
      </c>
      <c r="B196">
        <v>0</v>
      </c>
      <c r="C196">
        <v>0</v>
      </c>
      <c r="D196">
        <v>0</v>
      </c>
      <c r="E196">
        <v>0</v>
      </c>
      <c r="F196">
        <v>0</v>
      </c>
      <c r="G196" s="74" t="s">
        <v>4821</v>
      </c>
    </row>
    <row r="197" spans="1:7">
      <c r="A197" t="s">
        <v>4062</v>
      </c>
      <c r="B197">
        <v>0</v>
      </c>
      <c r="C197">
        <v>0</v>
      </c>
      <c r="D197">
        <v>0</v>
      </c>
      <c r="E197">
        <v>0</v>
      </c>
      <c r="F197">
        <v>0</v>
      </c>
      <c r="G197" s="74" t="s">
        <v>4821</v>
      </c>
    </row>
    <row r="198" spans="1:7">
      <c r="A198" t="s">
        <v>4844</v>
      </c>
      <c r="B198">
        <v>3</v>
      </c>
      <c r="C198">
        <v>21</v>
      </c>
      <c r="D198">
        <v>34.5</v>
      </c>
      <c r="E198">
        <v>2173.5</v>
      </c>
      <c r="F198" s="74">
        <v>1.3</v>
      </c>
    </row>
    <row r="199" spans="1:7">
      <c r="A199" t="s">
        <v>4845</v>
      </c>
      <c r="B199">
        <v>24</v>
      </c>
      <c r="C199">
        <v>22</v>
      </c>
      <c r="D199">
        <v>34.5</v>
      </c>
      <c r="E199">
        <v>18216</v>
      </c>
      <c r="F199" s="74">
        <v>10.6</v>
      </c>
    </row>
    <row r="200" spans="1:7">
      <c r="A200" t="s">
        <v>4846</v>
      </c>
      <c r="B200">
        <v>27</v>
      </c>
      <c r="C200">
        <v>22</v>
      </c>
      <c r="D200">
        <v>34.5</v>
      </c>
      <c r="E200">
        <v>20493</v>
      </c>
      <c r="F200" s="74">
        <v>11.9</v>
      </c>
    </row>
    <row r="201" spans="1:7">
      <c r="A201" t="s">
        <v>4847</v>
      </c>
      <c r="B201">
        <v>30</v>
      </c>
      <c r="C201">
        <v>22</v>
      </c>
      <c r="D201">
        <v>34.5</v>
      </c>
      <c r="E201">
        <v>22770</v>
      </c>
      <c r="F201" s="74">
        <v>13.2</v>
      </c>
    </row>
    <row r="202" spans="1:7">
      <c r="A202" t="s">
        <v>4848</v>
      </c>
      <c r="B202">
        <v>33</v>
      </c>
      <c r="C202">
        <v>22</v>
      </c>
      <c r="D202">
        <v>34.5</v>
      </c>
      <c r="E202">
        <v>25047</v>
      </c>
      <c r="F202" s="74">
        <v>14.5</v>
      </c>
    </row>
    <row r="203" spans="1:7">
      <c r="A203" t="s">
        <v>4849</v>
      </c>
      <c r="B203">
        <v>36</v>
      </c>
      <c r="C203">
        <v>22</v>
      </c>
      <c r="D203">
        <v>34.5</v>
      </c>
      <c r="E203">
        <v>27324</v>
      </c>
      <c r="F203" s="74">
        <v>15.9</v>
      </c>
    </row>
    <row r="204" spans="1:7">
      <c r="A204" t="s">
        <v>4399</v>
      </c>
      <c r="B204">
        <v>12</v>
      </c>
      <c r="C204">
        <v>25</v>
      </c>
      <c r="D204">
        <v>84</v>
      </c>
      <c r="E204">
        <v>25200</v>
      </c>
      <c r="F204" s="74">
        <v>14.6</v>
      </c>
      <c r="G204" s="314"/>
    </row>
    <row r="205" spans="1:7">
      <c r="A205" s="315" t="s">
        <v>4400</v>
      </c>
      <c r="B205" s="315">
        <v>12</v>
      </c>
      <c r="C205" s="315">
        <v>25</v>
      </c>
      <c r="D205" s="315">
        <v>84</v>
      </c>
      <c r="E205">
        <v>25200</v>
      </c>
      <c r="F205" s="74">
        <v>14.6</v>
      </c>
    </row>
    <row r="206" spans="1:7">
      <c r="A206" t="s">
        <v>4630</v>
      </c>
      <c r="B206">
        <v>12</v>
      </c>
      <c r="C206">
        <v>25</v>
      </c>
      <c r="D206">
        <v>87</v>
      </c>
      <c r="E206">
        <v>26100</v>
      </c>
      <c r="F206" s="74">
        <v>15.2</v>
      </c>
    </row>
    <row r="207" spans="1:7">
      <c r="A207" t="s">
        <v>4631</v>
      </c>
      <c r="B207">
        <v>12</v>
      </c>
      <c r="C207">
        <v>25</v>
      </c>
      <c r="D207">
        <v>87</v>
      </c>
      <c r="E207">
        <v>26100</v>
      </c>
      <c r="F207" s="74">
        <v>15.2</v>
      </c>
    </row>
    <row r="208" spans="1:7">
      <c r="A208" t="s">
        <v>4401</v>
      </c>
      <c r="B208">
        <v>12</v>
      </c>
      <c r="C208">
        <v>25</v>
      </c>
      <c r="D208">
        <v>90</v>
      </c>
      <c r="E208">
        <v>27000</v>
      </c>
      <c r="F208" s="74">
        <v>15.7</v>
      </c>
    </row>
    <row r="209" spans="1:7">
      <c r="A209" t="s">
        <v>4402</v>
      </c>
      <c r="B209">
        <v>12</v>
      </c>
      <c r="C209">
        <v>25</v>
      </c>
      <c r="D209">
        <v>90</v>
      </c>
      <c r="E209">
        <v>27000</v>
      </c>
      <c r="F209" s="74">
        <v>15.7</v>
      </c>
    </row>
    <row r="210" spans="1:7">
      <c r="A210" t="s">
        <v>4403</v>
      </c>
      <c r="B210">
        <v>12</v>
      </c>
      <c r="C210">
        <v>25</v>
      </c>
      <c r="D210">
        <v>93</v>
      </c>
      <c r="E210">
        <v>27900</v>
      </c>
      <c r="F210" s="74">
        <v>16.200000000000003</v>
      </c>
    </row>
    <row r="211" spans="1:7">
      <c r="A211" t="s">
        <v>4404</v>
      </c>
      <c r="B211">
        <v>12</v>
      </c>
      <c r="C211">
        <v>25</v>
      </c>
      <c r="D211">
        <v>93</v>
      </c>
      <c r="E211">
        <v>27900</v>
      </c>
      <c r="F211" s="74">
        <v>16.200000000000003</v>
      </c>
    </row>
    <row r="212" spans="1:7">
      <c r="A212" t="s">
        <v>4405</v>
      </c>
      <c r="B212">
        <v>12</v>
      </c>
      <c r="C212">
        <v>25</v>
      </c>
      <c r="D212">
        <v>96</v>
      </c>
      <c r="E212">
        <v>28800</v>
      </c>
      <c r="F212" s="74">
        <v>16.700000000000003</v>
      </c>
    </row>
    <row r="213" spans="1:7">
      <c r="A213" t="s">
        <v>4406</v>
      </c>
      <c r="B213">
        <v>12</v>
      </c>
      <c r="C213">
        <v>25</v>
      </c>
      <c r="D213">
        <v>96</v>
      </c>
      <c r="E213">
        <v>28800</v>
      </c>
      <c r="F213" s="74">
        <v>16.700000000000003</v>
      </c>
      <c r="G213" s="314"/>
    </row>
    <row r="214" spans="1:7">
      <c r="A214" s="315" t="s">
        <v>4850</v>
      </c>
      <c r="B214" s="315">
        <v>13.5</v>
      </c>
      <c r="C214" s="315">
        <v>25</v>
      </c>
      <c r="D214" s="315">
        <v>84</v>
      </c>
      <c r="E214">
        <v>28350</v>
      </c>
      <c r="F214" s="74">
        <v>16.5</v>
      </c>
    </row>
    <row r="215" spans="1:7">
      <c r="A215" t="s">
        <v>4851</v>
      </c>
      <c r="B215">
        <v>13.5</v>
      </c>
      <c r="C215">
        <v>25</v>
      </c>
      <c r="D215">
        <v>84</v>
      </c>
      <c r="E215">
        <v>28350</v>
      </c>
      <c r="F215" s="74">
        <v>16.5</v>
      </c>
    </row>
    <row r="216" spans="1:7">
      <c r="A216" t="s">
        <v>4852</v>
      </c>
      <c r="B216">
        <v>13.5</v>
      </c>
      <c r="C216">
        <v>25</v>
      </c>
      <c r="D216">
        <v>87</v>
      </c>
      <c r="E216">
        <v>29362.5</v>
      </c>
      <c r="F216" s="74">
        <v>17</v>
      </c>
      <c r="G216" s="314"/>
    </row>
    <row r="217" spans="1:7">
      <c r="A217" s="315" t="s">
        <v>4853</v>
      </c>
      <c r="B217" s="315">
        <v>13.5</v>
      </c>
      <c r="C217" s="315">
        <v>25</v>
      </c>
      <c r="D217" s="315">
        <v>87</v>
      </c>
      <c r="E217">
        <v>29362.5</v>
      </c>
      <c r="F217" s="74">
        <v>17</v>
      </c>
    </row>
    <row r="218" spans="1:7">
      <c r="A218" t="s">
        <v>4854</v>
      </c>
      <c r="B218">
        <v>13.5</v>
      </c>
      <c r="C218">
        <v>25</v>
      </c>
      <c r="D218">
        <v>90</v>
      </c>
      <c r="E218">
        <v>30375</v>
      </c>
      <c r="F218" s="74">
        <v>17.600000000000001</v>
      </c>
    </row>
    <row r="219" spans="1:7">
      <c r="A219" t="s">
        <v>4855</v>
      </c>
      <c r="B219">
        <v>13.5</v>
      </c>
      <c r="C219">
        <v>25</v>
      </c>
      <c r="D219">
        <v>90</v>
      </c>
      <c r="E219">
        <v>30375</v>
      </c>
      <c r="F219" s="74">
        <v>17.600000000000001</v>
      </c>
    </row>
    <row r="220" spans="1:7">
      <c r="A220" t="s">
        <v>4856</v>
      </c>
      <c r="B220">
        <v>13.5</v>
      </c>
      <c r="C220">
        <v>25</v>
      </c>
      <c r="D220">
        <v>93</v>
      </c>
      <c r="E220">
        <v>31387.5</v>
      </c>
      <c r="F220" s="74">
        <v>18.200000000000003</v>
      </c>
    </row>
    <row r="221" spans="1:7">
      <c r="A221" t="s">
        <v>4857</v>
      </c>
      <c r="B221">
        <v>13.5</v>
      </c>
      <c r="C221">
        <v>25</v>
      </c>
      <c r="D221">
        <v>93</v>
      </c>
      <c r="E221">
        <v>31387.5</v>
      </c>
      <c r="F221" s="74">
        <v>18.200000000000003</v>
      </c>
    </row>
    <row r="222" spans="1:7">
      <c r="A222" t="s">
        <v>4858</v>
      </c>
      <c r="B222">
        <v>13.5</v>
      </c>
      <c r="C222">
        <v>25</v>
      </c>
      <c r="D222">
        <v>96</v>
      </c>
      <c r="E222">
        <v>32400</v>
      </c>
      <c r="F222" s="74">
        <v>18.8</v>
      </c>
    </row>
    <row r="223" spans="1:7">
      <c r="A223" t="s">
        <v>4859</v>
      </c>
      <c r="B223">
        <v>13.5</v>
      </c>
      <c r="C223">
        <v>25</v>
      </c>
      <c r="D223">
        <v>96</v>
      </c>
      <c r="E223">
        <v>32400</v>
      </c>
      <c r="F223" s="74">
        <v>18.8</v>
      </c>
    </row>
    <row r="224" spans="1:7">
      <c r="A224" t="s">
        <v>4407</v>
      </c>
      <c r="B224">
        <v>15</v>
      </c>
      <c r="C224">
        <v>25</v>
      </c>
      <c r="D224">
        <v>84</v>
      </c>
      <c r="E224">
        <v>31500</v>
      </c>
      <c r="F224" s="74">
        <v>18.3</v>
      </c>
    </row>
    <row r="225" spans="1:7">
      <c r="A225" t="s">
        <v>4408</v>
      </c>
      <c r="B225">
        <v>15</v>
      </c>
      <c r="C225">
        <v>25</v>
      </c>
      <c r="D225">
        <v>84</v>
      </c>
      <c r="E225">
        <v>31500</v>
      </c>
      <c r="F225" s="74">
        <v>18.3</v>
      </c>
      <c r="G225" s="314"/>
    </row>
    <row r="226" spans="1:7">
      <c r="A226" s="315" t="s">
        <v>4632</v>
      </c>
      <c r="B226" s="315">
        <v>15</v>
      </c>
      <c r="C226" s="315">
        <v>25</v>
      </c>
      <c r="D226" s="315">
        <v>87</v>
      </c>
      <c r="E226">
        <v>32625</v>
      </c>
      <c r="F226" s="74">
        <v>18.900000000000002</v>
      </c>
      <c r="G226" s="314"/>
    </row>
    <row r="227" spans="1:7">
      <c r="A227" s="315" t="s">
        <v>4633</v>
      </c>
      <c r="B227" s="315">
        <v>15</v>
      </c>
      <c r="C227" s="315">
        <v>25</v>
      </c>
      <c r="D227" s="315">
        <v>87</v>
      </c>
      <c r="E227">
        <v>32625</v>
      </c>
      <c r="F227" s="74">
        <v>18.900000000000002</v>
      </c>
    </row>
    <row r="228" spans="1:7">
      <c r="A228" t="s">
        <v>4409</v>
      </c>
      <c r="B228">
        <v>15</v>
      </c>
      <c r="C228">
        <v>25</v>
      </c>
      <c r="D228">
        <v>90</v>
      </c>
      <c r="E228">
        <v>33750</v>
      </c>
      <c r="F228" s="74">
        <v>19.600000000000001</v>
      </c>
    </row>
    <row r="229" spans="1:7">
      <c r="A229" t="s">
        <v>4410</v>
      </c>
      <c r="B229">
        <v>15</v>
      </c>
      <c r="C229">
        <v>25</v>
      </c>
      <c r="D229">
        <v>90</v>
      </c>
      <c r="E229">
        <v>33750</v>
      </c>
      <c r="F229" s="74">
        <v>19.600000000000001</v>
      </c>
    </row>
    <row r="230" spans="1:7">
      <c r="A230" t="s">
        <v>4411</v>
      </c>
      <c r="B230">
        <v>15</v>
      </c>
      <c r="C230">
        <v>25</v>
      </c>
      <c r="D230">
        <v>93</v>
      </c>
      <c r="E230">
        <v>34875</v>
      </c>
      <c r="F230" s="74">
        <v>20.200000000000003</v>
      </c>
    </row>
    <row r="231" spans="1:7">
      <c r="A231" t="s">
        <v>4412</v>
      </c>
      <c r="B231">
        <v>15</v>
      </c>
      <c r="C231">
        <v>25</v>
      </c>
      <c r="D231">
        <v>93</v>
      </c>
      <c r="E231">
        <v>34875</v>
      </c>
      <c r="F231" s="74">
        <v>20.200000000000003</v>
      </c>
    </row>
    <row r="232" spans="1:7">
      <c r="A232" t="s">
        <v>4413</v>
      </c>
      <c r="B232">
        <v>15</v>
      </c>
      <c r="C232">
        <v>25</v>
      </c>
      <c r="D232">
        <v>96</v>
      </c>
      <c r="E232">
        <v>36000</v>
      </c>
      <c r="F232" s="74">
        <v>20.900000000000002</v>
      </c>
    </row>
    <row r="233" spans="1:7">
      <c r="A233" t="s">
        <v>4414</v>
      </c>
      <c r="B233">
        <v>15</v>
      </c>
      <c r="C233">
        <v>25</v>
      </c>
      <c r="D233">
        <v>96</v>
      </c>
      <c r="E233">
        <v>36000</v>
      </c>
      <c r="F233" s="74">
        <v>20.900000000000002</v>
      </c>
    </row>
    <row r="234" spans="1:7">
      <c r="A234" t="s">
        <v>4860</v>
      </c>
      <c r="B234">
        <v>16.5</v>
      </c>
      <c r="C234">
        <v>25</v>
      </c>
      <c r="D234">
        <v>84</v>
      </c>
      <c r="E234">
        <v>34650</v>
      </c>
      <c r="F234" s="74">
        <v>20.100000000000001</v>
      </c>
    </row>
    <row r="235" spans="1:7">
      <c r="A235" t="s">
        <v>4861</v>
      </c>
      <c r="B235">
        <v>16.5</v>
      </c>
      <c r="C235">
        <v>25</v>
      </c>
      <c r="D235">
        <v>84</v>
      </c>
      <c r="E235">
        <v>34650</v>
      </c>
      <c r="F235" s="74">
        <v>20.100000000000001</v>
      </c>
      <c r="G235" s="314"/>
    </row>
    <row r="236" spans="1:7">
      <c r="A236" s="315" t="s">
        <v>4862</v>
      </c>
      <c r="B236" s="315">
        <v>16.5</v>
      </c>
      <c r="C236" s="315">
        <v>25</v>
      </c>
      <c r="D236" s="315">
        <v>87</v>
      </c>
      <c r="E236">
        <v>35887.5</v>
      </c>
      <c r="F236" s="74">
        <v>20.8</v>
      </c>
      <c r="G236" s="314"/>
    </row>
    <row r="237" spans="1:7">
      <c r="A237" s="315" t="s">
        <v>4863</v>
      </c>
      <c r="B237" s="315">
        <v>16.5</v>
      </c>
      <c r="C237" s="315">
        <v>25</v>
      </c>
      <c r="D237" s="315">
        <v>87</v>
      </c>
      <c r="E237">
        <v>35887.5</v>
      </c>
      <c r="F237" s="74">
        <v>20.8</v>
      </c>
    </row>
    <row r="238" spans="1:7">
      <c r="A238" t="s">
        <v>4864</v>
      </c>
      <c r="B238">
        <v>16.5</v>
      </c>
      <c r="C238">
        <v>25</v>
      </c>
      <c r="D238">
        <v>90</v>
      </c>
      <c r="E238">
        <v>37125</v>
      </c>
      <c r="F238" s="74">
        <v>21.5</v>
      </c>
    </row>
    <row r="239" spans="1:7">
      <c r="A239" t="s">
        <v>4865</v>
      </c>
      <c r="B239">
        <v>16.5</v>
      </c>
      <c r="C239">
        <v>25</v>
      </c>
      <c r="D239">
        <v>90</v>
      </c>
      <c r="E239">
        <v>37125</v>
      </c>
      <c r="F239" s="74">
        <v>21.5</v>
      </c>
    </row>
    <row r="240" spans="1:7">
      <c r="A240" t="s">
        <v>4866</v>
      </c>
      <c r="B240">
        <v>16.5</v>
      </c>
      <c r="C240">
        <v>25</v>
      </c>
      <c r="D240">
        <v>93</v>
      </c>
      <c r="E240">
        <v>38362.5</v>
      </c>
      <c r="F240" s="74">
        <v>22.3</v>
      </c>
    </row>
    <row r="241" spans="1:7">
      <c r="A241" t="s">
        <v>4867</v>
      </c>
      <c r="B241">
        <v>16.5</v>
      </c>
      <c r="C241">
        <v>25</v>
      </c>
      <c r="D241">
        <v>93</v>
      </c>
      <c r="E241">
        <v>38362.5</v>
      </c>
      <c r="F241" s="74">
        <v>22.3</v>
      </c>
    </row>
    <row r="242" spans="1:7">
      <c r="A242" t="s">
        <v>4868</v>
      </c>
      <c r="B242">
        <v>16.5</v>
      </c>
      <c r="C242">
        <v>25</v>
      </c>
      <c r="D242">
        <v>96</v>
      </c>
      <c r="E242">
        <v>39600</v>
      </c>
      <c r="F242" s="74">
        <v>23</v>
      </c>
    </row>
    <row r="243" spans="1:7">
      <c r="A243" t="s">
        <v>4869</v>
      </c>
      <c r="B243">
        <v>16.5</v>
      </c>
      <c r="C243">
        <v>25</v>
      </c>
      <c r="D243">
        <v>96</v>
      </c>
      <c r="E243">
        <v>39600</v>
      </c>
      <c r="F243" s="74">
        <v>23</v>
      </c>
    </row>
    <row r="244" spans="1:7">
      <c r="A244" t="s">
        <v>4415</v>
      </c>
      <c r="B244">
        <v>18</v>
      </c>
      <c r="C244">
        <v>25</v>
      </c>
      <c r="D244">
        <v>84</v>
      </c>
      <c r="E244">
        <v>37800</v>
      </c>
      <c r="F244" s="74">
        <v>21.900000000000002</v>
      </c>
      <c r="G244" s="314"/>
    </row>
    <row r="245" spans="1:7">
      <c r="A245" s="315" t="s">
        <v>4416</v>
      </c>
      <c r="B245" s="315">
        <v>18</v>
      </c>
      <c r="C245" s="315">
        <v>25</v>
      </c>
      <c r="D245" s="315">
        <v>84</v>
      </c>
      <c r="E245">
        <v>37800</v>
      </c>
      <c r="F245" s="74">
        <v>21.900000000000002</v>
      </c>
      <c r="G245" s="314"/>
    </row>
    <row r="246" spans="1:7">
      <c r="A246" s="315" t="s">
        <v>4634</v>
      </c>
      <c r="B246" s="315">
        <v>18</v>
      </c>
      <c r="C246" s="315">
        <v>25</v>
      </c>
      <c r="D246" s="315">
        <v>87</v>
      </c>
      <c r="E246">
        <v>39150</v>
      </c>
      <c r="F246" s="74">
        <v>22.700000000000003</v>
      </c>
    </row>
    <row r="247" spans="1:7">
      <c r="A247" t="s">
        <v>4635</v>
      </c>
      <c r="B247">
        <v>18</v>
      </c>
      <c r="C247">
        <v>25</v>
      </c>
      <c r="D247">
        <v>87</v>
      </c>
      <c r="E247">
        <v>39150</v>
      </c>
      <c r="F247" s="74">
        <v>22.700000000000003</v>
      </c>
    </row>
    <row r="248" spans="1:7">
      <c r="A248" t="s">
        <v>4417</v>
      </c>
      <c r="B248">
        <v>18</v>
      </c>
      <c r="C248">
        <v>25</v>
      </c>
      <c r="D248">
        <v>90</v>
      </c>
      <c r="E248">
        <v>40500</v>
      </c>
      <c r="F248" s="74">
        <v>23.5</v>
      </c>
    </row>
    <row r="249" spans="1:7">
      <c r="A249" t="s">
        <v>4418</v>
      </c>
      <c r="B249">
        <v>18</v>
      </c>
      <c r="C249">
        <v>25</v>
      </c>
      <c r="D249">
        <v>90</v>
      </c>
      <c r="E249">
        <v>40500</v>
      </c>
      <c r="F249" s="74">
        <v>23.5</v>
      </c>
    </row>
    <row r="250" spans="1:7">
      <c r="A250" t="s">
        <v>4419</v>
      </c>
      <c r="B250">
        <v>18</v>
      </c>
      <c r="C250">
        <v>25</v>
      </c>
      <c r="D250">
        <v>93</v>
      </c>
      <c r="E250">
        <v>41850</v>
      </c>
      <c r="F250" s="74">
        <v>24.3</v>
      </c>
    </row>
    <row r="251" spans="1:7">
      <c r="A251" t="s">
        <v>4420</v>
      </c>
      <c r="B251">
        <v>18</v>
      </c>
      <c r="C251">
        <v>25</v>
      </c>
      <c r="D251">
        <v>93</v>
      </c>
      <c r="E251">
        <v>41850</v>
      </c>
      <c r="F251" s="74">
        <v>24.3</v>
      </c>
    </row>
    <row r="252" spans="1:7">
      <c r="A252" t="s">
        <v>4421</v>
      </c>
      <c r="B252">
        <v>18</v>
      </c>
      <c r="C252">
        <v>25</v>
      </c>
      <c r="D252">
        <v>96</v>
      </c>
      <c r="E252">
        <v>43200</v>
      </c>
      <c r="F252" s="74">
        <v>25</v>
      </c>
    </row>
    <row r="253" spans="1:7">
      <c r="A253" t="s">
        <v>4422</v>
      </c>
      <c r="B253">
        <v>18</v>
      </c>
      <c r="C253">
        <v>25</v>
      </c>
      <c r="D253">
        <v>96</v>
      </c>
      <c r="E253">
        <v>43200</v>
      </c>
      <c r="F253" s="74">
        <v>25</v>
      </c>
      <c r="G253" s="314"/>
    </row>
    <row r="254" spans="1:7">
      <c r="A254" s="315" t="s">
        <v>4423</v>
      </c>
      <c r="B254" s="315">
        <v>21</v>
      </c>
      <c r="C254" s="315">
        <v>25</v>
      </c>
      <c r="D254" s="315">
        <v>84</v>
      </c>
      <c r="E254">
        <v>44100</v>
      </c>
      <c r="F254" s="74">
        <v>25.6</v>
      </c>
    </row>
    <row r="255" spans="1:7">
      <c r="A255" t="s">
        <v>4424</v>
      </c>
      <c r="B255">
        <v>21</v>
      </c>
      <c r="C255">
        <v>25</v>
      </c>
      <c r="D255">
        <v>84</v>
      </c>
      <c r="E255">
        <v>44100</v>
      </c>
      <c r="F255" s="74">
        <v>25.6</v>
      </c>
    </row>
    <row r="256" spans="1:7">
      <c r="A256" t="s">
        <v>4636</v>
      </c>
      <c r="B256">
        <v>21</v>
      </c>
      <c r="C256">
        <v>25</v>
      </c>
      <c r="D256">
        <v>87</v>
      </c>
      <c r="E256">
        <v>45675</v>
      </c>
      <c r="F256" s="74">
        <v>26.5</v>
      </c>
    </row>
    <row r="257" spans="1:7">
      <c r="A257" t="s">
        <v>4637</v>
      </c>
      <c r="B257">
        <v>21</v>
      </c>
      <c r="C257">
        <v>25</v>
      </c>
      <c r="D257">
        <v>87</v>
      </c>
      <c r="E257">
        <v>45675</v>
      </c>
      <c r="F257" s="74">
        <v>26.5</v>
      </c>
    </row>
    <row r="258" spans="1:7">
      <c r="A258" t="s">
        <v>4425</v>
      </c>
      <c r="B258">
        <v>21</v>
      </c>
      <c r="C258">
        <v>25</v>
      </c>
      <c r="D258">
        <v>90</v>
      </c>
      <c r="E258">
        <v>47250</v>
      </c>
      <c r="F258" s="74">
        <v>27.400000000000002</v>
      </c>
    </row>
    <row r="259" spans="1:7">
      <c r="A259" t="s">
        <v>4426</v>
      </c>
      <c r="B259">
        <v>21</v>
      </c>
      <c r="C259">
        <v>25</v>
      </c>
      <c r="D259">
        <v>90</v>
      </c>
      <c r="E259">
        <v>47250</v>
      </c>
      <c r="F259" s="74">
        <v>27.400000000000002</v>
      </c>
    </row>
    <row r="260" spans="1:7">
      <c r="A260" t="s">
        <v>4427</v>
      </c>
      <c r="B260">
        <v>21</v>
      </c>
      <c r="C260">
        <v>25</v>
      </c>
      <c r="D260">
        <v>93</v>
      </c>
      <c r="E260">
        <v>48825</v>
      </c>
      <c r="F260" s="74">
        <v>28.3</v>
      </c>
    </row>
    <row r="261" spans="1:7">
      <c r="A261" t="s">
        <v>4428</v>
      </c>
      <c r="B261">
        <v>21</v>
      </c>
      <c r="C261">
        <v>25</v>
      </c>
      <c r="D261">
        <v>93</v>
      </c>
      <c r="E261">
        <v>48825</v>
      </c>
      <c r="F261" s="74">
        <v>28.3</v>
      </c>
    </row>
    <row r="262" spans="1:7">
      <c r="A262" t="s">
        <v>4429</v>
      </c>
      <c r="B262">
        <v>21</v>
      </c>
      <c r="C262">
        <v>25</v>
      </c>
      <c r="D262">
        <v>96</v>
      </c>
      <c r="E262">
        <v>50400</v>
      </c>
      <c r="F262" s="74">
        <v>29.200000000000003</v>
      </c>
    </row>
    <row r="263" spans="1:7">
      <c r="A263" t="s">
        <v>4430</v>
      </c>
      <c r="B263">
        <v>21</v>
      </c>
      <c r="C263">
        <v>25</v>
      </c>
      <c r="D263">
        <v>96</v>
      </c>
      <c r="E263">
        <v>50400</v>
      </c>
      <c r="F263" s="74">
        <v>29.200000000000003</v>
      </c>
    </row>
    <row r="264" spans="1:7">
      <c r="A264" t="s">
        <v>4431</v>
      </c>
      <c r="B264">
        <v>24</v>
      </c>
      <c r="C264">
        <v>25</v>
      </c>
      <c r="D264">
        <v>84</v>
      </c>
      <c r="E264">
        <v>50400</v>
      </c>
      <c r="F264" s="74">
        <v>29.200000000000003</v>
      </c>
      <c r="G264" s="314"/>
    </row>
    <row r="265" spans="1:7">
      <c r="A265" s="315" t="s">
        <v>4432</v>
      </c>
      <c r="B265" s="315">
        <v>24</v>
      </c>
      <c r="C265" s="315">
        <v>25</v>
      </c>
      <c r="D265" s="315">
        <v>84</v>
      </c>
      <c r="E265">
        <v>50400</v>
      </c>
      <c r="F265" s="74">
        <v>29.200000000000003</v>
      </c>
      <c r="G265" s="314"/>
    </row>
    <row r="266" spans="1:7">
      <c r="A266" s="315" t="s">
        <v>4433</v>
      </c>
      <c r="B266" s="315">
        <v>24</v>
      </c>
      <c r="C266" s="315">
        <v>25</v>
      </c>
      <c r="D266" s="315">
        <v>84</v>
      </c>
      <c r="E266">
        <v>50400</v>
      </c>
      <c r="F266" s="74">
        <v>29.200000000000003</v>
      </c>
    </row>
    <row r="267" spans="1:7">
      <c r="A267" t="s">
        <v>4638</v>
      </c>
      <c r="B267">
        <v>24</v>
      </c>
      <c r="C267">
        <v>25</v>
      </c>
      <c r="D267">
        <v>87</v>
      </c>
      <c r="E267">
        <v>52200</v>
      </c>
      <c r="F267" s="74">
        <v>30.3</v>
      </c>
    </row>
    <row r="268" spans="1:7">
      <c r="A268" t="s">
        <v>4639</v>
      </c>
      <c r="B268">
        <v>24</v>
      </c>
      <c r="C268">
        <v>25</v>
      </c>
      <c r="D268">
        <v>87</v>
      </c>
      <c r="E268">
        <v>52200</v>
      </c>
      <c r="F268" s="74">
        <v>30.3</v>
      </c>
    </row>
    <row r="269" spans="1:7">
      <c r="A269" t="s">
        <v>4640</v>
      </c>
      <c r="B269">
        <v>24</v>
      </c>
      <c r="C269">
        <v>25</v>
      </c>
      <c r="D269">
        <v>87</v>
      </c>
      <c r="E269">
        <v>52200</v>
      </c>
      <c r="F269" s="74">
        <v>30.3</v>
      </c>
    </row>
    <row r="270" spans="1:7">
      <c r="A270" t="s">
        <v>4434</v>
      </c>
      <c r="B270">
        <v>24</v>
      </c>
      <c r="C270">
        <v>25</v>
      </c>
      <c r="D270">
        <v>90</v>
      </c>
      <c r="E270">
        <v>54000</v>
      </c>
      <c r="F270" s="74">
        <v>31.3</v>
      </c>
    </row>
    <row r="271" spans="1:7">
      <c r="A271" t="s">
        <v>4435</v>
      </c>
      <c r="B271">
        <v>24</v>
      </c>
      <c r="C271">
        <v>25</v>
      </c>
      <c r="D271">
        <v>90</v>
      </c>
      <c r="E271">
        <v>54000</v>
      </c>
      <c r="F271" s="74">
        <v>31.3</v>
      </c>
    </row>
    <row r="272" spans="1:7">
      <c r="A272" t="s">
        <v>4436</v>
      </c>
      <c r="B272">
        <v>24</v>
      </c>
      <c r="C272">
        <v>25</v>
      </c>
      <c r="D272">
        <v>90</v>
      </c>
      <c r="E272">
        <v>54000</v>
      </c>
      <c r="F272" s="74">
        <v>31.3</v>
      </c>
    </row>
    <row r="273" spans="1:7">
      <c r="A273" t="s">
        <v>4437</v>
      </c>
      <c r="B273">
        <v>24</v>
      </c>
      <c r="C273">
        <v>25</v>
      </c>
      <c r="D273">
        <v>93</v>
      </c>
      <c r="E273">
        <v>55800</v>
      </c>
      <c r="F273" s="74">
        <v>32.300000000000004</v>
      </c>
    </row>
    <row r="274" spans="1:7">
      <c r="A274" t="s">
        <v>4438</v>
      </c>
      <c r="B274">
        <v>24</v>
      </c>
      <c r="C274">
        <v>25</v>
      </c>
      <c r="D274">
        <v>93</v>
      </c>
      <c r="E274">
        <v>55800</v>
      </c>
      <c r="F274" s="74">
        <v>32.300000000000004</v>
      </c>
    </row>
    <row r="275" spans="1:7">
      <c r="A275" t="s">
        <v>4439</v>
      </c>
      <c r="B275">
        <v>24</v>
      </c>
      <c r="C275">
        <v>25</v>
      </c>
      <c r="D275">
        <v>93</v>
      </c>
      <c r="E275">
        <v>55800</v>
      </c>
      <c r="F275" s="74">
        <v>32.300000000000004</v>
      </c>
    </row>
    <row r="276" spans="1:7">
      <c r="A276" t="s">
        <v>4440</v>
      </c>
      <c r="B276">
        <v>24</v>
      </c>
      <c r="C276">
        <v>25</v>
      </c>
      <c r="D276">
        <v>96</v>
      </c>
      <c r="E276">
        <v>57600</v>
      </c>
      <c r="F276" s="74">
        <v>33.4</v>
      </c>
    </row>
    <row r="277" spans="1:7">
      <c r="A277" t="s">
        <v>4441</v>
      </c>
      <c r="B277">
        <v>24</v>
      </c>
      <c r="C277">
        <v>25</v>
      </c>
      <c r="D277">
        <v>96</v>
      </c>
      <c r="E277">
        <v>57600</v>
      </c>
      <c r="F277" s="74">
        <v>33.4</v>
      </c>
    </row>
    <row r="278" spans="1:7">
      <c r="A278" t="s">
        <v>4442</v>
      </c>
      <c r="B278">
        <v>24</v>
      </c>
      <c r="C278">
        <v>25</v>
      </c>
      <c r="D278">
        <v>96</v>
      </c>
      <c r="E278">
        <v>57600</v>
      </c>
      <c r="F278" s="74">
        <v>33.4</v>
      </c>
      <c r="G278" s="314"/>
    </row>
    <row r="279" spans="1:7">
      <c r="A279" s="315" t="s">
        <v>4443</v>
      </c>
      <c r="B279" s="315">
        <v>27</v>
      </c>
      <c r="C279" s="315">
        <v>25</v>
      </c>
      <c r="D279" s="315">
        <v>84</v>
      </c>
      <c r="E279">
        <v>56700</v>
      </c>
      <c r="F279" s="74">
        <v>32.9</v>
      </c>
    </row>
    <row r="280" spans="1:7">
      <c r="A280" t="s">
        <v>4641</v>
      </c>
      <c r="B280">
        <v>27</v>
      </c>
      <c r="C280">
        <v>25</v>
      </c>
      <c r="D280">
        <v>87</v>
      </c>
      <c r="E280">
        <v>58725</v>
      </c>
      <c r="F280" s="74">
        <v>34</v>
      </c>
    </row>
    <row r="281" spans="1:7">
      <c r="A281" t="s">
        <v>4444</v>
      </c>
      <c r="B281">
        <v>27</v>
      </c>
      <c r="C281">
        <v>25</v>
      </c>
      <c r="D281">
        <v>90</v>
      </c>
      <c r="E281">
        <v>60750</v>
      </c>
      <c r="F281" s="74">
        <v>35.200000000000003</v>
      </c>
    </row>
    <row r="282" spans="1:7">
      <c r="A282" t="s">
        <v>4445</v>
      </c>
      <c r="B282">
        <v>27</v>
      </c>
      <c r="C282">
        <v>25</v>
      </c>
      <c r="D282">
        <v>93</v>
      </c>
      <c r="E282">
        <v>62775</v>
      </c>
      <c r="F282" s="74">
        <v>36.4</v>
      </c>
    </row>
    <row r="283" spans="1:7">
      <c r="A283" t="s">
        <v>4446</v>
      </c>
      <c r="B283">
        <v>27</v>
      </c>
      <c r="C283">
        <v>25</v>
      </c>
      <c r="D283">
        <v>96</v>
      </c>
      <c r="E283">
        <v>64800</v>
      </c>
      <c r="F283" s="74">
        <v>37.5</v>
      </c>
      <c r="G283" s="314"/>
    </row>
    <row r="284" spans="1:7">
      <c r="A284" s="315" t="s">
        <v>4447</v>
      </c>
      <c r="B284" s="315">
        <v>30</v>
      </c>
      <c r="C284" s="315">
        <v>25</v>
      </c>
      <c r="D284" s="315">
        <v>84</v>
      </c>
      <c r="E284">
        <v>63000</v>
      </c>
      <c r="F284" s="74">
        <v>36.5</v>
      </c>
    </row>
    <row r="285" spans="1:7">
      <c r="A285" t="s">
        <v>4642</v>
      </c>
      <c r="B285">
        <v>30</v>
      </c>
      <c r="C285">
        <v>25</v>
      </c>
      <c r="D285">
        <v>87</v>
      </c>
      <c r="E285">
        <v>65250</v>
      </c>
      <c r="F285" s="74">
        <v>37.800000000000004</v>
      </c>
    </row>
    <row r="286" spans="1:7">
      <c r="A286" t="s">
        <v>4448</v>
      </c>
      <c r="B286">
        <v>30</v>
      </c>
      <c r="C286">
        <v>25</v>
      </c>
      <c r="D286">
        <v>90</v>
      </c>
      <c r="E286">
        <v>67500</v>
      </c>
      <c r="F286" s="74">
        <v>39.1</v>
      </c>
    </row>
    <row r="287" spans="1:7">
      <c r="A287" t="s">
        <v>4449</v>
      </c>
      <c r="B287">
        <v>30</v>
      </c>
      <c r="C287">
        <v>25</v>
      </c>
      <c r="D287">
        <v>93</v>
      </c>
      <c r="E287">
        <v>69750</v>
      </c>
      <c r="F287" s="74">
        <v>40.4</v>
      </c>
    </row>
    <row r="288" spans="1:7">
      <c r="A288" t="s">
        <v>4450</v>
      </c>
      <c r="B288">
        <v>30</v>
      </c>
      <c r="C288">
        <v>25</v>
      </c>
      <c r="D288">
        <v>96</v>
      </c>
      <c r="E288">
        <v>72000</v>
      </c>
      <c r="F288" s="74">
        <v>41.7</v>
      </c>
    </row>
    <row r="289" spans="1:7">
      <c r="A289" t="s">
        <v>4451</v>
      </c>
      <c r="B289">
        <v>33</v>
      </c>
      <c r="C289">
        <v>25</v>
      </c>
      <c r="D289">
        <v>84</v>
      </c>
      <c r="E289">
        <v>69300</v>
      </c>
      <c r="F289" s="74">
        <v>40.200000000000003</v>
      </c>
    </row>
    <row r="290" spans="1:7">
      <c r="A290" t="s">
        <v>4643</v>
      </c>
      <c r="B290">
        <v>33</v>
      </c>
      <c r="C290">
        <v>25</v>
      </c>
      <c r="D290">
        <v>84</v>
      </c>
      <c r="E290">
        <v>69300</v>
      </c>
      <c r="F290" s="74">
        <v>40.200000000000003</v>
      </c>
    </row>
    <row r="291" spans="1:7">
      <c r="A291" t="s">
        <v>4452</v>
      </c>
      <c r="B291">
        <v>33</v>
      </c>
      <c r="C291">
        <v>25</v>
      </c>
      <c r="D291">
        <v>90</v>
      </c>
      <c r="E291">
        <v>74250</v>
      </c>
      <c r="F291" s="74">
        <v>43</v>
      </c>
    </row>
    <row r="292" spans="1:7">
      <c r="A292" t="s">
        <v>4453</v>
      </c>
      <c r="B292">
        <v>33</v>
      </c>
      <c r="C292">
        <v>25</v>
      </c>
      <c r="D292">
        <v>93</v>
      </c>
      <c r="E292">
        <v>76725</v>
      </c>
      <c r="F292" s="74">
        <v>44.5</v>
      </c>
    </row>
    <row r="293" spans="1:7">
      <c r="A293" t="s">
        <v>4454</v>
      </c>
      <c r="B293">
        <v>33</v>
      </c>
      <c r="C293">
        <v>25</v>
      </c>
      <c r="D293">
        <v>96</v>
      </c>
      <c r="E293">
        <v>79200</v>
      </c>
      <c r="F293" s="74">
        <v>45.9</v>
      </c>
    </row>
    <row r="294" spans="1:7">
      <c r="A294" t="s">
        <v>4455</v>
      </c>
      <c r="B294">
        <v>36</v>
      </c>
      <c r="C294">
        <v>25</v>
      </c>
      <c r="D294">
        <v>84</v>
      </c>
      <c r="E294">
        <v>75600</v>
      </c>
      <c r="F294" s="74">
        <v>43.800000000000004</v>
      </c>
    </row>
    <row r="295" spans="1:7">
      <c r="A295" t="s">
        <v>4644</v>
      </c>
      <c r="B295">
        <v>36</v>
      </c>
      <c r="C295">
        <v>25</v>
      </c>
      <c r="D295">
        <v>84</v>
      </c>
      <c r="E295">
        <v>75600</v>
      </c>
      <c r="F295" s="74">
        <v>43.800000000000004</v>
      </c>
    </row>
    <row r="296" spans="1:7">
      <c r="A296" t="s">
        <v>4456</v>
      </c>
      <c r="B296">
        <v>36</v>
      </c>
      <c r="C296">
        <v>25</v>
      </c>
      <c r="D296">
        <v>90</v>
      </c>
      <c r="E296">
        <v>81000</v>
      </c>
      <c r="F296" s="74">
        <v>46.9</v>
      </c>
    </row>
    <row r="297" spans="1:7">
      <c r="A297" t="s">
        <v>4457</v>
      </c>
      <c r="B297">
        <v>36</v>
      </c>
      <c r="C297">
        <v>25</v>
      </c>
      <c r="D297">
        <v>93</v>
      </c>
      <c r="E297">
        <v>83700</v>
      </c>
      <c r="F297" s="74">
        <v>48.5</v>
      </c>
    </row>
    <row r="298" spans="1:7">
      <c r="A298" t="s">
        <v>4458</v>
      </c>
      <c r="B298">
        <v>36</v>
      </c>
      <c r="C298">
        <v>25</v>
      </c>
      <c r="D298">
        <v>96</v>
      </c>
      <c r="E298">
        <v>86400</v>
      </c>
      <c r="F298" s="74">
        <v>50</v>
      </c>
      <c r="G298" s="314"/>
    </row>
    <row r="299" spans="1:7">
      <c r="A299" t="s">
        <v>4870</v>
      </c>
      <c r="B299">
        <v>0</v>
      </c>
      <c r="C299">
        <v>0</v>
      </c>
      <c r="D299">
        <v>0</v>
      </c>
      <c r="E299">
        <v>0</v>
      </c>
      <c r="F299">
        <v>0</v>
      </c>
      <c r="G299" s="74" t="s">
        <v>4821</v>
      </c>
    </row>
    <row r="300" spans="1:7">
      <c r="A300" t="s">
        <v>4871</v>
      </c>
      <c r="B300">
        <v>0</v>
      </c>
      <c r="C300">
        <v>0</v>
      </c>
      <c r="D300">
        <v>0</v>
      </c>
      <c r="E300">
        <v>0</v>
      </c>
      <c r="F300">
        <v>0</v>
      </c>
      <c r="G300" s="74" t="s">
        <v>4821</v>
      </c>
    </row>
    <row r="301" spans="1:7">
      <c r="A301" t="s">
        <v>4872</v>
      </c>
      <c r="B301">
        <v>0</v>
      </c>
      <c r="C301">
        <v>0</v>
      </c>
      <c r="D301">
        <v>0</v>
      </c>
      <c r="E301">
        <v>0</v>
      </c>
      <c r="F301">
        <v>0</v>
      </c>
      <c r="G301" s="74" t="s">
        <v>4821</v>
      </c>
    </row>
    <row r="302" spans="1:7">
      <c r="A302" t="s">
        <v>4873</v>
      </c>
      <c r="B302">
        <v>0</v>
      </c>
      <c r="C302">
        <v>0</v>
      </c>
      <c r="D302">
        <v>0</v>
      </c>
      <c r="E302">
        <v>0</v>
      </c>
      <c r="F302">
        <v>0</v>
      </c>
      <c r="G302" s="74" t="s">
        <v>4821</v>
      </c>
    </row>
    <row r="303" spans="1:7">
      <c r="A303" t="s">
        <v>4874</v>
      </c>
      <c r="B303">
        <v>0</v>
      </c>
      <c r="C303">
        <v>0</v>
      </c>
      <c r="D303">
        <v>0</v>
      </c>
      <c r="E303">
        <v>0</v>
      </c>
      <c r="F303">
        <v>0</v>
      </c>
      <c r="G303" s="74" t="s">
        <v>4821</v>
      </c>
    </row>
    <row r="304" spans="1:7">
      <c r="A304" t="s">
        <v>4875</v>
      </c>
      <c r="B304">
        <v>0</v>
      </c>
      <c r="C304">
        <v>0</v>
      </c>
      <c r="D304">
        <v>0</v>
      </c>
      <c r="E304">
        <v>0</v>
      </c>
      <c r="F304">
        <v>0</v>
      </c>
      <c r="G304" s="74" t="s">
        <v>4821</v>
      </c>
    </row>
    <row r="305" spans="1:7">
      <c r="A305" t="s">
        <v>1814</v>
      </c>
      <c r="B305">
        <v>0</v>
      </c>
      <c r="C305">
        <v>0</v>
      </c>
      <c r="D305">
        <v>0</v>
      </c>
      <c r="E305">
        <v>0</v>
      </c>
      <c r="F305">
        <v>0</v>
      </c>
      <c r="G305" s="74" t="s">
        <v>4821</v>
      </c>
    </row>
    <row r="306" spans="1:7">
      <c r="A306" t="s">
        <v>1815</v>
      </c>
      <c r="B306">
        <v>0</v>
      </c>
      <c r="C306">
        <v>0</v>
      </c>
      <c r="D306">
        <v>0</v>
      </c>
      <c r="E306">
        <v>0</v>
      </c>
      <c r="F306">
        <v>0</v>
      </c>
      <c r="G306" s="74" t="s">
        <v>4821</v>
      </c>
    </row>
    <row r="307" spans="1:7">
      <c r="A307" t="s">
        <v>1816</v>
      </c>
      <c r="B307">
        <v>0</v>
      </c>
      <c r="C307">
        <v>0</v>
      </c>
      <c r="D307">
        <v>0</v>
      </c>
      <c r="E307">
        <v>0</v>
      </c>
      <c r="F307">
        <v>0</v>
      </c>
      <c r="G307" s="74" t="s">
        <v>4821</v>
      </c>
    </row>
    <row r="308" spans="1:7">
      <c r="A308" t="s">
        <v>1817</v>
      </c>
      <c r="B308">
        <v>0</v>
      </c>
      <c r="C308">
        <v>0</v>
      </c>
      <c r="D308">
        <v>0</v>
      </c>
      <c r="E308">
        <v>0</v>
      </c>
      <c r="F308">
        <v>0</v>
      </c>
      <c r="G308" s="74" t="s">
        <v>4821</v>
      </c>
    </row>
    <row r="309" spans="1:7">
      <c r="A309" t="s">
        <v>4876</v>
      </c>
      <c r="B309">
        <v>0.75</v>
      </c>
      <c r="C309">
        <v>108</v>
      </c>
      <c r="D309">
        <v>3</v>
      </c>
      <c r="E309">
        <v>243</v>
      </c>
      <c r="F309" s="74">
        <v>0.2</v>
      </c>
    </row>
    <row r="310" spans="1:7">
      <c r="A310" t="s">
        <v>4877</v>
      </c>
      <c r="B310">
        <v>0.375</v>
      </c>
      <c r="C310">
        <v>108</v>
      </c>
      <c r="D310">
        <v>1.25</v>
      </c>
      <c r="E310">
        <v>50.625</v>
      </c>
      <c r="F310" s="74">
        <v>0.1</v>
      </c>
    </row>
    <row r="311" spans="1:7">
      <c r="A311" t="s">
        <v>4878</v>
      </c>
      <c r="B311">
        <v>0.75</v>
      </c>
      <c r="C311">
        <v>108</v>
      </c>
      <c r="D311">
        <v>2.625</v>
      </c>
      <c r="E311">
        <v>212.625</v>
      </c>
      <c r="F311" s="74">
        <v>0.2</v>
      </c>
    </row>
    <row r="312" spans="1:7">
      <c r="A312" t="s">
        <v>4879</v>
      </c>
      <c r="B312">
        <v>24</v>
      </c>
      <c r="C312">
        <v>22</v>
      </c>
      <c r="D312">
        <v>30.5</v>
      </c>
      <c r="E312">
        <v>16104</v>
      </c>
      <c r="F312" s="74">
        <v>9.4</v>
      </c>
    </row>
    <row r="313" spans="1:7">
      <c r="A313" t="s">
        <v>4880</v>
      </c>
      <c r="B313">
        <v>27</v>
      </c>
      <c r="C313">
        <v>22</v>
      </c>
      <c r="D313">
        <v>30.5</v>
      </c>
      <c r="E313">
        <v>18117</v>
      </c>
      <c r="F313" s="74">
        <v>10.5</v>
      </c>
    </row>
    <row r="314" spans="1:7">
      <c r="A314" t="s">
        <v>4881</v>
      </c>
      <c r="B314">
        <v>30</v>
      </c>
      <c r="C314">
        <v>22</v>
      </c>
      <c r="D314">
        <v>30.5</v>
      </c>
      <c r="E314">
        <v>20130</v>
      </c>
      <c r="F314" s="74">
        <v>11.7</v>
      </c>
    </row>
    <row r="315" spans="1:7">
      <c r="A315" t="s">
        <v>4882</v>
      </c>
      <c r="B315">
        <v>33</v>
      </c>
      <c r="C315">
        <v>22</v>
      </c>
      <c r="D315">
        <v>30.5</v>
      </c>
      <c r="E315">
        <v>22143</v>
      </c>
      <c r="F315" s="74">
        <v>12.9</v>
      </c>
    </row>
    <row r="316" spans="1:7">
      <c r="A316" t="s">
        <v>4883</v>
      </c>
      <c r="B316">
        <v>36</v>
      </c>
      <c r="C316">
        <v>22</v>
      </c>
      <c r="D316">
        <v>30.5</v>
      </c>
      <c r="E316">
        <v>24156</v>
      </c>
      <c r="F316" s="74">
        <v>14</v>
      </c>
    </row>
    <row r="317" spans="1:7">
      <c r="A317" t="s">
        <v>4884</v>
      </c>
      <c r="B317">
        <v>0</v>
      </c>
      <c r="C317">
        <v>0</v>
      </c>
      <c r="D317">
        <v>0</v>
      </c>
      <c r="E317">
        <v>0</v>
      </c>
      <c r="F317">
        <v>0</v>
      </c>
      <c r="G317" s="74" t="s">
        <v>4821</v>
      </c>
    </row>
    <row r="318" spans="1:7">
      <c r="A318" s="315" t="s">
        <v>218</v>
      </c>
      <c r="B318" s="315">
        <v>12</v>
      </c>
      <c r="C318" s="315">
        <v>13</v>
      </c>
      <c r="D318" s="315">
        <v>30</v>
      </c>
      <c r="E318">
        <v>4680</v>
      </c>
      <c r="F318" s="74">
        <v>2.8000000000000003</v>
      </c>
      <c r="G318" s="314"/>
    </row>
    <row r="319" spans="1:7">
      <c r="A319" s="315" t="s">
        <v>3349</v>
      </c>
      <c r="B319" s="315">
        <v>12</v>
      </c>
      <c r="C319" s="315">
        <v>13</v>
      </c>
      <c r="D319" s="315">
        <v>30</v>
      </c>
      <c r="E319">
        <v>4680</v>
      </c>
      <c r="F319" s="74">
        <v>2.8000000000000003</v>
      </c>
      <c r="G319" s="314"/>
    </row>
    <row r="320" spans="1:7">
      <c r="A320" s="315" t="s">
        <v>4572</v>
      </c>
      <c r="B320" s="315">
        <v>12</v>
      </c>
      <c r="C320" s="315">
        <v>13</v>
      </c>
      <c r="D320" s="315">
        <v>33</v>
      </c>
      <c r="E320">
        <v>5148</v>
      </c>
      <c r="F320" s="74">
        <v>3</v>
      </c>
      <c r="G320" s="314"/>
    </row>
    <row r="321" spans="1:7">
      <c r="A321" s="315" t="s">
        <v>4574</v>
      </c>
      <c r="B321" s="315">
        <v>12</v>
      </c>
      <c r="C321" s="315">
        <v>13</v>
      </c>
      <c r="D321" s="315">
        <v>33</v>
      </c>
      <c r="E321">
        <v>5148</v>
      </c>
      <c r="F321" s="74">
        <v>3</v>
      </c>
      <c r="G321" s="314"/>
    </row>
    <row r="322" spans="1:7">
      <c r="A322" s="315" t="s">
        <v>222</v>
      </c>
      <c r="B322" s="315">
        <v>12</v>
      </c>
      <c r="C322" s="315">
        <v>13</v>
      </c>
      <c r="D322" s="315">
        <v>36</v>
      </c>
      <c r="E322">
        <v>5616</v>
      </c>
      <c r="F322" s="74">
        <v>3.3000000000000003</v>
      </c>
      <c r="G322" s="314"/>
    </row>
    <row r="323" spans="1:7">
      <c r="A323" s="315" t="s">
        <v>3353</v>
      </c>
      <c r="B323" s="315">
        <v>12</v>
      </c>
      <c r="C323" s="315">
        <v>13</v>
      </c>
      <c r="D323" s="315">
        <v>36</v>
      </c>
      <c r="E323">
        <v>5616</v>
      </c>
      <c r="F323" s="74">
        <v>3.3000000000000003</v>
      </c>
    </row>
    <row r="324" spans="1:7">
      <c r="A324" t="s">
        <v>2836</v>
      </c>
      <c r="B324">
        <v>12</v>
      </c>
      <c r="C324">
        <v>13</v>
      </c>
      <c r="D324">
        <v>39</v>
      </c>
      <c r="E324">
        <v>6084</v>
      </c>
      <c r="F324" s="74">
        <v>3.6</v>
      </c>
    </row>
    <row r="325" spans="1:7">
      <c r="A325" t="s">
        <v>3357</v>
      </c>
      <c r="B325">
        <v>12</v>
      </c>
      <c r="C325">
        <v>13</v>
      </c>
      <c r="D325">
        <v>39</v>
      </c>
      <c r="E325">
        <v>6084</v>
      </c>
      <c r="F325" s="74">
        <v>3.6</v>
      </c>
    </row>
    <row r="326" spans="1:7">
      <c r="A326" t="s">
        <v>226</v>
      </c>
      <c r="B326">
        <v>12</v>
      </c>
      <c r="C326">
        <v>13</v>
      </c>
      <c r="D326">
        <v>42</v>
      </c>
      <c r="E326">
        <v>6552</v>
      </c>
      <c r="F326" s="74">
        <v>3.8000000000000003</v>
      </c>
    </row>
    <row r="327" spans="1:7">
      <c r="A327" t="s">
        <v>3361</v>
      </c>
      <c r="B327">
        <v>12</v>
      </c>
      <c r="C327">
        <v>13</v>
      </c>
      <c r="D327">
        <v>42</v>
      </c>
      <c r="E327">
        <v>6552</v>
      </c>
      <c r="F327" s="74">
        <v>3.8000000000000003</v>
      </c>
    </row>
    <row r="328" spans="1:7">
      <c r="A328" t="s">
        <v>4885</v>
      </c>
      <c r="B328">
        <v>13.5</v>
      </c>
      <c r="C328">
        <v>13</v>
      </c>
      <c r="D328">
        <v>30</v>
      </c>
      <c r="E328">
        <v>5265</v>
      </c>
      <c r="F328" s="74">
        <v>3.1</v>
      </c>
    </row>
    <row r="329" spans="1:7">
      <c r="A329" t="s">
        <v>4886</v>
      </c>
      <c r="B329">
        <v>13.5</v>
      </c>
      <c r="C329">
        <v>13</v>
      </c>
      <c r="D329">
        <v>30</v>
      </c>
      <c r="E329">
        <v>5265</v>
      </c>
      <c r="F329" s="74">
        <v>3.1</v>
      </c>
    </row>
    <row r="330" spans="1:7">
      <c r="A330" t="s">
        <v>4887</v>
      </c>
      <c r="B330">
        <v>13.5</v>
      </c>
      <c r="C330">
        <v>13</v>
      </c>
      <c r="D330">
        <v>33</v>
      </c>
      <c r="E330">
        <v>5791.5</v>
      </c>
      <c r="F330" s="74">
        <v>3.4</v>
      </c>
      <c r="G330" s="314"/>
    </row>
    <row r="331" spans="1:7">
      <c r="A331" s="315" t="s">
        <v>4888</v>
      </c>
      <c r="B331" s="315">
        <v>13.5</v>
      </c>
      <c r="C331" s="315">
        <v>13</v>
      </c>
      <c r="D331" s="315">
        <v>33</v>
      </c>
      <c r="E331">
        <v>5791.5</v>
      </c>
      <c r="F331" s="74">
        <v>3.4</v>
      </c>
      <c r="G331" s="314"/>
    </row>
    <row r="332" spans="1:7">
      <c r="A332" s="315" t="s">
        <v>4889</v>
      </c>
      <c r="B332" s="315">
        <v>13.5</v>
      </c>
      <c r="C332" s="315">
        <v>13</v>
      </c>
      <c r="D332" s="315">
        <v>36</v>
      </c>
      <c r="E332">
        <v>6318</v>
      </c>
      <c r="F332" s="74">
        <v>3.7</v>
      </c>
    </row>
    <row r="333" spans="1:7">
      <c r="A333" t="s">
        <v>4890</v>
      </c>
      <c r="B333">
        <v>13.5</v>
      </c>
      <c r="C333">
        <v>13</v>
      </c>
      <c r="D333">
        <v>36</v>
      </c>
      <c r="E333">
        <v>6318</v>
      </c>
      <c r="F333" s="74">
        <v>3.7</v>
      </c>
      <c r="G333" s="314"/>
    </row>
    <row r="334" spans="1:7">
      <c r="A334" s="315" t="s">
        <v>4891</v>
      </c>
      <c r="B334" s="315">
        <v>13.5</v>
      </c>
      <c r="C334" s="315">
        <v>13</v>
      </c>
      <c r="D334" s="315">
        <v>39</v>
      </c>
      <c r="E334">
        <v>6844.5</v>
      </c>
      <c r="F334" s="74">
        <v>4</v>
      </c>
      <c r="G334" s="314"/>
    </row>
    <row r="335" spans="1:7">
      <c r="A335" s="315" t="s">
        <v>4892</v>
      </c>
      <c r="B335" s="315">
        <v>13.5</v>
      </c>
      <c r="C335" s="315">
        <v>13</v>
      </c>
      <c r="D335" s="315">
        <v>39</v>
      </c>
      <c r="E335">
        <v>6844.5</v>
      </c>
      <c r="F335" s="74">
        <v>4</v>
      </c>
    </row>
    <row r="336" spans="1:7">
      <c r="A336" t="s">
        <v>4893</v>
      </c>
      <c r="B336">
        <v>13.5</v>
      </c>
      <c r="C336">
        <v>13</v>
      </c>
      <c r="D336">
        <v>42</v>
      </c>
      <c r="E336">
        <v>7371</v>
      </c>
      <c r="F336" s="74">
        <v>4.3</v>
      </c>
      <c r="G336" s="314"/>
    </row>
    <row r="337" spans="1:7">
      <c r="A337" s="315" t="s">
        <v>4894</v>
      </c>
      <c r="B337" s="315">
        <v>13.5</v>
      </c>
      <c r="C337" s="315">
        <v>13</v>
      </c>
      <c r="D337" s="315">
        <v>42</v>
      </c>
      <c r="E337">
        <v>7371</v>
      </c>
      <c r="F337" s="74">
        <v>4.3</v>
      </c>
      <c r="G337" s="314"/>
    </row>
    <row r="338" spans="1:7">
      <c r="A338" s="315" t="s">
        <v>230</v>
      </c>
      <c r="B338" s="315">
        <v>15</v>
      </c>
      <c r="C338" s="315">
        <v>13</v>
      </c>
      <c r="D338" s="315">
        <v>30</v>
      </c>
      <c r="E338">
        <v>5850</v>
      </c>
      <c r="F338" s="74">
        <v>3.4</v>
      </c>
      <c r="G338" s="314"/>
    </row>
    <row r="339" spans="1:7">
      <c r="A339" s="315" t="s">
        <v>3370</v>
      </c>
      <c r="B339" s="315">
        <v>15</v>
      </c>
      <c r="C339" s="315">
        <v>13</v>
      </c>
      <c r="D339" s="315">
        <v>30</v>
      </c>
      <c r="E339">
        <v>5850</v>
      </c>
      <c r="F339" s="74">
        <v>3.4</v>
      </c>
      <c r="G339" s="314"/>
    </row>
    <row r="340" spans="1:7">
      <c r="A340" s="315" t="s">
        <v>4575</v>
      </c>
      <c r="B340" s="315">
        <v>15</v>
      </c>
      <c r="C340" s="315">
        <v>13</v>
      </c>
      <c r="D340" s="315">
        <v>33</v>
      </c>
      <c r="E340">
        <v>6435</v>
      </c>
      <c r="F340" s="74">
        <v>3.8000000000000003</v>
      </c>
    </row>
    <row r="341" spans="1:7">
      <c r="A341" t="s">
        <v>4576</v>
      </c>
      <c r="B341">
        <v>15</v>
      </c>
      <c r="C341">
        <v>13</v>
      </c>
      <c r="D341">
        <v>33</v>
      </c>
      <c r="E341">
        <v>6435</v>
      </c>
      <c r="F341" s="74">
        <v>3.8000000000000003</v>
      </c>
    </row>
    <row r="342" spans="1:7">
      <c r="A342" t="s">
        <v>234</v>
      </c>
      <c r="B342">
        <v>15</v>
      </c>
      <c r="C342">
        <v>13</v>
      </c>
      <c r="D342">
        <v>36</v>
      </c>
      <c r="E342">
        <v>7020</v>
      </c>
      <c r="F342" s="74">
        <v>4.0999999999999996</v>
      </c>
      <c r="G342" s="314"/>
    </row>
    <row r="343" spans="1:7">
      <c r="A343" s="315" t="s">
        <v>3374</v>
      </c>
      <c r="B343" s="315">
        <v>15</v>
      </c>
      <c r="C343" s="315">
        <v>13</v>
      </c>
      <c r="D343" s="315">
        <v>36</v>
      </c>
      <c r="E343">
        <v>7020</v>
      </c>
      <c r="F343" s="74">
        <v>4.0999999999999996</v>
      </c>
      <c r="G343" s="314"/>
    </row>
    <row r="344" spans="1:7">
      <c r="A344" s="315" t="s">
        <v>2844</v>
      </c>
      <c r="B344" s="315">
        <v>15</v>
      </c>
      <c r="C344" s="315">
        <v>13</v>
      </c>
      <c r="D344" s="315">
        <v>39</v>
      </c>
      <c r="E344">
        <v>7605</v>
      </c>
      <c r="F344" s="74">
        <v>4.5</v>
      </c>
      <c r="G344" s="314"/>
    </row>
    <row r="345" spans="1:7">
      <c r="A345" s="315" t="s">
        <v>3378</v>
      </c>
      <c r="B345" s="315">
        <v>15</v>
      </c>
      <c r="C345" s="315">
        <v>13</v>
      </c>
      <c r="D345" s="315">
        <v>39</v>
      </c>
      <c r="E345">
        <v>7605</v>
      </c>
      <c r="F345" s="74">
        <v>4.5</v>
      </c>
      <c r="G345" s="314"/>
    </row>
    <row r="346" spans="1:7">
      <c r="A346" s="315" t="s">
        <v>238</v>
      </c>
      <c r="B346" s="315">
        <v>15</v>
      </c>
      <c r="C346" s="315">
        <v>13</v>
      </c>
      <c r="D346" s="315">
        <v>42</v>
      </c>
      <c r="E346">
        <v>8190</v>
      </c>
      <c r="F346" s="74">
        <v>4.8</v>
      </c>
    </row>
    <row r="347" spans="1:7">
      <c r="A347" t="s">
        <v>3382</v>
      </c>
      <c r="B347">
        <v>15</v>
      </c>
      <c r="C347">
        <v>13</v>
      </c>
      <c r="D347">
        <v>42</v>
      </c>
      <c r="E347">
        <v>8190</v>
      </c>
      <c r="F347" s="74">
        <v>4.8</v>
      </c>
      <c r="G347" s="314"/>
    </row>
    <row r="348" spans="1:7">
      <c r="A348" s="315" t="s">
        <v>4895</v>
      </c>
      <c r="B348" s="315">
        <v>16.5</v>
      </c>
      <c r="C348" s="315">
        <v>13</v>
      </c>
      <c r="D348" s="315">
        <v>30</v>
      </c>
      <c r="E348">
        <v>6435</v>
      </c>
      <c r="F348" s="74">
        <v>3.8000000000000003</v>
      </c>
      <c r="G348" s="314"/>
    </row>
    <row r="349" spans="1:7">
      <c r="A349" s="315" t="s">
        <v>4896</v>
      </c>
      <c r="B349" s="315">
        <v>16.5</v>
      </c>
      <c r="C349" s="315">
        <v>13</v>
      </c>
      <c r="D349" s="315">
        <v>30</v>
      </c>
      <c r="E349">
        <v>6435</v>
      </c>
      <c r="F349" s="74">
        <v>3.8000000000000003</v>
      </c>
      <c r="G349" s="314"/>
    </row>
    <row r="350" spans="1:7">
      <c r="A350" s="315" t="s">
        <v>4897</v>
      </c>
      <c r="B350" s="315">
        <v>16.5</v>
      </c>
      <c r="C350" s="315">
        <v>13</v>
      </c>
      <c r="D350" s="315">
        <v>33</v>
      </c>
      <c r="E350">
        <v>7078.5</v>
      </c>
      <c r="F350" s="74">
        <v>4.0999999999999996</v>
      </c>
      <c r="G350" s="314"/>
    </row>
    <row r="351" spans="1:7">
      <c r="A351" s="315" t="s">
        <v>4898</v>
      </c>
      <c r="B351" s="315">
        <v>16.5</v>
      </c>
      <c r="C351" s="315">
        <v>13</v>
      </c>
      <c r="D351" s="315">
        <v>33</v>
      </c>
      <c r="E351">
        <v>7078.5</v>
      </c>
      <c r="F351" s="74">
        <v>4.0999999999999996</v>
      </c>
      <c r="G351" s="314"/>
    </row>
    <row r="352" spans="1:7">
      <c r="A352" s="315" t="s">
        <v>4899</v>
      </c>
      <c r="B352" s="315">
        <v>16.5</v>
      </c>
      <c r="C352" s="315">
        <v>13</v>
      </c>
      <c r="D352" s="315">
        <v>36</v>
      </c>
      <c r="E352">
        <v>7722</v>
      </c>
      <c r="F352" s="74">
        <v>4.5</v>
      </c>
      <c r="G352" s="314"/>
    </row>
    <row r="353" spans="1:7">
      <c r="A353" s="315" t="s">
        <v>4900</v>
      </c>
      <c r="B353" s="315">
        <v>16.5</v>
      </c>
      <c r="C353" s="315">
        <v>13</v>
      </c>
      <c r="D353" s="315">
        <v>36</v>
      </c>
      <c r="E353">
        <v>7722</v>
      </c>
      <c r="F353" s="74">
        <v>4.5</v>
      </c>
    </row>
    <row r="354" spans="1:7">
      <c r="A354" t="s">
        <v>4901</v>
      </c>
      <c r="B354">
        <v>16.5</v>
      </c>
      <c r="C354">
        <v>13</v>
      </c>
      <c r="D354">
        <v>39</v>
      </c>
      <c r="E354">
        <v>8365.5</v>
      </c>
      <c r="F354" s="74">
        <v>4.8999999999999995</v>
      </c>
    </row>
    <row r="355" spans="1:7">
      <c r="A355" t="s">
        <v>4902</v>
      </c>
      <c r="B355">
        <v>16.5</v>
      </c>
      <c r="C355">
        <v>13</v>
      </c>
      <c r="D355">
        <v>39</v>
      </c>
      <c r="E355">
        <v>8365.5</v>
      </c>
      <c r="F355" s="74">
        <v>4.8999999999999995</v>
      </c>
    </row>
    <row r="356" spans="1:7">
      <c r="A356" t="s">
        <v>4903</v>
      </c>
      <c r="B356">
        <v>16.5</v>
      </c>
      <c r="C356">
        <v>13</v>
      </c>
      <c r="D356">
        <v>42</v>
      </c>
      <c r="E356">
        <v>9009</v>
      </c>
      <c r="F356" s="74">
        <v>5.3</v>
      </c>
    </row>
    <row r="357" spans="1:7">
      <c r="A357" t="s">
        <v>4904</v>
      </c>
      <c r="B357">
        <v>16.5</v>
      </c>
      <c r="C357">
        <v>13</v>
      </c>
      <c r="D357">
        <v>42</v>
      </c>
      <c r="E357">
        <v>9009</v>
      </c>
      <c r="F357" s="74">
        <v>5.3</v>
      </c>
    </row>
    <row r="358" spans="1:7">
      <c r="A358" t="s">
        <v>248</v>
      </c>
      <c r="B358">
        <v>18</v>
      </c>
      <c r="C358">
        <v>13</v>
      </c>
      <c r="D358">
        <v>30</v>
      </c>
      <c r="E358">
        <v>7020</v>
      </c>
      <c r="F358" s="74">
        <v>4.0999999999999996</v>
      </c>
    </row>
    <row r="359" spans="1:7">
      <c r="A359" t="s">
        <v>3396</v>
      </c>
      <c r="B359">
        <v>18</v>
      </c>
      <c r="C359">
        <v>13</v>
      </c>
      <c r="D359">
        <v>30</v>
      </c>
      <c r="E359">
        <v>7020</v>
      </c>
      <c r="F359" s="74">
        <v>4.0999999999999996</v>
      </c>
    </row>
    <row r="360" spans="1:7">
      <c r="A360" t="s">
        <v>4577</v>
      </c>
      <c r="B360">
        <v>18</v>
      </c>
      <c r="C360">
        <v>13</v>
      </c>
      <c r="D360">
        <v>33</v>
      </c>
      <c r="E360">
        <v>7722</v>
      </c>
      <c r="F360" s="74">
        <v>4.5</v>
      </c>
      <c r="G360" s="314"/>
    </row>
    <row r="361" spans="1:7">
      <c r="A361" s="315" t="s">
        <v>4578</v>
      </c>
      <c r="B361" s="315">
        <v>18</v>
      </c>
      <c r="C361" s="315">
        <v>13</v>
      </c>
      <c r="D361" s="315">
        <v>33</v>
      </c>
      <c r="E361">
        <v>7722</v>
      </c>
      <c r="F361" s="74">
        <v>4.5</v>
      </c>
      <c r="G361" s="314"/>
    </row>
    <row r="362" spans="1:7">
      <c r="A362" s="315" t="s">
        <v>252</v>
      </c>
      <c r="B362" s="315">
        <v>18</v>
      </c>
      <c r="C362" s="315">
        <v>13</v>
      </c>
      <c r="D362" s="315">
        <v>36</v>
      </c>
      <c r="E362">
        <v>8424</v>
      </c>
      <c r="F362" s="74">
        <v>4.8999999999999995</v>
      </c>
    </row>
    <row r="363" spans="1:7">
      <c r="A363" t="s">
        <v>3400</v>
      </c>
      <c r="B363">
        <v>18</v>
      </c>
      <c r="C363">
        <v>13</v>
      </c>
      <c r="D363">
        <v>36</v>
      </c>
      <c r="E363">
        <v>8424</v>
      </c>
      <c r="F363" s="74">
        <v>4.8999999999999995</v>
      </c>
      <c r="G363" s="314"/>
    </row>
    <row r="364" spans="1:7">
      <c r="A364" s="315" t="s">
        <v>2852</v>
      </c>
      <c r="B364" s="315">
        <v>18</v>
      </c>
      <c r="C364" s="315">
        <v>13</v>
      </c>
      <c r="D364" s="315">
        <v>39</v>
      </c>
      <c r="E364">
        <v>9126</v>
      </c>
      <c r="F364" s="74">
        <v>5.3</v>
      </c>
      <c r="G364" s="314"/>
    </row>
    <row r="365" spans="1:7">
      <c r="A365" s="315" t="s">
        <v>3404</v>
      </c>
      <c r="B365" s="315">
        <v>18</v>
      </c>
      <c r="C365" s="315">
        <v>13</v>
      </c>
      <c r="D365" s="315">
        <v>39</v>
      </c>
      <c r="E365">
        <v>9126</v>
      </c>
      <c r="F365" s="74">
        <v>5.3</v>
      </c>
    </row>
    <row r="366" spans="1:7">
      <c r="A366" t="s">
        <v>256</v>
      </c>
      <c r="B366">
        <v>18</v>
      </c>
      <c r="C366">
        <v>13</v>
      </c>
      <c r="D366">
        <v>42</v>
      </c>
      <c r="E366">
        <v>9828</v>
      </c>
      <c r="F366" s="74">
        <v>5.6999999999999993</v>
      </c>
    </row>
    <row r="367" spans="1:7">
      <c r="A367" t="s">
        <v>3408</v>
      </c>
      <c r="B367">
        <v>18</v>
      </c>
      <c r="C367">
        <v>13</v>
      </c>
      <c r="D367">
        <v>42</v>
      </c>
      <c r="E367">
        <v>9828</v>
      </c>
      <c r="F367" s="74">
        <v>5.6999999999999993</v>
      </c>
      <c r="G367" s="314"/>
    </row>
    <row r="368" spans="1:7">
      <c r="A368" s="315" t="s">
        <v>263</v>
      </c>
      <c r="B368" s="315">
        <v>21</v>
      </c>
      <c r="C368" s="315">
        <v>13</v>
      </c>
      <c r="D368" s="315">
        <v>30</v>
      </c>
      <c r="E368">
        <v>8190</v>
      </c>
      <c r="F368" s="74">
        <v>4.8</v>
      </c>
      <c r="G368" s="314"/>
    </row>
    <row r="369" spans="1:7">
      <c r="A369" s="315" t="s">
        <v>3420</v>
      </c>
      <c r="B369" s="315">
        <v>21</v>
      </c>
      <c r="C369" s="315">
        <v>13</v>
      </c>
      <c r="D369" s="315">
        <v>30</v>
      </c>
      <c r="E369">
        <v>8190</v>
      </c>
      <c r="F369" s="74">
        <v>4.8</v>
      </c>
      <c r="G369" s="314"/>
    </row>
    <row r="370" spans="1:7">
      <c r="A370" s="315" t="s">
        <v>4579</v>
      </c>
      <c r="B370" s="315">
        <v>21</v>
      </c>
      <c r="C370" s="315">
        <v>13</v>
      </c>
      <c r="D370" s="315">
        <v>33</v>
      </c>
      <c r="E370">
        <v>9009</v>
      </c>
      <c r="F370" s="74">
        <v>5.3</v>
      </c>
    </row>
    <row r="371" spans="1:7">
      <c r="A371" t="s">
        <v>4580</v>
      </c>
      <c r="B371">
        <v>21</v>
      </c>
      <c r="C371">
        <v>13</v>
      </c>
      <c r="D371">
        <v>33</v>
      </c>
      <c r="E371">
        <v>9009</v>
      </c>
      <c r="F371" s="74">
        <v>5.3</v>
      </c>
    </row>
    <row r="372" spans="1:7">
      <c r="A372" t="s">
        <v>267</v>
      </c>
      <c r="B372">
        <v>21</v>
      </c>
      <c r="C372">
        <v>13</v>
      </c>
      <c r="D372">
        <v>36</v>
      </c>
      <c r="E372">
        <v>9828</v>
      </c>
      <c r="F372" s="74">
        <v>5.6999999999999993</v>
      </c>
      <c r="G372" s="314"/>
    </row>
    <row r="373" spans="1:7">
      <c r="A373" s="315" t="s">
        <v>3424</v>
      </c>
      <c r="B373" s="315">
        <v>21</v>
      </c>
      <c r="C373" s="315">
        <v>13</v>
      </c>
      <c r="D373" s="315">
        <v>36</v>
      </c>
      <c r="E373">
        <v>9828</v>
      </c>
      <c r="F373" s="74">
        <v>5.6999999999999993</v>
      </c>
      <c r="G373" s="314"/>
    </row>
    <row r="374" spans="1:7">
      <c r="A374" s="315" t="s">
        <v>2860</v>
      </c>
      <c r="B374" s="315">
        <v>21</v>
      </c>
      <c r="C374" s="315">
        <v>13</v>
      </c>
      <c r="D374" s="315">
        <v>39</v>
      </c>
      <c r="E374">
        <v>10647</v>
      </c>
      <c r="F374" s="74">
        <v>6.1999999999999993</v>
      </c>
      <c r="G374" s="314"/>
    </row>
    <row r="375" spans="1:7">
      <c r="A375" s="315" t="s">
        <v>3428</v>
      </c>
      <c r="B375" s="315">
        <v>21</v>
      </c>
      <c r="C375" s="315">
        <v>13</v>
      </c>
      <c r="D375" s="315">
        <v>39</v>
      </c>
      <c r="E375">
        <v>10647</v>
      </c>
      <c r="F375" s="74">
        <v>6.1999999999999993</v>
      </c>
    </row>
    <row r="376" spans="1:7">
      <c r="A376" t="s">
        <v>271</v>
      </c>
      <c r="B376">
        <v>21</v>
      </c>
      <c r="C376">
        <v>13</v>
      </c>
      <c r="D376">
        <v>42</v>
      </c>
      <c r="E376">
        <v>11466</v>
      </c>
      <c r="F376" s="74">
        <v>6.6999999999999993</v>
      </c>
    </row>
    <row r="377" spans="1:7">
      <c r="A377" t="s">
        <v>3432</v>
      </c>
      <c r="B377">
        <v>21</v>
      </c>
      <c r="C377">
        <v>13</v>
      </c>
      <c r="D377">
        <v>42</v>
      </c>
      <c r="E377">
        <v>11466</v>
      </c>
      <c r="F377" s="74">
        <v>6.6999999999999993</v>
      </c>
    </row>
    <row r="378" spans="1:7">
      <c r="A378" t="s">
        <v>2862</v>
      </c>
      <c r="B378">
        <v>24</v>
      </c>
      <c r="C378">
        <v>13</v>
      </c>
      <c r="D378">
        <v>12</v>
      </c>
      <c r="E378">
        <v>3744</v>
      </c>
      <c r="F378" s="74">
        <v>2.2000000000000002</v>
      </c>
      <c r="G378" s="314"/>
    </row>
    <row r="379" spans="1:7">
      <c r="A379" s="315" t="s">
        <v>273</v>
      </c>
      <c r="B379" s="315">
        <v>24</v>
      </c>
      <c r="C379" s="315">
        <v>13</v>
      </c>
      <c r="D379" s="315">
        <v>30</v>
      </c>
      <c r="E379">
        <v>9360</v>
      </c>
      <c r="F379" s="74">
        <v>5.5</v>
      </c>
      <c r="G379" s="314"/>
    </row>
    <row r="380" spans="1:7">
      <c r="A380" s="315" t="s">
        <v>277</v>
      </c>
      <c r="B380" s="315">
        <v>24</v>
      </c>
      <c r="C380" s="315">
        <v>13</v>
      </c>
      <c r="D380" s="315">
        <v>30</v>
      </c>
      <c r="E380">
        <v>9360</v>
      </c>
      <c r="F380" s="74">
        <v>5.5</v>
      </c>
    </row>
    <row r="381" spans="1:7">
      <c r="A381" t="s">
        <v>3438</v>
      </c>
      <c r="B381">
        <v>24</v>
      </c>
      <c r="C381">
        <v>13</v>
      </c>
      <c r="D381">
        <v>30</v>
      </c>
      <c r="E381">
        <v>9360</v>
      </c>
      <c r="F381" s="74">
        <v>5.5</v>
      </c>
      <c r="G381" s="314"/>
    </row>
    <row r="382" spans="1:7">
      <c r="A382" s="315" t="s">
        <v>4581</v>
      </c>
      <c r="B382" s="315">
        <v>24</v>
      </c>
      <c r="C382" s="315">
        <v>13</v>
      </c>
      <c r="D382" s="315">
        <v>33</v>
      </c>
      <c r="E382">
        <v>10296</v>
      </c>
      <c r="F382" s="74">
        <v>6</v>
      </c>
      <c r="G382" s="314"/>
    </row>
    <row r="383" spans="1:7">
      <c r="A383" s="315" t="s">
        <v>4583</v>
      </c>
      <c r="B383" s="315">
        <v>24</v>
      </c>
      <c r="C383" s="315">
        <v>13</v>
      </c>
      <c r="D383" s="315">
        <v>33</v>
      </c>
      <c r="E383">
        <v>10296</v>
      </c>
      <c r="F383" s="74">
        <v>6</v>
      </c>
    </row>
    <row r="384" spans="1:7">
      <c r="A384" t="s">
        <v>4584</v>
      </c>
      <c r="B384">
        <v>24</v>
      </c>
      <c r="C384">
        <v>13</v>
      </c>
      <c r="D384">
        <v>33</v>
      </c>
      <c r="E384">
        <v>10296</v>
      </c>
      <c r="F384" s="74">
        <v>6</v>
      </c>
      <c r="G384" s="314"/>
    </row>
    <row r="385" spans="1:7">
      <c r="A385" s="315" t="s">
        <v>278</v>
      </c>
      <c r="B385" s="315">
        <v>24</v>
      </c>
      <c r="C385" s="315">
        <v>13</v>
      </c>
      <c r="D385" s="315">
        <v>36</v>
      </c>
      <c r="E385">
        <v>11232</v>
      </c>
      <c r="F385" s="74">
        <v>6.5</v>
      </c>
      <c r="G385" s="314"/>
    </row>
    <row r="386" spans="1:7">
      <c r="A386" s="315" t="s">
        <v>284</v>
      </c>
      <c r="B386" s="315">
        <v>24</v>
      </c>
      <c r="C386" s="315">
        <v>13</v>
      </c>
      <c r="D386" s="315">
        <v>36</v>
      </c>
      <c r="E386">
        <v>11232</v>
      </c>
      <c r="F386" s="74">
        <v>6.5</v>
      </c>
      <c r="G386" s="314"/>
    </row>
    <row r="387" spans="1:7">
      <c r="A387" s="315" t="s">
        <v>3441</v>
      </c>
      <c r="B387" s="315">
        <v>24</v>
      </c>
      <c r="C387" s="315">
        <v>13</v>
      </c>
      <c r="D387" s="315">
        <v>36</v>
      </c>
      <c r="E387">
        <v>11232</v>
      </c>
      <c r="F387" s="74">
        <v>6.5</v>
      </c>
    </row>
    <row r="388" spans="1:7">
      <c r="A388" t="s">
        <v>2870</v>
      </c>
      <c r="B388">
        <v>24</v>
      </c>
      <c r="C388">
        <v>13</v>
      </c>
      <c r="D388">
        <v>39</v>
      </c>
      <c r="E388">
        <v>12168</v>
      </c>
      <c r="F388" s="74">
        <v>7.1</v>
      </c>
    </row>
    <row r="389" spans="1:7">
      <c r="A389" t="s">
        <v>2874</v>
      </c>
      <c r="B389">
        <v>24</v>
      </c>
      <c r="C389">
        <v>13</v>
      </c>
      <c r="D389">
        <v>39</v>
      </c>
      <c r="E389">
        <v>12168</v>
      </c>
      <c r="F389" s="74">
        <v>7.1</v>
      </c>
    </row>
    <row r="390" spans="1:7">
      <c r="A390" t="s">
        <v>3445</v>
      </c>
      <c r="B390">
        <v>24</v>
      </c>
      <c r="C390">
        <v>13</v>
      </c>
      <c r="D390">
        <v>39</v>
      </c>
      <c r="E390">
        <v>12168</v>
      </c>
      <c r="F390" s="74">
        <v>7.1</v>
      </c>
      <c r="G390" s="314"/>
    </row>
    <row r="391" spans="1:7">
      <c r="A391" s="315" t="s">
        <v>286</v>
      </c>
      <c r="B391" s="315">
        <v>24</v>
      </c>
      <c r="C391" s="315">
        <v>13</v>
      </c>
      <c r="D391" s="315">
        <v>42</v>
      </c>
      <c r="E391">
        <v>13104</v>
      </c>
      <c r="F391" s="74">
        <v>7.6</v>
      </c>
      <c r="G391" s="314"/>
    </row>
    <row r="392" spans="1:7">
      <c r="A392" s="315" t="s">
        <v>290</v>
      </c>
      <c r="B392" s="315">
        <v>24</v>
      </c>
      <c r="C392" s="315">
        <v>13</v>
      </c>
      <c r="D392" s="315">
        <v>42</v>
      </c>
      <c r="E392">
        <v>13104</v>
      </c>
      <c r="F392" s="74">
        <v>7.6</v>
      </c>
    </row>
    <row r="393" spans="1:7">
      <c r="A393" t="s">
        <v>3447</v>
      </c>
      <c r="B393">
        <v>24</v>
      </c>
      <c r="C393">
        <v>13</v>
      </c>
      <c r="D393">
        <v>42</v>
      </c>
      <c r="E393">
        <v>13104</v>
      </c>
      <c r="F393" s="74">
        <v>7.6</v>
      </c>
      <c r="G393" s="314"/>
    </row>
    <row r="394" spans="1:7">
      <c r="A394" s="315" t="s">
        <v>3775</v>
      </c>
      <c r="B394" s="315">
        <v>27</v>
      </c>
      <c r="C394" s="315">
        <v>13</v>
      </c>
      <c r="D394" s="315">
        <v>18</v>
      </c>
      <c r="E394">
        <v>6318</v>
      </c>
      <c r="F394" s="74">
        <v>3.7</v>
      </c>
      <c r="G394" s="314"/>
    </row>
    <row r="395" spans="1:7">
      <c r="A395" s="315" t="s">
        <v>1172</v>
      </c>
      <c r="B395" s="315">
        <v>27</v>
      </c>
      <c r="C395" s="315">
        <v>13</v>
      </c>
      <c r="D395" s="315">
        <v>24</v>
      </c>
      <c r="E395">
        <v>8424</v>
      </c>
      <c r="F395" s="74">
        <v>4.8999999999999995</v>
      </c>
    </row>
    <row r="396" spans="1:7">
      <c r="A396" t="s">
        <v>291</v>
      </c>
      <c r="B396">
        <v>27</v>
      </c>
      <c r="C396">
        <v>13</v>
      </c>
      <c r="D396">
        <v>30</v>
      </c>
      <c r="E396">
        <v>10530</v>
      </c>
      <c r="F396" s="74">
        <v>6.1</v>
      </c>
    </row>
    <row r="397" spans="1:7">
      <c r="A397" t="s">
        <v>4585</v>
      </c>
      <c r="B397">
        <v>27</v>
      </c>
      <c r="C397">
        <v>13</v>
      </c>
      <c r="D397">
        <v>33</v>
      </c>
      <c r="E397">
        <v>11583</v>
      </c>
      <c r="F397" s="74">
        <v>6.8</v>
      </c>
    </row>
    <row r="398" spans="1:7">
      <c r="A398" t="s">
        <v>295</v>
      </c>
      <c r="B398">
        <v>27</v>
      </c>
      <c r="C398">
        <v>13</v>
      </c>
      <c r="D398">
        <v>36</v>
      </c>
      <c r="E398">
        <v>12636</v>
      </c>
      <c r="F398" s="74">
        <v>7.3999999999999995</v>
      </c>
      <c r="G398" s="314"/>
    </row>
    <row r="399" spans="1:7">
      <c r="A399" s="315" t="s">
        <v>2879</v>
      </c>
      <c r="B399" s="315">
        <v>27</v>
      </c>
      <c r="C399" s="315">
        <v>13</v>
      </c>
      <c r="D399" s="315">
        <v>39</v>
      </c>
      <c r="E399">
        <v>13689</v>
      </c>
      <c r="F399" s="74">
        <v>8</v>
      </c>
    </row>
    <row r="400" spans="1:7">
      <c r="A400" t="s">
        <v>299</v>
      </c>
      <c r="B400">
        <v>27</v>
      </c>
      <c r="C400">
        <v>13</v>
      </c>
      <c r="D400">
        <v>42</v>
      </c>
      <c r="E400">
        <v>14742</v>
      </c>
      <c r="F400" s="74">
        <v>8.6</v>
      </c>
      <c r="G400" s="314"/>
    </row>
    <row r="401" spans="1:7">
      <c r="A401" s="315" t="s">
        <v>334</v>
      </c>
      <c r="B401" s="315">
        <v>30</v>
      </c>
      <c r="C401" s="315">
        <v>13</v>
      </c>
      <c r="D401" s="315">
        <v>12</v>
      </c>
      <c r="E401">
        <v>4680</v>
      </c>
      <c r="F401" s="74">
        <v>2.8000000000000003</v>
      </c>
    </row>
    <row r="402" spans="1:7">
      <c r="A402" t="s">
        <v>387</v>
      </c>
      <c r="B402">
        <v>30</v>
      </c>
      <c r="C402">
        <v>13</v>
      </c>
      <c r="D402">
        <v>15</v>
      </c>
      <c r="E402">
        <v>5850</v>
      </c>
      <c r="F402" s="74">
        <v>3.4</v>
      </c>
    </row>
    <row r="403" spans="1:7">
      <c r="A403" t="s">
        <v>336</v>
      </c>
      <c r="B403">
        <v>30</v>
      </c>
      <c r="C403">
        <v>13</v>
      </c>
      <c r="D403">
        <v>18</v>
      </c>
      <c r="E403">
        <v>7020</v>
      </c>
      <c r="F403" s="74">
        <v>4.0999999999999996</v>
      </c>
      <c r="G403" s="314"/>
    </row>
    <row r="404" spans="1:7">
      <c r="A404" s="315" t="s">
        <v>1901</v>
      </c>
      <c r="B404" s="315">
        <v>30</v>
      </c>
      <c r="C404" s="315">
        <v>13</v>
      </c>
      <c r="D404" s="315">
        <v>21</v>
      </c>
      <c r="E404">
        <v>8190</v>
      </c>
      <c r="F404" s="74">
        <v>4.8</v>
      </c>
      <c r="G404" s="314"/>
    </row>
    <row r="405" spans="1:7">
      <c r="A405" s="315" t="s">
        <v>338</v>
      </c>
      <c r="B405" s="315">
        <v>30</v>
      </c>
      <c r="C405" s="315">
        <v>13</v>
      </c>
      <c r="D405" s="315">
        <v>24</v>
      </c>
      <c r="E405">
        <v>9360</v>
      </c>
      <c r="F405" s="74">
        <v>5.5</v>
      </c>
    </row>
    <row r="406" spans="1:7">
      <c r="A406" t="s">
        <v>304</v>
      </c>
      <c r="B406">
        <v>30</v>
      </c>
      <c r="C406">
        <v>13</v>
      </c>
      <c r="D406">
        <v>30</v>
      </c>
      <c r="E406">
        <v>11700</v>
      </c>
      <c r="F406" s="74">
        <v>6.8</v>
      </c>
    </row>
    <row r="407" spans="1:7">
      <c r="A407" t="s">
        <v>4586</v>
      </c>
      <c r="B407">
        <v>30</v>
      </c>
      <c r="C407">
        <v>13</v>
      </c>
      <c r="D407">
        <v>33</v>
      </c>
      <c r="E407">
        <v>12870</v>
      </c>
      <c r="F407" s="74">
        <v>7.5</v>
      </c>
    </row>
    <row r="408" spans="1:7">
      <c r="A408" t="s">
        <v>308</v>
      </c>
      <c r="B408">
        <v>30</v>
      </c>
      <c r="C408">
        <v>13</v>
      </c>
      <c r="D408">
        <v>36</v>
      </c>
      <c r="E408">
        <v>14040</v>
      </c>
      <c r="F408" s="74">
        <v>8.1999999999999993</v>
      </c>
      <c r="G408" s="314"/>
    </row>
    <row r="409" spans="1:7">
      <c r="A409" s="315" t="s">
        <v>2885</v>
      </c>
      <c r="B409" s="315">
        <v>30</v>
      </c>
      <c r="C409" s="315">
        <v>13</v>
      </c>
      <c r="D409" s="315">
        <v>39</v>
      </c>
      <c r="E409">
        <v>15210</v>
      </c>
      <c r="F409" s="74">
        <v>8.9</v>
      </c>
    </row>
    <row r="410" spans="1:7">
      <c r="A410" t="s">
        <v>312</v>
      </c>
      <c r="B410">
        <v>30</v>
      </c>
      <c r="C410">
        <v>13</v>
      </c>
      <c r="D410">
        <v>42</v>
      </c>
      <c r="E410">
        <v>16380</v>
      </c>
      <c r="F410" s="74">
        <v>9.5</v>
      </c>
      <c r="G410" s="314"/>
    </row>
    <row r="411" spans="1:7">
      <c r="A411" s="315" t="s">
        <v>339</v>
      </c>
      <c r="B411" s="315">
        <v>33</v>
      </c>
      <c r="C411" s="315">
        <v>13</v>
      </c>
      <c r="D411" s="315">
        <v>12</v>
      </c>
      <c r="E411">
        <v>5148</v>
      </c>
      <c r="F411" s="74">
        <v>3</v>
      </c>
      <c r="G411" s="314"/>
    </row>
    <row r="412" spans="1:7">
      <c r="A412" s="315" t="s">
        <v>1898</v>
      </c>
      <c r="B412" s="315">
        <v>33</v>
      </c>
      <c r="C412" s="315">
        <v>13</v>
      </c>
      <c r="D412" s="315">
        <v>15</v>
      </c>
      <c r="E412">
        <v>6435</v>
      </c>
      <c r="F412" s="74">
        <v>3.8000000000000003</v>
      </c>
    </row>
    <row r="413" spans="1:7">
      <c r="A413" t="s">
        <v>340</v>
      </c>
      <c r="B413">
        <v>33</v>
      </c>
      <c r="C413">
        <v>13</v>
      </c>
      <c r="D413">
        <v>18</v>
      </c>
      <c r="E413">
        <v>7722</v>
      </c>
      <c r="F413" s="74">
        <v>4.5</v>
      </c>
    </row>
    <row r="414" spans="1:7">
      <c r="A414" t="s">
        <v>1903</v>
      </c>
      <c r="B414">
        <v>33</v>
      </c>
      <c r="C414">
        <v>13</v>
      </c>
      <c r="D414">
        <v>21</v>
      </c>
      <c r="E414">
        <v>9009</v>
      </c>
      <c r="F414" s="74">
        <v>5.3</v>
      </c>
      <c r="G414" s="314"/>
    </row>
    <row r="415" spans="1:7">
      <c r="A415" s="315" t="s">
        <v>341</v>
      </c>
      <c r="B415" s="315">
        <v>33</v>
      </c>
      <c r="C415" s="315">
        <v>13</v>
      </c>
      <c r="D415" s="315">
        <v>24</v>
      </c>
      <c r="E415">
        <v>10296</v>
      </c>
      <c r="F415" s="74">
        <v>6</v>
      </c>
      <c r="G415" s="314"/>
    </row>
    <row r="416" spans="1:7">
      <c r="A416" s="315" t="s">
        <v>316</v>
      </c>
      <c r="B416" s="315">
        <v>33</v>
      </c>
      <c r="C416" s="315">
        <v>13</v>
      </c>
      <c r="D416" s="315">
        <v>30</v>
      </c>
      <c r="E416">
        <v>12870</v>
      </c>
      <c r="F416" s="74">
        <v>7.5</v>
      </c>
    </row>
    <row r="417" spans="1:7">
      <c r="A417" t="s">
        <v>4587</v>
      </c>
      <c r="B417">
        <v>33</v>
      </c>
      <c r="C417">
        <v>13</v>
      </c>
      <c r="D417">
        <v>33</v>
      </c>
      <c r="E417">
        <v>14157</v>
      </c>
      <c r="F417" s="74">
        <v>8.1999999999999993</v>
      </c>
      <c r="G417" s="314"/>
    </row>
    <row r="418" spans="1:7">
      <c r="A418" s="315" t="s">
        <v>320</v>
      </c>
      <c r="B418" s="315">
        <v>33</v>
      </c>
      <c r="C418" s="315">
        <v>13</v>
      </c>
      <c r="D418" s="315">
        <v>36</v>
      </c>
      <c r="E418">
        <v>15444</v>
      </c>
      <c r="F418" s="74">
        <v>9</v>
      </c>
      <c r="G418" s="314"/>
    </row>
    <row r="419" spans="1:7">
      <c r="A419" s="315" t="s">
        <v>2891</v>
      </c>
      <c r="B419" s="315">
        <v>33</v>
      </c>
      <c r="C419" s="315">
        <v>13</v>
      </c>
      <c r="D419" s="315">
        <v>39</v>
      </c>
      <c r="E419">
        <v>16731</v>
      </c>
      <c r="F419" s="74">
        <v>9.6999999999999993</v>
      </c>
    </row>
    <row r="420" spans="1:7">
      <c r="A420" t="s">
        <v>324</v>
      </c>
      <c r="B420">
        <v>33</v>
      </c>
      <c r="C420">
        <v>13</v>
      </c>
      <c r="D420">
        <v>42</v>
      </c>
      <c r="E420">
        <v>18018</v>
      </c>
      <c r="F420" s="74">
        <v>10.5</v>
      </c>
      <c r="G420" s="314"/>
    </row>
    <row r="421" spans="1:7">
      <c r="A421" s="315" t="s">
        <v>2895</v>
      </c>
      <c r="B421" s="315">
        <v>36</v>
      </c>
      <c r="C421" s="315">
        <v>13</v>
      </c>
      <c r="D421" s="315">
        <v>12</v>
      </c>
      <c r="E421">
        <v>5616</v>
      </c>
      <c r="F421" s="74">
        <v>3.3000000000000003</v>
      </c>
      <c r="G421" s="314"/>
    </row>
    <row r="422" spans="1:7">
      <c r="A422" s="315" t="s">
        <v>1899</v>
      </c>
      <c r="B422" s="315">
        <v>36</v>
      </c>
      <c r="C422" s="315">
        <v>13</v>
      </c>
      <c r="D422" s="315">
        <v>15</v>
      </c>
      <c r="E422">
        <v>7020</v>
      </c>
      <c r="F422" s="74">
        <v>4.0999999999999996</v>
      </c>
      <c r="G422" s="314"/>
    </row>
    <row r="423" spans="1:7">
      <c r="A423" s="315" t="s">
        <v>2898</v>
      </c>
      <c r="B423" s="315">
        <v>36</v>
      </c>
      <c r="C423" s="315">
        <v>13</v>
      </c>
      <c r="D423" s="315">
        <v>18</v>
      </c>
      <c r="E423">
        <v>8424</v>
      </c>
      <c r="F423" s="74">
        <v>4.8999999999999995</v>
      </c>
    </row>
    <row r="424" spans="1:7">
      <c r="A424" t="s">
        <v>1904</v>
      </c>
      <c r="B424">
        <v>36</v>
      </c>
      <c r="C424">
        <v>13</v>
      </c>
      <c r="D424">
        <v>21</v>
      </c>
      <c r="E424">
        <v>9828</v>
      </c>
      <c r="F424" s="74">
        <v>5.6999999999999993</v>
      </c>
    </row>
    <row r="425" spans="1:7">
      <c r="A425" t="s">
        <v>2899</v>
      </c>
      <c r="B425">
        <v>36</v>
      </c>
      <c r="C425">
        <v>13</v>
      </c>
      <c r="D425">
        <v>24</v>
      </c>
      <c r="E425">
        <v>11232</v>
      </c>
      <c r="F425" s="74">
        <v>6.5</v>
      </c>
      <c r="G425" s="314"/>
    </row>
    <row r="426" spans="1:7">
      <c r="A426" s="315" t="s">
        <v>343</v>
      </c>
      <c r="B426" s="315">
        <v>36</v>
      </c>
      <c r="C426" s="315">
        <v>13</v>
      </c>
      <c r="D426" s="315">
        <v>30</v>
      </c>
      <c r="E426">
        <v>14040</v>
      </c>
      <c r="F426" s="74">
        <v>8.1999999999999993</v>
      </c>
    </row>
    <row r="427" spans="1:7">
      <c r="A427" t="s">
        <v>4588</v>
      </c>
      <c r="B427">
        <v>36</v>
      </c>
      <c r="C427">
        <v>13</v>
      </c>
      <c r="D427">
        <v>33</v>
      </c>
      <c r="E427">
        <v>15444</v>
      </c>
      <c r="F427" s="74">
        <v>9</v>
      </c>
      <c r="G427" s="314"/>
    </row>
    <row r="428" spans="1:7">
      <c r="A428" s="315" t="s">
        <v>347</v>
      </c>
      <c r="B428" s="315">
        <v>36</v>
      </c>
      <c r="C428" s="315">
        <v>13</v>
      </c>
      <c r="D428" s="315">
        <v>36</v>
      </c>
      <c r="E428">
        <v>16848</v>
      </c>
      <c r="F428" s="74">
        <v>9.7999999999999989</v>
      </c>
      <c r="G428" s="314"/>
    </row>
    <row r="429" spans="1:7">
      <c r="A429" s="315" t="s">
        <v>2900</v>
      </c>
      <c r="B429" s="315">
        <v>36</v>
      </c>
      <c r="C429" s="315">
        <v>13</v>
      </c>
      <c r="D429" s="315">
        <v>39</v>
      </c>
      <c r="E429">
        <v>18252</v>
      </c>
      <c r="F429" s="74">
        <v>10.6</v>
      </c>
    </row>
    <row r="430" spans="1:7">
      <c r="A430" t="s">
        <v>351</v>
      </c>
      <c r="B430">
        <v>36</v>
      </c>
      <c r="C430">
        <v>13</v>
      </c>
      <c r="D430">
        <v>42</v>
      </c>
      <c r="E430">
        <v>19656</v>
      </c>
      <c r="F430" s="74">
        <v>11.4</v>
      </c>
      <c r="G430" s="314"/>
    </row>
    <row r="431" spans="1:7">
      <c r="A431" s="315" t="s">
        <v>361</v>
      </c>
      <c r="B431" s="315">
        <v>9</v>
      </c>
      <c r="C431" s="315">
        <v>13</v>
      </c>
      <c r="D431" s="315">
        <v>30</v>
      </c>
      <c r="E431">
        <v>3510</v>
      </c>
      <c r="F431" s="74">
        <v>2.1</v>
      </c>
      <c r="G431" s="314"/>
    </row>
    <row r="432" spans="1:7">
      <c r="A432" s="315" t="s">
        <v>3480</v>
      </c>
      <c r="B432" s="315">
        <v>9</v>
      </c>
      <c r="C432" s="315">
        <v>13</v>
      </c>
      <c r="D432" s="315">
        <v>30</v>
      </c>
      <c r="E432">
        <v>3510</v>
      </c>
      <c r="F432" s="74">
        <v>2.1</v>
      </c>
      <c r="G432" s="314"/>
    </row>
    <row r="433" spans="1:7">
      <c r="A433" s="315" t="s">
        <v>4594</v>
      </c>
      <c r="B433" s="315">
        <v>9</v>
      </c>
      <c r="C433" s="315">
        <v>13</v>
      </c>
      <c r="D433" s="315">
        <v>30</v>
      </c>
      <c r="E433">
        <v>3510</v>
      </c>
      <c r="F433" s="74">
        <v>2.1</v>
      </c>
      <c r="G433" s="314"/>
    </row>
    <row r="434" spans="1:7">
      <c r="A434" s="315" t="s">
        <v>4595</v>
      </c>
      <c r="B434" s="315">
        <v>9</v>
      </c>
      <c r="C434" s="315">
        <v>13</v>
      </c>
      <c r="D434" s="315">
        <v>33</v>
      </c>
      <c r="E434">
        <v>3861</v>
      </c>
      <c r="F434" s="74">
        <v>2.3000000000000003</v>
      </c>
    </row>
    <row r="435" spans="1:7">
      <c r="A435" t="s">
        <v>362</v>
      </c>
      <c r="B435">
        <v>9</v>
      </c>
      <c r="C435">
        <v>13</v>
      </c>
      <c r="D435">
        <v>36</v>
      </c>
      <c r="E435">
        <v>4212</v>
      </c>
      <c r="F435" s="74">
        <v>2.5</v>
      </c>
      <c r="G435" s="314"/>
    </row>
    <row r="436" spans="1:7">
      <c r="A436" s="315" t="s">
        <v>3481</v>
      </c>
      <c r="B436" s="315">
        <v>9</v>
      </c>
      <c r="C436" s="315">
        <v>13</v>
      </c>
      <c r="D436" s="315">
        <v>36</v>
      </c>
      <c r="E436">
        <v>4212</v>
      </c>
      <c r="F436" s="74">
        <v>2.5</v>
      </c>
      <c r="G436" s="314"/>
    </row>
    <row r="437" spans="1:7">
      <c r="A437" s="315" t="s">
        <v>2938</v>
      </c>
      <c r="B437" s="315">
        <v>9</v>
      </c>
      <c r="C437" s="315">
        <v>13</v>
      </c>
      <c r="D437" s="315">
        <v>39</v>
      </c>
      <c r="E437">
        <v>4563</v>
      </c>
      <c r="F437" s="74">
        <v>2.7</v>
      </c>
      <c r="G437" s="314"/>
    </row>
    <row r="438" spans="1:7">
      <c r="A438" s="315" t="s">
        <v>3482</v>
      </c>
      <c r="B438" s="315">
        <v>9</v>
      </c>
      <c r="C438" s="315">
        <v>13</v>
      </c>
      <c r="D438" s="315">
        <v>39</v>
      </c>
      <c r="E438">
        <v>4563</v>
      </c>
      <c r="F438" s="74">
        <v>2.7</v>
      </c>
      <c r="G438" s="314"/>
    </row>
    <row r="439" spans="1:7">
      <c r="A439" s="315" t="s">
        <v>363</v>
      </c>
      <c r="B439" s="315">
        <v>9</v>
      </c>
      <c r="C439" s="315">
        <v>13</v>
      </c>
      <c r="D439" s="315">
        <v>42</v>
      </c>
      <c r="E439">
        <v>4914</v>
      </c>
      <c r="F439" s="74">
        <v>2.9</v>
      </c>
      <c r="G439" s="314"/>
    </row>
    <row r="440" spans="1:7">
      <c r="A440" s="315" t="s">
        <v>3483</v>
      </c>
      <c r="B440" s="315">
        <v>9</v>
      </c>
      <c r="C440" s="315">
        <v>13</v>
      </c>
      <c r="D440" s="315">
        <v>42</v>
      </c>
      <c r="E440">
        <v>4914</v>
      </c>
      <c r="F440" s="74">
        <v>2.9</v>
      </c>
    </row>
    <row r="441" spans="1:7">
      <c r="A441" t="s">
        <v>575</v>
      </c>
      <c r="B441">
        <v>3</v>
      </c>
      <c r="C441">
        <v>0.75</v>
      </c>
      <c r="D441">
        <v>30</v>
      </c>
      <c r="E441">
        <v>67.5</v>
      </c>
      <c r="F441" s="74">
        <v>0.1</v>
      </c>
    </row>
    <row r="442" spans="1:7">
      <c r="A442" t="s">
        <v>4662</v>
      </c>
      <c r="B442">
        <v>3</v>
      </c>
      <c r="C442">
        <v>0.75</v>
      </c>
      <c r="D442">
        <v>33</v>
      </c>
      <c r="E442">
        <v>74.25</v>
      </c>
      <c r="F442" s="74">
        <v>0.1</v>
      </c>
    </row>
    <row r="443" spans="1:7">
      <c r="A443" t="s">
        <v>576</v>
      </c>
      <c r="B443">
        <v>3</v>
      </c>
      <c r="C443">
        <v>0.75</v>
      </c>
      <c r="D443">
        <v>36</v>
      </c>
      <c r="E443">
        <v>81</v>
      </c>
      <c r="F443" s="74">
        <v>0.1</v>
      </c>
    </row>
    <row r="444" spans="1:7">
      <c r="A444" t="s">
        <v>2948</v>
      </c>
      <c r="B444">
        <v>3</v>
      </c>
      <c r="C444">
        <v>0.75</v>
      </c>
      <c r="D444">
        <v>39</v>
      </c>
      <c r="E444">
        <v>87.75</v>
      </c>
      <c r="F444" s="74">
        <v>0.1</v>
      </c>
    </row>
    <row r="445" spans="1:7">
      <c r="A445" t="s">
        <v>577</v>
      </c>
      <c r="B445">
        <v>3</v>
      </c>
      <c r="C445">
        <v>0.75</v>
      </c>
      <c r="D445">
        <v>42</v>
      </c>
      <c r="E445">
        <v>94.5</v>
      </c>
      <c r="F445" s="74">
        <v>0.1</v>
      </c>
    </row>
    <row r="446" spans="1:7">
      <c r="A446" t="s">
        <v>4905</v>
      </c>
      <c r="B446">
        <v>0</v>
      </c>
      <c r="C446">
        <v>0</v>
      </c>
      <c r="D446">
        <v>0</v>
      </c>
      <c r="E446">
        <v>0</v>
      </c>
      <c r="F446">
        <v>0</v>
      </c>
      <c r="G446" s="74" t="s">
        <v>4821</v>
      </c>
    </row>
    <row r="447" spans="1:7">
      <c r="A447" t="s">
        <v>4906</v>
      </c>
      <c r="B447">
        <v>0</v>
      </c>
      <c r="C447">
        <v>0</v>
      </c>
      <c r="D447">
        <v>0</v>
      </c>
      <c r="E447">
        <v>0</v>
      </c>
      <c r="F447">
        <v>0</v>
      </c>
      <c r="G447" s="74" t="s">
        <v>4821</v>
      </c>
    </row>
    <row r="448" spans="1:7">
      <c r="A448" t="s">
        <v>4907</v>
      </c>
      <c r="B448">
        <v>0</v>
      </c>
      <c r="C448">
        <v>0</v>
      </c>
      <c r="D448">
        <v>0</v>
      </c>
      <c r="E448">
        <v>0</v>
      </c>
      <c r="F448">
        <v>0</v>
      </c>
      <c r="G448" s="74" t="s">
        <v>4821</v>
      </c>
    </row>
    <row r="449" spans="1:7">
      <c r="A449" t="s">
        <v>4908</v>
      </c>
      <c r="B449">
        <v>0</v>
      </c>
      <c r="C449">
        <v>0</v>
      </c>
      <c r="D449">
        <v>0</v>
      </c>
      <c r="E449">
        <v>0</v>
      </c>
      <c r="F449">
        <v>0</v>
      </c>
      <c r="G449" s="74" t="s">
        <v>4821</v>
      </c>
    </row>
    <row r="450" spans="1:7">
      <c r="A450" t="s">
        <v>4909</v>
      </c>
      <c r="B450">
        <v>0</v>
      </c>
      <c r="C450">
        <v>0</v>
      </c>
      <c r="D450">
        <v>0</v>
      </c>
      <c r="E450">
        <v>0</v>
      </c>
      <c r="F450">
        <v>0</v>
      </c>
      <c r="G450" s="74" t="s">
        <v>4821</v>
      </c>
    </row>
    <row r="451" spans="1:7">
      <c r="A451" t="s">
        <v>1648</v>
      </c>
      <c r="B451">
        <v>12</v>
      </c>
      <c r="C451">
        <v>12</v>
      </c>
      <c r="D451">
        <v>12</v>
      </c>
      <c r="E451">
        <v>1728</v>
      </c>
      <c r="F451" s="74">
        <v>1</v>
      </c>
    </row>
    <row r="452" spans="1:7">
      <c r="A452" t="s">
        <v>1649</v>
      </c>
      <c r="B452">
        <v>12</v>
      </c>
      <c r="C452">
        <v>12</v>
      </c>
      <c r="D452">
        <v>18</v>
      </c>
      <c r="E452">
        <v>2592</v>
      </c>
      <c r="F452" s="74">
        <v>1.5</v>
      </c>
    </row>
    <row r="453" spans="1:7">
      <c r="A453" t="s">
        <v>1650</v>
      </c>
      <c r="B453">
        <v>12</v>
      </c>
      <c r="C453">
        <v>12</v>
      </c>
      <c r="D453">
        <v>24</v>
      </c>
      <c r="E453">
        <v>3456</v>
      </c>
      <c r="F453" s="74">
        <v>2</v>
      </c>
    </row>
    <row r="454" spans="1:7">
      <c r="A454" t="s">
        <v>1651</v>
      </c>
      <c r="B454">
        <v>12</v>
      </c>
      <c r="C454">
        <v>12</v>
      </c>
      <c r="D454">
        <v>30</v>
      </c>
      <c r="E454">
        <v>4320</v>
      </c>
      <c r="F454" s="74">
        <v>2.5</v>
      </c>
    </row>
    <row r="455" spans="1:7">
      <c r="A455" t="s">
        <v>4645</v>
      </c>
      <c r="B455">
        <v>12</v>
      </c>
      <c r="C455">
        <v>12</v>
      </c>
      <c r="D455">
        <v>33</v>
      </c>
      <c r="E455">
        <v>4752</v>
      </c>
      <c r="F455" s="74">
        <v>2.8000000000000003</v>
      </c>
    </row>
    <row r="456" spans="1:7">
      <c r="A456" t="s">
        <v>1652</v>
      </c>
      <c r="B456">
        <v>12</v>
      </c>
      <c r="C456">
        <v>12</v>
      </c>
      <c r="D456">
        <v>36</v>
      </c>
      <c r="E456">
        <v>5184</v>
      </c>
      <c r="F456" s="74">
        <v>3</v>
      </c>
    </row>
    <row r="457" spans="1:7">
      <c r="A457" t="s">
        <v>2952</v>
      </c>
      <c r="B457">
        <v>12</v>
      </c>
      <c r="C457">
        <v>12</v>
      </c>
      <c r="D457">
        <v>39</v>
      </c>
      <c r="E457">
        <v>5616</v>
      </c>
      <c r="F457" s="74">
        <v>3.3000000000000003</v>
      </c>
    </row>
    <row r="458" spans="1:7">
      <c r="A458" t="s">
        <v>1653</v>
      </c>
      <c r="B458">
        <v>12</v>
      </c>
      <c r="C458">
        <v>12</v>
      </c>
      <c r="D458">
        <v>42</v>
      </c>
      <c r="E458">
        <v>6048</v>
      </c>
      <c r="F458" s="74">
        <v>3.5</v>
      </c>
    </row>
    <row r="459" spans="1:7">
      <c r="A459" t="s">
        <v>1654</v>
      </c>
      <c r="B459">
        <v>15</v>
      </c>
      <c r="C459">
        <v>12</v>
      </c>
      <c r="D459">
        <v>12</v>
      </c>
      <c r="E459">
        <v>2160</v>
      </c>
      <c r="F459" s="74">
        <v>1.3</v>
      </c>
    </row>
    <row r="460" spans="1:7">
      <c r="A460" t="s">
        <v>1655</v>
      </c>
      <c r="B460">
        <v>15</v>
      </c>
      <c r="C460">
        <v>12</v>
      </c>
      <c r="D460">
        <v>18</v>
      </c>
      <c r="E460">
        <v>3240</v>
      </c>
      <c r="F460" s="74">
        <v>1.9000000000000001</v>
      </c>
    </row>
    <row r="461" spans="1:7">
      <c r="A461" t="s">
        <v>1656</v>
      </c>
      <c r="B461">
        <v>15</v>
      </c>
      <c r="C461">
        <v>12</v>
      </c>
      <c r="D461">
        <v>24</v>
      </c>
      <c r="E461">
        <v>4320</v>
      </c>
      <c r="F461" s="74">
        <v>2.5</v>
      </c>
    </row>
    <row r="462" spans="1:7">
      <c r="A462" t="s">
        <v>1657</v>
      </c>
      <c r="B462">
        <v>15</v>
      </c>
      <c r="C462">
        <v>12</v>
      </c>
      <c r="D462">
        <v>30</v>
      </c>
      <c r="E462">
        <v>5400</v>
      </c>
      <c r="F462" s="74">
        <v>3.2</v>
      </c>
    </row>
    <row r="463" spans="1:7">
      <c r="A463" t="s">
        <v>4646</v>
      </c>
      <c r="B463">
        <v>15</v>
      </c>
      <c r="C463">
        <v>12</v>
      </c>
      <c r="D463">
        <v>33</v>
      </c>
      <c r="E463">
        <v>5940</v>
      </c>
      <c r="F463" s="74">
        <v>3.5</v>
      </c>
    </row>
    <row r="464" spans="1:7">
      <c r="A464" t="s">
        <v>1658</v>
      </c>
      <c r="B464">
        <v>15</v>
      </c>
      <c r="C464">
        <v>12</v>
      </c>
      <c r="D464">
        <v>36</v>
      </c>
      <c r="E464">
        <v>6480</v>
      </c>
      <c r="F464" s="74">
        <v>3.8000000000000003</v>
      </c>
    </row>
    <row r="465" spans="1:6">
      <c r="A465" t="s">
        <v>2953</v>
      </c>
      <c r="B465">
        <v>15</v>
      </c>
      <c r="C465">
        <v>12</v>
      </c>
      <c r="D465">
        <v>39</v>
      </c>
      <c r="E465">
        <v>7020</v>
      </c>
      <c r="F465" s="74">
        <v>4.0999999999999996</v>
      </c>
    </row>
    <row r="466" spans="1:6">
      <c r="A466" t="s">
        <v>1659</v>
      </c>
      <c r="B466">
        <v>15</v>
      </c>
      <c r="C466">
        <v>12</v>
      </c>
      <c r="D466">
        <v>42</v>
      </c>
      <c r="E466">
        <v>7560</v>
      </c>
      <c r="F466" s="74">
        <v>4.3999999999999995</v>
      </c>
    </row>
    <row r="467" spans="1:6">
      <c r="A467" t="s">
        <v>1660</v>
      </c>
      <c r="B467">
        <v>18</v>
      </c>
      <c r="C467">
        <v>12</v>
      </c>
      <c r="D467">
        <v>12</v>
      </c>
      <c r="E467">
        <v>2592</v>
      </c>
      <c r="F467" s="74">
        <v>1.5</v>
      </c>
    </row>
    <row r="468" spans="1:6">
      <c r="A468" t="s">
        <v>1661</v>
      </c>
      <c r="B468">
        <v>18</v>
      </c>
      <c r="C468">
        <v>12</v>
      </c>
      <c r="D468">
        <v>18</v>
      </c>
      <c r="E468">
        <v>3888</v>
      </c>
      <c r="F468" s="74">
        <v>2.3000000000000003</v>
      </c>
    </row>
    <row r="469" spans="1:6">
      <c r="A469" t="s">
        <v>1662</v>
      </c>
      <c r="B469">
        <v>18</v>
      </c>
      <c r="C469">
        <v>12</v>
      </c>
      <c r="D469">
        <v>24</v>
      </c>
      <c r="E469">
        <v>5184</v>
      </c>
      <c r="F469" s="74">
        <v>3</v>
      </c>
    </row>
    <row r="470" spans="1:6">
      <c r="A470" t="s">
        <v>1663</v>
      </c>
      <c r="B470">
        <v>18</v>
      </c>
      <c r="C470">
        <v>12</v>
      </c>
      <c r="D470">
        <v>30</v>
      </c>
      <c r="E470">
        <v>6480</v>
      </c>
      <c r="F470" s="74">
        <v>3.8000000000000003</v>
      </c>
    </row>
    <row r="471" spans="1:6">
      <c r="A471" t="s">
        <v>4647</v>
      </c>
      <c r="B471">
        <v>18</v>
      </c>
      <c r="C471">
        <v>12</v>
      </c>
      <c r="D471">
        <v>33</v>
      </c>
      <c r="E471">
        <v>7128</v>
      </c>
      <c r="F471" s="74">
        <v>4.1999999999999993</v>
      </c>
    </row>
    <row r="472" spans="1:6">
      <c r="A472" t="s">
        <v>1664</v>
      </c>
      <c r="B472">
        <v>18</v>
      </c>
      <c r="C472">
        <v>12</v>
      </c>
      <c r="D472">
        <v>36</v>
      </c>
      <c r="E472">
        <v>7776</v>
      </c>
      <c r="F472" s="74">
        <v>4.5</v>
      </c>
    </row>
    <row r="473" spans="1:6">
      <c r="A473" t="s">
        <v>2954</v>
      </c>
      <c r="B473">
        <v>18</v>
      </c>
      <c r="C473">
        <v>12</v>
      </c>
      <c r="D473">
        <v>39</v>
      </c>
      <c r="E473">
        <v>8424</v>
      </c>
      <c r="F473" s="74">
        <v>4.8999999999999995</v>
      </c>
    </row>
    <row r="474" spans="1:6">
      <c r="A474" t="s">
        <v>1665</v>
      </c>
      <c r="B474">
        <v>18</v>
      </c>
      <c r="C474">
        <v>12</v>
      </c>
      <c r="D474">
        <v>42</v>
      </c>
      <c r="E474">
        <v>9072</v>
      </c>
      <c r="F474" s="74">
        <v>5.3</v>
      </c>
    </row>
    <row r="475" spans="1:6">
      <c r="A475" t="s">
        <v>1666</v>
      </c>
      <c r="B475">
        <v>21</v>
      </c>
      <c r="C475">
        <v>12</v>
      </c>
      <c r="D475">
        <v>12</v>
      </c>
      <c r="E475">
        <v>3024</v>
      </c>
      <c r="F475" s="74">
        <v>1.8</v>
      </c>
    </row>
    <row r="476" spans="1:6">
      <c r="A476" t="s">
        <v>1667</v>
      </c>
      <c r="B476">
        <v>21</v>
      </c>
      <c r="C476">
        <v>12</v>
      </c>
      <c r="D476">
        <v>18</v>
      </c>
      <c r="E476">
        <v>4536</v>
      </c>
      <c r="F476" s="74">
        <v>2.7</v>
      </c>
    </row>
    <row r="477" spans="1:6">
      <c r="A477" t="s">
        <v>1668</v>
      </c>
      <c r="B477">
        <v>21</v>
      </c>
      <c r="C477">
        <v>12</v>
      </c>
      <c r="D477">
        <v>24</v>
      </c>
      <c r="E477">
        <v>6048</v>
      </c>
      <c r="F477" s="74">
        <v>3.5</v>
      </c>
    </row>
    <row r="478" spans="1:6">
      <c r="A478" t="s">
        <v>1669</v>
      </c>
      <c r="B478">
        <v>21</v>
      </c>
      <c r="C478">
        <v>12</v>
      </c>
      <c r="D478">
        <v>30</v>
      </c>
      <c r="E478">
        <v>7560</v>
      </c>
      <c r="F478" s="74">
        <v>4.3999999999999995</v>
      </c>
    </row>
    <row r="479" spans="1:6">
      <c r="A479" t="s">
        <v>4648</v>
      </c>
      <c r="B479">
        <v>21</v>
      </c>
      <c r="C479">
        <v>12</v>
      </c>
      <c r="D479">
        <v>33</v>
      </c>
      <c r="E479">
        <v>8316</v>
      </c>
      <c r="F479" s="74">
        <v>4.8999999999999995</v>
      </c>
    </row>
    <row r="480" spans="1:6">
      <c r="A480" t="s">
        <v>1670</v>
      </c>
      <c r="B480">
        <v>21</v>
      </c>
      <c r="C480">
        <v>12</v>
      </c>
      <c r="D480">
        <v>36</v>
      </c>
      <c r="E480">
        <v>9072</v>
      </c>
      <c r="F480" s="74">
        <v>5.3</v>
      </c>
    </row>
    <row r="481" spans="1:6">
      <c r="A481" t="s">
        <v>2955</v>
      </c>
      <c r="B481">
        <v>21</v>
      </c>
      <c r="C481">
        <v>12</v>
      </c>
      <c r="D481">
        <v>39</v>
      </c>
      <c r="E481">
        <v>9828</v>
      </c>
      <c r="F481" s="74">
        <v>5.6999999999999993</v>
      </c>
    </row>
    <row r="482" spans="1:6">
      <c r="A482" t="s">
        <v>1671</v>
      </c>
      <c r="B482">
        <v>21</v>
      </c>
      <c r="C482">
        <v>12</v>
      </c>
      <c r="D482">
        <v>42</v>
      </c>
      <c r="E482">
        <v>10584</v>
      </c>
      <c r="F482" s="74">
        <v>6.1999999999999993</v>
      </c>
    </row>
    <row r="483" spans="1:6">
      <c r="A483" t="s">
        <v>1672</v>
      </c>
      <c r="B483">
        <v>24</v>
      </c>
      <c r="C483">
        <v>12</v>
      </c>
      <c r="D483">
        <v>12</v>
      </c>
      <c r="E483">
        <v>3456</v>
      </c>
      <c r="F483" s="74">
        <v>2</v>
      </c>
    </row>
    <row r="484" spans="1:6">
      <c r="A484" t="s">
        <v>1673</v>
      </c>
      <c r="B484">
        <v>24</v>
      </c>
      <c r="C484">
        <v>12</v>
      </c>
      <c r="D484">
        <v>18</v>
      </c>
      <c r="E484">
        <v>5184</v>
      </c>
      <c r="F484" s="74">
        <v>3</v>
      </c>
    </row>
    <row r="485" spans="1:6">
      <c r="A485" t="s">
        <v>1674</v>
      </c>
      <c r="B485">
        <v>24</v>
      </c>
      <c r="C485">
        <v>12</v>
      </c>
      <c r="D485">
        <v>24</v>
      </c>
      <c r="E485">
        <v>6912</v>
      </c>
      <c r="F485" s="74">
        <v>4</v>
      </c>
    </row>
    <row r="486" spans="1:6">
      <c r="A486" t="s">
        <v>1675</v>
      </c>
      <c r="B486">
        <v>24</v>
      </c>
      <c r="C486">
        <v>12</v>
      </c>
      <c r="D486">
        <v>30</v>
      </c>
      <c r="E486">
        <v>8640</v>
      </c>
      <c r="F486" s="74">
        <v>5</v>
      </c>
    </row>
    <row r="487" spans="1:6">
      <c r="A487" t="s">
        <v>4649</v>
      </c>
      <c r="B487">
        <v>24</v>
      </c>
      <c r="C487">
        <v>12</v>
      </c>
      <c r="D487">
        <v>33</v>
      </c>
      <c r="E487">
        <v>9504</v>
      </c>
      <c r="F487" s="74">
        <v>5.5</v>
      </c>
    </row>
    <row r="488" spans="1:6">
      <c r="A488" t="s">
        <v>1676</v>
      </c>
      <c r="B488">
        <v>24</v>
      </c>
      <c r="C488">
        <v>12</v>
      </c>
      <c r="D488">
        <v>36</v>
      </c>
      <c r="E488">
        <v>10368</v>
      </c>
      <c r="F488" s="74">
        <v>6</v>
      </c>
    </row>
    <row r="489" spans="1:6">
      <c r="A489" t="s">
        <v>2956</v>
      </c>
      <c r="B489">
        <v>24</v>
      </c>
      <c r="C489">
        <v>12</v>
      </c>
      <c r="D489">
        <v>39</v>
      </c>
      <c r="E489">
        <v>11232</v>
      </c>
      <c r="F489" s="74">
        <v>6.5</v>
      </c>
    </row>
    <row r="490" spans="1:6">
      <c r="A490" t="s">
        <v>1677</v>
      </c>
      <c r="B490">
        <v>24</v>
      </c>
      <c r="C490">
        <v>12</v>
      </c>
      <c r="D490">
        <v>42</v>
      </c>
      <c r="E490">
        <v>12096</v>
      </c>
      <c r="F490" s="74">
        <v>7</v>
      </c>
    </row>
    <row r="491" spans="1:6">
      <c r="A491" t="s">
        <v>1678</v>
      </c>
      <c r="B491">
        <v>27</v>
      </c>
      <c r="C491">
        <v>12</v>
      </c>
      <c r="D491">
        <v>12</v>
      </c>
      <c r="E491">
        <v>3888</v>
      </c>
      <c r="F491" s="74">
        <v>2.3000000000000003</v>
      </c>
    </row>
    <row r="492" spans="1:6">
      <c r="A492" t="s">
        <v>1679</v>
      </c>
      <c r="B492">
        <v>27</v>
      </c>
      <c r="C492">
        <v>12</v>
      </c>
      <c r="D492">
        <v>18</v>
      </c>
      <c r="E492">
        <v>5832</v>
      </c>
      <c r="F492" s="74">
        <v>3.4</v>
      </c>
    </row>
    <row r="493" spans="1:6">
      <c r="A493" t="s">
        <v>1680</v>
      </c>
      <c r="B493">
        <v>27</v>
      </c>
      <c r="C493">
        <v>12</v>
      </c>
      <c r="D493">
        <v>24</v>
      </c>
      <c r="E493">
        <v>7776</v>
      </c>
      <c r="F493" s="74">
        <v>4.5</v>
      </c>
    </row>
    <row r="494" spans="1:6">
      <c r="A494" t="s">
        <v>1681</v>
      </c>
      <c r="B494">
        <v>27</v>
      </c>
      <c r="C494">
        <v>12</v>
      </c>
      <c r="D494">
        <v>30</v>
      </c>
      <c r="E494">
        <v>9720</v>
      </c>
      <c r="F494" s="74">
        <v>5.6999999999999993</v>
      </c>
    </row>
    <row r="495" spans="1:6">
      <c r="A495" t="s">
        <v>4650</v>
      </c>
      <c r="B495">
        <v>27</v>
      </c>
      <c r="C495">
        <v>12</v>
      </c>
      <c r="D495">
        <v>33</v>
      </c>
      <c r="E495">
        <v>10692</v>
      </c>
      <c r="F495" s="74">
        <v>6.1999999999999993</v>
      </c>
    </row>
    <row r="496" spans="1:6">
      <c r="A496" t="s">
        <v>1682</v>
      </c>
      <c r="B496">
        <v>27</v>
      </c>
      <c r="C496">
        <v>12</v>
      </c>
      <c r="D496">
        <v>36</v>
      </c>
      <c r="E496">
        <v>11664</v>
      </c>
      <c r="F496" s="74">
        <v>6.8</v>
      </c>
    </row>
    <row r="497" spans="1:6">
      <c r="A497" t="s">
        <v>2957</v>
      </c>
      <c r="B497">
        <v>27</v>
      </c>
      <c r="C497">
        <v>12</v>
      </c>
      <c r="D497">
        <v>39</v>
      </c>
      <c r="E497">
        <v>12636</v>
      </c>
      <c r="F497" s="74">
        <v>7.3999999999999995</v>
      </c>
    </row>
    <row r="498" spans="1:6">
      <c r="A498" t="s">
        <v>1683</v>
      </c>
      <c r="B498">
        <v>27</v>
      </c>
      <c r="C498">
        <v>12</v>
      </c>
      <c r="D498">
        <v>42</v>
      </c>
      <c r="E498">
        <v>13608</v>
      </c>
      <c r="F498" s="74">
        <v>7.8999999999999995</v>
      </c>
    </row>
    <row r="499" spans="1:6">
      <c r="A499" t="s">
        <v>1684</v>
      </c>
      <c r="B499">
        <v>30</v>
      </c>
      <c r="C499">
        <v>12</v>
      </c>
      <c r="D499">
        <v>12</v>
      </c>
      <c r="E499">
        <v>4320</v>
      </c>
      <c r="F499" s="74">
        <v>2.5</v>
      </c>
    </row>
    <row r="500" spans="1:6">
      <c r="A500" t="s">
        <v>1685</v>
      </c>
      <c r="B500">
        <v>30</v>
      </c>
      <c r="C500">
        <v>12</v>
      </c>
      <c r="D500">
        <v>18</v>
      </c>
      <c r="E500">
        <v>6480</v>
      </c>
      <c r="F500" s="74">
        <v>3.8000000000000003</v>
      </c>
    </row>
    <row r="501" spans="1:6">
      <c r="A501" t="s">
        <v>1686</v>
      </c>
      <c r="B501">
        <v>30</v>
      </c>
      <c r="C501">
        <v>12</v>
      </c>
      <c r="D501">
        <v>24</v>
      </c>
      <c r="E501">
        <v>8640</v>
      </c>
      <c r="F501" s="74">
        <v>5</v>
      </c>
    </row>
    <row r="502" spans="1:6">
      <c r="A502" t="s">
        <v>1687</v>
      </c>
      <c r="B502">
        <v>30</v>
      </c>
      <c r="C502">
        <v>12</v>
      </c>
      <c r="D502">
        <v>30</v>
      </c>
      <c r="E502">
        <v>10800</v>
      </c>
      <c r="F502" s="74">
        <v>6.3</v>
      </c>
    </row>
    <row r="503" spans="1:6">
      <c r="A503" t="s">
        <v>4651</v>
      </c>
      <c r="B503">
        <v>30</v>
      </c>
      <c r="C503">
        <v>12</v>
      </c>
      <c r="D503">
        <v>33</v>
      </c>
      <c r="E503">
        <v>11880</v>
      </c>
      <c r="F503" s="74">
        <v>6.8999999999999995</v>
      </c>
    </row>
    <row r="504" spans="1:6">
      <c r="A504" t="s">
        <v>1688</v>
      </c>
      <c r="B504">
        <v>30</v>
      </c>
      <c r="C504">
        <v>12</v>
      </c>
      <c r="D504">
        <v>36</v>
      </c>
      <c r="E504">
        <v>12960</v>
      </c>
      <c r="F504" s="74">
        <v>7.5</v>
      </c>
    </row>
    <row r="505" spans="1:6">
      <c r="A505" t="s">
        <v>2958</v>
      </c>
      <c r="B505">
        <v>30</v>
      </c>
      <c r="C505">
        <v>12</v>
      </c>
      <c r="D505">
        <v>39</v>
      </c>
      <c r="E505">
        <v>14040</v>
      </c>
      <c r="F505" s="74">
        <v>8.1999999999999993</v>
      </c>
    </row>
    <row r="506" spans="1:6">
      <c r="A506" t="s">
        <v>1689</v>
      </c>
      <c r="B506">
        <v>30</v>
      </c>
      <c r="C506">
        <v>12</v>
      </c>
      <c r="D506">
        <v>42</v>
      </c>
      <c r="E506">
        <v>15120</v>
      </c>
      <c r="F506" s="74">
        <v>8.7999999999999989</v>
      </c>
    </row>
    <row r="507" spans="1:6">
      <c r="A507" t="s">
        <v>1690</v>
      </c>
      <c r="B507">
        <v>33</v>
      </c>
      <c r="C507">
        <v>12</v>
      </c>
      <c r="D507">
        <v>12</v>
      </c>
      <c r="E507">
        <v>4752</v>
      </c>
      <c r="F507" s="74">
        <v>2.8000000000000003</v>
      </c>
    </row>
    <row r="508" spans="1:6">
      <c r="A508" t="s">
        <v>1691</v>
      </c>
      <c r="B508">
        <v>33</v>
      </c>
      <c r="C508">
        <v>12</v>
      </c>
      <c r="D508">
        <v>18</v>
      </c>
      <c r="E508">
        <v>7128</v>
      </c>
      <c r="F508" s="74">
        <v>4.1999999999999993</v>
      </c>
    </row>
    <row r="509" spans="1:6">
      <c r="A509" t="s">
        <v>1692</v>
      </c>
      <c r="B509">
        <v>33</v>
      </c>
      <c r="C509">
        <v>12</v>
      </c>
      <c r="D509">
        <v>24</v>
      </c>
      <c r="E509">
        <v>9504</v>
      </c>
      <c r="F509" s="74">
        <v>5.5</v>
      </c>
    </row>
    <row r="510" spans="1:6">
      <c r="A510" t="s">
        <v>1693</v>
      </c>
      <c r="B510">
        <v>33</v>
      </c>
      <c r="C510">
        <v>12</v>
      </c>
      <c r="D510">
        <v>30</v>
      </c>
      <c r="E510">
        <v>11880</v>
      </c>
      <c r="F510" s="74">
        <v>6.8999999999999995</v>
      </c>
    </row>
    <row r="511" spans="1:6">
      <c r="A511" t="s">
        <v>4652</v>
      </c>
      <c r="B511">
        <v>33</v>
      </c>
      <c r="C511">
        <v>12</v>
      </c>
      <c r="D511">
        <v>33</v>
      </c>
      <c r="E511">
        <v>13068</v>
      </c>
      <c r="F511" s="74">
        <v>7.6</v>
      </c>
    </row>
    <row r="512" spans="1:6">
      <c r="A512" t="s">
        <v>1694</v>
      </c>
      <c r="B512">
        <v>33</v>
      </c>
      <c r="C512">
        <v>12</v>
      </c>
      <c r="D512">
        <v>36</v>
      </c>
      <c r="E512">
        <v>14256</v>
      </c>
      <c r="F512" s="74">
        <v>8.2999999999999989</v>
      </c>
    </row>
    <row r="513" spans="1:7">
      <c r="A513" t="s">
        <v>2959</v>
      </c>
      <c r="B513">
        <v>33</v>
      </c>
      <c r="C513">
        <v>12</v>
      </c>
      <c r="D513">
        <v>39</v>
      </c>
      <c r="E513">
        <v>15444</v>
      </c>
      <c r="F513" s="74">
        <v>9</v>
      </c>
    </row>
    <row r="514" spans="1:7">
      <c r="A514" t="s">
        <v>1695</v>
      </c>
      <c r="B514">
        <v>33</v>
      </c>
      <c r="C514">
        <v>12</v>
      </c>
      <c r="D514">
        <v>42</v>
      </c>
      <c r="E514">
        <v>16632</v>
      </c>
      <c r="F514" s="74">
        <v>9.6999999999999993</v>
      </c>
    </row>
    <row r="515" spans="1:7">
      <c r="A515" t="s">
        <v>1696</v>
      </c>
      <c r="B515">
        <v>36</v>
      </c>
      <c r="C515">
        <v>12</v>
      </c>
      <c r="D515">
        <v>12</v>
      </c>
      <c r="E515">
        <v>5184</v>
      </c>
      <c r="F515" s="74">
        <v>3</v>
      </c>
    </row>
    <row r="516" spans="1:7">
      <c r="A516" t="s">
        <v>1697</v>
      </c>
      <c r="B516">
        <v>36</v>
      </c>
      <c r="C516">
        <v>12</v>
      </c>
      <c r="D516">
        <v>18</v>
      </c>
      <c r="E516">
        <v>7776</v>
      </c>
      <c r="F516" s="74">
        <v>4.5</v>
      </c>
    </row>
    <row r="517" spans="1:7">
      <c r="A517" t="s">
        <v>1698</v>
      </c>
      <c r="B517">
        <v>36</v>
      </c>
      <c r="C517">
        <v>12</v>
      </c>
      <c r="D517">
        <v>24</v>
      </c>
      <c r="E517">
        <v>10368</v>
      </c>
      <c r="F517" s="74">
        <v>6</v>
      </c>
    </row>
    <row r="518" spans="1:7">
      <c r="A518" t="s">
        <v>1699</v>
      </c>
      <c r="B518">
        <v>36</v>
      </c>
      <c r="C518">
        <v>12</v>
      </c>
      <c r="D518">
        <v>30</v>
      </c>
      <c r="E518">
        <v>12960</v>
      </c>
      <c r="F518" s="74">
        <v>7.5</v>
      </c>
    </row>
    <row r="519" spans="1:7">
      <c r="A519" t="s">
        <v>4653</v>
      </c>
      <c r="B519">
        <v>36</v>
      </c>
      <c r="C519">
        <v>12</v>
      </c>
      <c r="D519">
        <v>33</v>
      </c>
      <c r="E519">
        <v>14256</v>
      </c>
      <c r="F519" s="74">
        <v>8.2999999999999989</v>
      </c>
    </row>
    <row r="520" spans="1:7">
      <c r="A520" t="s">
        <v>1700</v>
      </c>
      <c r="B520">
        <v>36</v>
      </c>
      <c r="C520">
        <v>12</v>
      </c>
      <c r="D520">
        <v>36</v>
      </c>
      <c r="E520">
        <v>15552</v>
      </c>
      <c r="F520" s="74">
        <v>9</v>
      </c>
    </row>
    <row r="521" spans="1:7">
      <c r="A521" t="s">
        <v>2960</v>
      </c>
      <c r="B521">
        <v>36</v>
      </c>
      <c r="C521">
        <v>12</v>
      </c>
      <c r="D521">
        <v>39</v>
      </c>
      <c r="E521">
        <v>16848</v>
      </c>
      <c r="F521" s="74">
        <v>9.7999999999999989</v>
      </c>
    </row>
    <row r="522" spans="1:7">
      <c r="A522" t="s">
        <v>1701</v>
      </c>
      <c r="B522">
        <v>36</v>
      </c>
      <c r="C522">
        <v>12</v>
      </c>
      <c r="D522">
        <v>42</v>
      </c>
      <c r="E522">
        <v>18144</v>
      </c>
      <c r="F522" s="74">
        <v>10.5</v>
      </c>
    </row>
    <row r="523" spans="1:7">
      <c r="A523" t="s">
        <v>1395</v>
      </c>
      <c r="B523">
        <v>24</v>
      </c>
      <c r="C523">
        <v>24</v>
      </c>
      <c r="D523">
        <v>30</v>
      </c>
      <c r="E523">
        <v>17280</v>
      </c>
      <c r="F523" s="74">
        <v>10</v>
      </c>
    </row>
    <row r="524" spans="1:7">
      <c r="A524" t="s">
        <v>3543</v>
      </c>
      <c r="B524">
        <v>24</v>
      </c>
      <c r="C524">
        <v>24</v>
      </c>
      <c r="D524">
        <v>30</v>
      </c>
      <c r="E524">
        <v>17280</v>
      </c>
      <c r="F524" s="74">
        <v>10</v>
      </c>
      <c r="G524" s="314"/>
    </row>
    <row r="525" spans="1:7">
      <c r="A525" s="315" t="s">
        <v>4599</v>
      </c>
      <c r="B525" s="315">
        <v>24</v>
      </c>
      <c r="C525" s="315">
        <v>24</v>
      </c>
      <c r="D525" s="315">
        <v>33</v>
      </c>
      <c r="E525">
        <v>19008</v>
      </c>
      <c r="F525" s="74">
        <v>11</v>
      </c>
      <c r="G525" s="314"/>
    </row>
    <row r="526" spans="1:7">
      <c r="A526" s="315" t="s">
        <v>4601</v>
      </c>
      <c r="B526" s="315">
        <v>24</v>
      </c>
      <c r="C526" s="315">
        <v>24</v>
      </c>
      <c r="D526" s="315">
        <v>33</v>
      </c>
      <c r="E526">
        <v>19008</v>
      </c>
      <c r="F526" s="74">
        <v>11</v>
      </c>
      <c r="G526" s="314"/>
    </row>
    <row r="527" spans="1:7">
      <c r="A527" s="315" t="s">
        <v>1396</v>
      </c>
      <c r="B527" s="315">
        <v>24</v>
      </c>
      <c r="C527" s="315">
        <v>24</v>
      </c>
      <c r="D527" s="315">
        <v>36</v>
      </c>
      <c r="E527">
        <v>20736</v>
      </c>
      <c r="F527" s="74">
        <v>12</v>
      </c>
      <c r="G527" s="314"/>
    </row>
    <row r="528" spans="1:7">
      <c r="A528" s="315" t="s">
        <v>3544</v>
      </c>
      <c r="B528" s="315">
        <v>24</v>
      </c>
      <c r="C528" s="315">
        <v>24</v>
      </c>
      <c r="D528" s="315">
        <v>36</v>
      </c>
      <c r="E528">
        <v>20736</v>
      </c>
      <c r="F528" s="74">
        <v>12</v>
      </c>
    </row>
    <row r="529" spans="1:6">
      <c r="A529" t="s">
        <v>2991</v>
      </c>
      <c r="B529">
        <v>24</v>
      </c>
      <c r="C529">
        <v>24</v>
      </c>
      <c r="D529">
        <v>39</v>
      </c>
      <c r="E529">
        <v>22464</v>
      </c>
      <c r="F529" s="74">
        <v>13</v>
      </c>
    </row>
    <row r="530" spans="1:6">
      <c r="A530" t="s">
        <v>3545</v>
      </c>
      <c r="B530">
        <v>24</v>
      </c>
      <c r="C530">
        <v>24</v>
      </c>
      <c r="D530">
        <v>39</v>
      </c>
      <c r="E530">
        <v>22464</v>
      </c>
      <c r="F530" s="74">
        <v>13</v>
      </c>
    </row>
    <row r="531" spans="1:6">
      <c r="A531" t="s">
        <v>1397</v>
      </c>
      <c r="B531">
        <v>24</v>
      </c>
      <c r="C531">
        <v>24</v>
      </c>
      <c r="D531">
        <v>42</v>
      </c>
      <c r="E531">
        <v>24192</v>
      </c>
      <c r="F531" s="74">
        <v>14</v>
      </c>
    </row>
    <row r="532" spans="1:6">
      <c r="A532" t="s">
        <v>3546</v>
      </c>
      <c r="B532">
        <v>24</v>
      </c>
      <c r="C532">
        <v>24</v>
      </c>
      <c r="D532">
        <v>42</v>
      </c>
      <c r="E532">
        <v>24192</v>
      </c>
      <c r="F532" s="74">
        <v>14</v>
      </c>
    </row>
    <row r="533" spans="1:6">
      <c r="A533" t="s">
        <v>2045</v>
      </c>
      <c r="B533">
        <v>24</v>
      </c>
      <c r="C533">
        <v>13</v>
      </c>
      <c r="D533">
        <v>12</v>
      </c>
      <c r="E533">
        <v>3744</v>
      </c>
      <c r="F533" s="74">
        <v>2.2000000000000002</v>
      </c>
    </row>
    <row r="534" spans="1:6">
      <c r="A534" t="s">
        <v>4910</v>
      </c>
      <c r="B534">
        <v>24</v>
      </c>
      <c r="C534">
        <v>13</v>
      </c>
      <c r="D534">
        <v>15</v>
      </c>
      <c r="E534">
        <v>4680</v>
      </c>
      <c r="F534" s="74">
        <v>2.8000000000000003</v>
      </c>
    </row>
    <row r="535" spans="1:6">
      <c r="A535" t="s">
        <v>2050</v>
      </c>
      <c r="B535">
        <v>24</v>
      </c>
      <c r="C535">
        <v>13</v>
      </c>
      <c r="D535">
        <v>18</v>
      </c>
      <c r="E535">
        <v>5616</v>
      </c>
      <c r="F535" s="74">
        <v>3.3000000000000003</v>
      </c>
    </row>
    <row r="536" spans="1:6">
      <c r="A536" t="s">
        <v>4911</v>
      </c>
      <c r="B536">
        <v>24</v>
      </c>
      <c r="C536">
        <v>13</v>
      </c>
      <c r="D536">
        <v>21</v>
      </c>
      <c r="E536">
        <v>6552</v>
      </c>
      <c r="F536" s="74">
        <v>3.8000000000000003</v>
      </c>
    </row>
    <row r="537" spans="1:6">
      <c r="A537" t="s">
        <v>2056</v>
      </c>
      <c r="B537">
        <v>24</v>
      </c>
      <c r="C537">
        <v>13</v>
      </c>
      <c r="D537">
        <v>24</v>
      </c>
      <c r="E537">
        <v>7488</v>
      </c>
      <c r="F537" s="74">
        <v>4.3999999999999995</v>
      </c>
    </row>
    <row r="538" spans="1:6">
      <c r="A538" t="s">
        <v>2046</v>
      </c>
      <c r="B538">
        <v>27</v>
      </c>
      <c r="C538">
        <v>13</v>
      </c>
      <c r="D538">
        <v>12</v>
      </c>
      <c r="E538">
        <v>4212</v>
      </c>
      <c r="F538" s="74">
        <v>2.5</v>
      </c>
    </row>
    <row r="539" spans="1:6">
      <c r="A539" t="s">
        <v>4912</v>
      </c>
      <c r="B539">
        <v>27</v>
      </c>
      <c r="C539">
        <v>13</v>
      </c>
      <c r="D539">
        <v>15</v>
      </c>
      <c r="E539">
        <v>5265</v>
      </c>
      <c r="F539" s="74">
        <v>3.1</v>
      </c>
    </row>
    <row r="540" spans="1:6">
      <c r="A540" t="s">
        <v>2052</v>
      </c>
      <c r="B540">
        <v>27</v>
      </c>
      <c r="C540">
        <v>13</v>
      </c>
      <c r="D540">
        <v>18</v>
      </c>
      <c r="E540">
        <v>6318</v>
      </c>
      <c r="F540" s="74">
        <v>3.7</v>
      </c>
    </row>
    <row r="541" spans="1:6">
      <c r="A541" t="s">
        <v>4913</v>
      </c>
      <c r="B541">
        <v>27</v>
      </c>
      <c r="C541">
        <v>13</v>
      </c>
      <c r="D541">
        <v>21</v>
      </c>
      <c r="E541">
        <v>7371</v>
      </c>
      <c r="F541" s="74">
        <v>4.3</v>
      </c>
    </row>
    <row r="542" spans="1:6">
      <c r="A542" t="s">
        <v>2058</v>
      </c>
      <c r="B542">
        <v>27</v>
      </c>
      <c r="C542">
        <v>13</v>
      </c>
      <c r="D542">
        <v>24</v>
      </c>
      <c r="E542">
        <v>8424</v>
      </c>
      <c r="F542" s="74">
        <v>4.8999999999999995</v>
      </c>
    </row>
    <row r="543" spans="1:6">
      <c r="A543" t="s">
        <v>2047</v>
      </c>
      <c r="B543">
        <v>30</v>
      </c>
      <c r="C543">
        <v>13</v>
      </c>
      <c r="D543">
        <v>12</v>
      </c>
      <c r="E543">
        <v>4680</v>
      </c>
      <c r="F543" s="74">
        <v>2.8000000000000003</v>
      </c>
    </row>
    <row r="544" spans="1:6">
      <c r="A544" t="s">
        <v>4914</v>
      </c>
      <c r="B544">
        <v>30</v>
      </c>
      <c r="C544">
        <v>13</v>
      </c>
      <c r="D544">
        <v>15</v>
      </c>
      <c r="E544">
        <v>5850</v>
      </c>
      <c r="F544" s="74">
        <v>3.4</v>
      </c>
    </row>
    <row r="545" spans="1:6">
      <c r="A545" t="s">
        <v>2053</v>
      </c>
      <c r="B545">
        <v>30</v>
      </c>
      <c r="C545">
        <v>13</v>
      </c>
      <c r="D545">
        <v>18</v>
      </c>
      <c r="E545">
        <v>7020</v>
      </c>
      <c r="F545" s="74">
        <v>4.0999999999999996</v>
      </c>
    </row>
    <row r="546" spans="1:6">
      <c r="A546" t="s">
        <v>4915</v>
      </c>
      <c r="B546">
        <v>30</v>
      </c>
      <c r="C546">
        <v>13</v>
      </c>
      <c r="D546">
        <v>21</v>
      </c>
      <c r="E546">
        <v>8190</v>
      </c>
      <c r="F546" s="74">
        <v>4.8</v>
      </c>
    </row>
    <row r="547" spans="1:6">
      <c r="A547" t="s">
        <v>2059</v>
      </c>
      <c r="B547">
        <v>30</v>
      </c>
      <c r="C547">
        <v>13</v>
      </c>
      <c r="D547">
        <v>24</v>
      </c>
      <c r="E547">
        <v>9360</v>
      </c>
      <c r="F547" s="74">
        <v>5.5</v>
      </c>
    </row>
    <row r="548" spans="1:6">
      <c r="A548" t="s">
        <v>2048</v>
      </c>
      <c r="B548">
        <v>33</v>
      </c>
      <c r="C548">
        <v>13</v>
      </c>
      <c r="D548">
        <v>12</v>
      </c>
      <c r="E548">
        <v>5148</v>
      </c>
      <c r="F548" s="74">
        <v>3</v>
      </c>
    </row>
    <row r="549" spans="1:6">
      <c r="A549" t="s">
        <v>4916</v>
      </c>
      <c r="B549">
        <v>33</v>
      </c>
      <c r="C549">
        <v>13</v>
      </c>
      <c r="D549">
        <v>15</v>
      </c>
      <c r="E549">
        <v>6435</v>
      </c>
      <c r="F549" s="74">
        <v>3.8000000000000003</v>
      </c>
    </row>
    <row r="550" spans="1:6">
      <c r="A550" t="s">
        <v>2054</v>
      </c>
      <c r="B550">
        <v>33</v>
      </c>
      <c r="C550">
        <v>13</v>
      </c>
      <c r="D550">
        <v>18</v>
      </c>
      <c r="E550">
        <v>7722</v>
      </c>
      <c r="F550" s="74">
        <v>4.5</v>
      </c>
    </row>
    <row r="551" spans="1:6">
      <c r="A551" t="s">
        <v>4917</v>
      </c>
      <c r="B551">
        <v>33</v>
      </c>
      <c r="C551">
        <v>13</v>
      </c>
      <c r="D551">
        <v>21</v>
      </c>
      <c r="E551">
        <v>9009</v>
      </c>
      <c r="F551" s="74">
        <v>5.3</v>
      </c>
    </row>
    <row r="552" spans="1:6">
      <c r="A552" t="s">
        <v>2060</v>
      </c>
      <c r="B552">
        <v>33</v>
      </c>
      <c r="C552">
        <v>13</v>
      </c>
      <c r="D552">
        <v>24</v>
      </c>
      <c r="E552">
        <v>10296</v>
      </c>
      <c r="F552" s="74">
        <v>6</v>
      </c>
    </row>
    <row r="553" spans="1:6">
      <c r="A553" t="s">
        <v>2049</v>
      </c>
      <c r="B553">
        <v>36</v>
      </c>
      <c r="C553">
        <v>13</v>
      </c>
      <c r="D553">
        <v>12</v>
      </c>
      <c r="E553">
        <v>5616</v>
      </c>
      <c r="F553" s="74">
        <v>3.3000000000000003</v>
      </c>
    </row>
    <row r="554" spans="1:6">
      <c r="A554" t="s">
        <v>4918</v>
      </c>
      <c r="B554">
        <v>36</v>
      </c>
      <c r="C554">
        <v>13</v>
      </c>
      <c r="D554">
        <v>15</v>
      </c>
      <c r="E554">
        <v>7020</v>
      </c>
      <c r="F554" s="74">
        <v>4.0999999999999996</v>
      </c>
    </row>
    <row r="555" spans="1:6">
      <c r="A555" t="s">
        <v>2055</v>
      </c>
      <c r="B555">
        <v>36</v>
      </c>
      <c r="C555">
        <v>13</v>
      </c>
      <c r="D555">
        <v>18</v>
      </c>
      <c r="E555">
        <v>8424</v>
      </c>
      <c r="F555" s="74">
        <v>4.8999999999999995</v>
      </c>
    </row>
    <row r="556" spans="1:6">
      <c r="A556" t="s">
        <v>4919</v>
      </c>
      <c r="B556">
        <v>36</v>
      </c>
      <c r="C556">
        <v>13</v>
      </c>
      <c r="D556">
        <v>21</v>
      </c>
      <c r="E556">
        <v>9828</v>
      </c>
      <c r="F556" s="74">
        <v>5.6999999999999993</v>
      </c>
    </row>
    <row r="557" spans="1:6">
      <c r="A557" t="s">
        <v>2061</v>
      </c>
      <c r="B557">
        <v>36</v>
      </c>
      <c r="C557">
        <v>13</v>
      </c>
      <c r="D557">
        <v>24</v>
      </c>
      <c r="E557">
        <v>11232</v>
      </c>
      <c r="F557" s="74">
        <v>6.5</v>
      </c>
    </row>
    <row r="558" spans="1:6">
      <c r="A558" t="s">
        <v>4157</v>
      </c>
      <c r="B558">
        <v>24</v>
      </c>
      <c r="C558">
        <v>22</v>
      </c>
      <c r="D558">
        <v>24</v>
      </c>
      <c r="E558">
        <v>12672</v>
      </c>
      <c r="F558" s="74">
        <v>7.3999999999999995</v>
      </c>
    </row>
    <row r="559" spans="1:6">
      <c r="A559" t="s">
        <v>4160</v>
      </c>
      <c r="B559">
        <v>27</v>
      </c>
      <c r="C559">
        <v>22</v>
      </c>
      <c r="D559">
        <v>24</v>
      </c>
      <c r="E559">
        <v>14256</v>
      </c>
      <c r="F559" s="74">
        <v>8.2999999999999989</v>
      </c>
    </row>
    <row r="560" spans="1:6">
      <c r="A560" t="s">
        <v>4169</v>
      </c>
      <c r="B560">
        <v>30</v>
      </c>
      <c r="C560">
        <v>22</v>
      </c>
      <c r="D560">
        <v>24</v>
      </c>
      <c r="E560">
        <v>15840</v>
      </c>
      <c r="F560" s="74">
        <v>9.1999999999999993</v>
      </c>
    </row>
    <row r="561" spans="1:6">
      <c r="A561" t="s">
        <v>4170</v>
      </c>
      <c r="B561">
        <v>33</v>
      </c>
      <c r="C561">
        <v>22</v>
      </c>
      <c r="D561">
        <v>24</v>
      </c>
      <c r="E561">
        <v>17424</v>
      </c>
      <c r="F561" s="74">
        <v>10.1</v>
      </c>
    </row>
    <row r="562" spans="1:6">
      <c r="A562" t="s">
        <v>4171</v>
      </c>
      <c r="B562">
        <v>36</v>
      </c>
      <c r="C562">
        <v>22</v>
      </c>
      <c r="D562">
        <v>24</v>
      </c>
      <c r="E562">
        <v>19008</v>
      </c>
      <c r="F562" s="74">
        <v>11</v>
      </c>
    </row>
    <row r="563" spans="1:6">
      <c r="A563" t="s">
        <v>1642</v>
      </c>
      <c r="B563">
        <v>0</v>
      </c>
      <c r="C563">
        <v>0</v>
      </c>
      <c r="D563">
        <v>0</v>
      </c>
      <c r="E563">
        <v>0</v>
      </c>
      <c r="F563">
        <v>0</v>
      </c>
    </row>
  </sheetData>
  <sortState xmlns:xlrd2="http://schemas.microsoft.com/office/spreadsheetml/2017/richdata2" ref="A2:IV558">
    <sortCondition ref="A2:A558"/>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I563"/>
  <sheetViews>
    <sheetView workbookViewId="0">
      <pane xSplit="1" ySplit="1" topLeftCell="B64" activePane="bottomRight" state="frozen"/>
      <selection activeCell="A883" sqref="A1:A1048576"/>
      <selection pane="topRight" activeCell="A883" sqref="A1:A1048576"/>
      <selection pane="bottomLeft" activeCell="A883" sqref="A1:A1048576"/>
      <selection pane="bottomRight" activeCell="B76" sqref="B76"/>
    </sheetView>
  </sheetViews>
  <sheetFormatPr defaultRowHeight="12.6"/>
  <cols>
    <col min="2" max="2" width="25.44140625" bestFit="1" customWidth="1"/>
    <col min="3" max="3" width="19.33203125" bestFit="1" customWidth="1"/>
    <col min="4" max="4" width="10.109375" bestFit="1" customWidth="1"/>
    <col min="5" max="5" width="33.5546875" customWidth="1"/>
    <col min="6" max="6" width="10.33203125" bestFit="1" customWidth="1"/>
    <col min="7" max="7" width="34.109375" bestFit="1" customWidth="1"/>
  </cols>
  <sheetData>
    <row r="1" spans="2:9" ht="15.6">
      <c r="B1" s="8" t="s">
        <v>1170</v>
      </c>
      <c r="C1" s="8" t="s">
        <v>4276</v>
      </c>
      <c r="D1" s="8" t="s">
        <v>4308</v>
      </c>
      <c r="E1" s="8" t="s">
        <v>4482</v>
      </c>
      <c r="F1" s="8" t="s">
        <v>4483</v>
      </c>
      <c r="G1" s="8" t="s">
        <v>4484</v>
      </c>
      <c r="H1" s="8" t="s">
        <v>2119</v>
      </c>
      <c r="I1" s="8" t="s">
        <v>4697</v>
      </c>
    </row>
    <row r="2" spans="2:9" s="2" customFormat="1" ht="15" customHeight="1">
      <c r="B2" t="s">
        <v>4811</v>
      </c>
      <c r="C2" s="46" t="s">
        <v>1255</v>
      </c>
      <c r="D2" s="46" t="s">
        <v>4283</v>
      </c>
      <c r="E2" s="46" t="s">
        <v>4489</v>
      </c>
      <c r="F2" s="46" t="s">
        <v>3911</v>
      </c>
      <c r="G2" s="2" t="s">
        <v>5024</v>
      </c>
      <c r="H2" s="2" t="s">
        <v>3907</v>
      </c>
      <c r="I2" s="2" t="s">
        <v>4698</v>
      </c>
    </row>
    <row r="3" spans="2:9" s="2" customFormat="1" ht="15.6">
      <c r="B3" t="s">
        <v>419</v>
      </c>
      <c r="C3" s="46" t="s">
        <v>4822</v>
      </c>
      <c r="D3" s="46"/>
      <c r="E3" s="46" t="s">
        <v>4494</v>
      </c>
      <c r="F3" s="46" t="s">
        <v>3909</v>
      </c>
      <c r="G3" s="2" t="s">
        <v>5025</v>
      </c>
      <c r="H3" s="2" t="s">
        <v>3908</v>
      </c>
      <c r="I3" s="2" t="s">
        <v>4699</v>
      </c>
    </row>
    <row r="4" spans="2:9" s="2" customFormat="1" ht="15.6">
      <c r="B4" t="s">
        <v>4812</v>
      </c>
      <c r="C4" s="46" t="s">
        <v>4823</v>
      </c>
      <c r="E4" s="46" t="s">
        <v>4524</v>
      </c>
      <c r="F4" s="46" t="s">
        <v>3910</v>
      </c>
      <c r="G4" s="2" t="s">
        <v>5026</v>
      </c>
    </row>
    <row r="5" spans="2:9" s="2" customFormat="1" ht="15.6">
      <c r="B5" t="s">
        <v>1464</v>
      </c>
      <c r="C5" s="46" t="s">
        <v>5003</v>
      </c>
      <c r="G5" s="2" t="s">
        <v>5027</v>
      </c>
    </row>
    <row r="6" spans="2:9" s="2" customFormat="1" ht="15" customHeight="1">
      <c r="B6" t="s">
        <v>2159</v>
      </c>
      <c r="C6" s="46" t="s">
        <v>5004</v>
      </c>
      <c r="G6" s="2" t="s">
        <v>5038</v>
      </c>
    </row>
    <row r="7" spans="2:9" s="2" customFormat="1" ht="15" customHeight="1">
      <c r="B7" t="s">
        <v>3023</v>
      </c>
      <c r="C7" s="46" t="s">
        <v>5005</v>
      </c>
      <c r="G7" s="2" t="s">
        <v>5039</v>
      </c>
    </row>
    <row r="8" spans="2:9" s="2" customFormat="1" ht="15.6">
      <c r="B8" s="65" t="s">
        <v>0</v>
      </c>
      <c r="C8" s="46" t="s">
        <v>5006</v>
      </c>
      <c r="G8" s="2" t="s">
        <v>5040</v>
      </c>
    </row>
    <row r="9" spans="2:9" s="2" customFormat="1" ht="15.6">
      <c r="B9" t="s">
        <v>3024</v>
      </c>
      <c r="C9" s="46" t="s">
        <v>1256</v>
      </c>
      <c r="G9" s="2" t="s">
        <v>5041</v>
      </c>
    </row>
    <row r="10" spans="2:9" s="2" customFormat="1" ht="15.6">
      <c r="B10" t="s">
        <v>4813</v>
      </c>
      <c r="C10" s="46" t="s">
        <v>1257</v>
      </c>
      <c r="G10" s="2" t="s">
        <v>5037</v>
      </c>
    </row>
    <row r="11" spans="2:9" s="2" customFormat="1" ht="15.6">
      <c r="B11" t="s">
        <v>4814</v>
      </c>
      <c r="C11" s="46" t="s">
        <v>2204</v>
      </c>
      <c r="G11" s="2" t="s">
        <v>5036</v>
      </c>
    </row>
    <row r="12" spans="2:9" s="2" customFormat="1" ht="15.6">
      <c r="B12" t="s">
        <v>4815</v>
      </c>
      <c r="C12" s="46" t="s">
        <v>4296</v>
      </c>
      <c r="G12" s="2" t="s">
        <v>5028</v>
      </c>
    </row>
    <row r="13" spans="2:9" s="2" customFormat="1" ht="15.6">
      <c r="B13" t="s">
        <v>4816</v>
      </c>
      <c r="C13" s="46" t="s">
        <v>4297</v>
      </c>
      <c r="G13" s="2" t="s">
        <v>5029</v>
      </c>
    </row>
    <row r="14" spans="2:9" s="2" customFormat="1" ht="15.6">
      <c r="B14" t="s">
        <v>2160</v>
      </c>
      <c r="C14" s="46" t="s">
        <v>4292</v>
      </c>
      <c r="G14" s="2" t="s">
        <v>5031</v>
      </c>
    </row>
    <row r="15" spans="2:9" s="2" customFormat="1" ht="15.6">
      <c r="B15" t="s">
        <v>3025</v>
      </c>
      <c r="C15" s="46" t="s">
        <v>1262</v>
      </c>
    </row>
    <row r="16" spans="2:9" s="2" customFormat="1" ht="15.6">
      <c r="B16" t="s">
        <v>1</v>
      </c>
      <c r="C16" s="46" t="s">
        <v>3850</v>
      </c>
    </row>
    <row r="17" spans="2:3" s="2" customFormat="1" ht="15.6">
      <c r="B17" t="s">
        <v>3026</v>
      </c>
      <c r="C17" s="46" t="s">
        <v>1263</v>
      </c>
    </row>
    <row r="18" spans="2:3" s="2" customFormat="1" ht="15.6">
      <c r="B18" t="s">
        <v>4817</v>
      </c>
      <c r="C18" s="46" t="s">
        <v>3851</v>
      </c>
    </row>
    <row r="19" spans="2:3" s="2" customFormat="1" ht="15.6">
      <c r="B19" t="s">
        <v>4818</v>
      </c>
      <c r="C19" s="46" t="s">
        <v>1261</v>
      </c>
    </row>
    <row r="20" spans="2:3" s="2" customFormat="1" ht="15.6">
      <c r="B20" t="s">
        <v>4819</v>
      </c>
      <c r="C20" s="46" t="s">
        <v>4284</v>
      </c>
    </row>
    <row r="21" spans="2:3" s="2" customFormat="1" ht="15.6">
      <c r="B21" t="s">
        <v>4820</v>
      </c>
      <c r="C21" s="46" t="s">
        <v>4285</v>
      </c>
    </row>
    <row r="22" spans="2:3" s="2" customFormat="1" ht="15.6">
      <c r="B22" t="s">
        <v>2</v>
      </c>
      <c r="C22" s="46" t="s">
        <v>4286</v>
      </c>
    </row>
    <row r="23" spans="2:3" s="2" customFormat="1" ht="15.6">
      <c r="B23" t="s">
        <v>3027</v>
      </c>
      <c r="C23" s="46" t="s">
        <v>4287</v>
      </c>
    </row>
    <row r="24" spans="2:3" s="2" customFormat="1" ht="15.6">
      <c r="B24" t="s">
        <v>3</v>
      </c>
      <c r="C24" s="46" t="s">
        <v>4288</v>
      </c>
    </row>
    <row r="25" spans="2:3" s="2" customFormat="1" ht="15.6">
      <c r="B25" t="s">
        <v>3028</v>
      </c>
      <c r="C25" s="46" t="s">
        <v>4289</v>
      </c>
    </row>
    <row r="26" spans="2:3" s="2" customFormat="1" ht="15.6">
      <c r="B26" t="s">
        <v>4</v>
      </c>
      <c r="C26" s="46" t="s">
        <v>4290</v>
      </c>
    </row>
    <row r="27" spans="2:3" s="2" customFormat="1" ht="15.6">
      <c r="B27" t="s">
        <v>5</v>
      </c>
      <c r="C27" s="46" t="s">
        <v>4291</v>
      </c>
    </row>
    <row r="28" spans="2:3" s="2" customFormat="1" ht="15.6">
      <c r="B28" t="s">
        <v>6</v>
      </c>
      <c r="C28" s="46" t="s">
        <v>1264</v>
      </c>
    </row>
    <row r="29" spans="2:3" s="2" customFormat="1" ht="15.6">
      <c r="B29" t="s">
        <v>7</v>
      </c>
      <c r="C29" s="46" t="s">
        <v>4294</v>
      </c>
    </row>
    <row r="30" spans="2:3" s="2" customFormat="1" ht="15.6">
      <c r="B30" t="s">
        <v>8</v>
      </c>
      <c r="C30" s="46" t="s">
        <v>4318</v>
      </c>
    </row>
    <row r="31" spans="2:3" s="2" customFormat="1" ht="15.6">
      <c r="B31" t="s">
        <v>2161</v>
      </c>
      <c r="C31" s="46" t="s">
        <v>4298</v>
      </c>
    </row>
    <row r="32" spans="2:3" s="2" customFormat="1" ht="15.6">
      <c r="B32" t="s">
        <v>3030</v>
      </c>
      <c r="C32" s="46" t="s">
        <v>4299</v>
      </c>
    </row>
    <row r="33" spans="2:3" s="2" customFormat="1" ht="15.6">
      <c r="B33" t="s">
        <v>9</v>
      </c>
      <c r="C33" s="46" t="s">
        <v>4300</v>
      </c>
    </row>
    <row r="34" spans="2:3" s="2" customFormat="1" ht="15.6">
      <c r="B34" t="s">
        <v>3031</v>
      </c>
      <c r="C34" s="46" t="s">
        <v>4301</v>
      </c>
    </row>
    <row r="35" spans="2:3" s="2" customFormat="1" ht="15.6">
      <c r="B35" t="s">
        <v>2171</v>
      </c>
      <c r="C35" s="46" t="s">
        <v>3929</v>
      </c>
    </row>
    <row r="36" spans="2:3" s="2" customFormat="1" ht="15.6">
      <c r="B36" t="s">
        <v>2162</v>
      </c>
      <c r="C36" s="46" t="s">
        <v>1238</v>
      </c>
    </row>
    <row r="37" spans="2:3" s="2" customFormat="1" ht="15.6">
      <c r="B37" t="s">
        <v>3032</v>
      </c>
      <c r="C37" s="46" t="s">
        <v>1239</v>
      </c>
    </row>
    <row r="38" spans="2:3" s="2" customFormat="1" ht="15.6">
      <c r="B38" t="s">
        <v>10</v>
      </c>
      <c r="C38" s="46" t="s">
        <v>4102</v>
      </c>
    </row>
    <row r="39" spans="2:3" s="2" customFormat="1" ht="15.6">
      <c r="B39" t="s">
        <v>3033</v>
      </c>
      <c r="C39" s="46" t="s">
        <v>4293</v>
      </c>
    </row>
    <row r="40" spans="2:3" s="2" customFormat="1" ht="15.6">
      <c r="B40" t="s">
        <v>2172</v>
      </c>
      <c r="C40" s="46" t="s">
        <v>4833</v>
      </c>
    </row>
    <row r="41" spans="2:3" s="2" customFormat="1" ht="15.6">
      <c r="B41" t="s">
        <v>2173</v>
      </c>
      <c r="C41" s="46" t="s">
        <v>4834</v>
      </c>
    </row>
    <row r="42" spans="2:3" s="2" customFormat="1" ht="15.6">
      <c r="B42" t="s">
        <v>2174</v>
      </c>
      <c r="C42" s="46" t="s">
        <v>4835</v>
      </c>
    </row>
    <row r="43" spans="2:3" s="2" customFormat="1" ht="15.6">
      <c r="B43" t="s">
        <v>388</v>
      </c>
      <c r="C43" s="46" t="s">
        <v>4836</v>
      </c>
    </row>
    <row r="44" spans="2:3" s="2" customFormat="1" ht="15.6">
      <c r="B44" t="s">
        <v>15</v>
      </c>
      <c r="C44" s="46" t="s">
        <v>4295</v>
      </c>
    </row>
    <row r="45" spans="2:3" s="2" customFormat="1" ht="15.6">
      <c r="B45" t="s">
        <v>3035</v>
      </c>
      <c r="C45" s="46" t="s">
        <v>4837</v>
      </c>
    </row>
    <row r="46" spans="2:3" s="2" customFormat="1" ht="15.6">
      <c r="B46" t="s">
        <v>16</v>
      </c>
      <c r="C46" s="46" t="s">
        <v>4838</v>
      </c>
    </row>
    <row r="47" spans="2:3" s="2" customFormat="1" ht="15.6">
      <c r="B47" t="s">
        <v>3036</v>
      </c>
      <c r="C47" s="46" t="s">
        <v>1268</v>
      </c>
    </row>
    <row r="48" spans="2:3" s="2" customFormat="1" ht="15.6">
      <c r="B48" t="s">
        <v>2099</v>
      </c>
      <c r="C48" s="46" t="s">
        <v>4061</v>
      </c>
    </row>
    <row r="49" spans="2:3" s="2" customFormat="1" ht="15.6">
      <c r="B49" t="s">
        <v>4500</v>
      </c>
      <c r="C49" s="46" t="s">
        <v>4062</v>
      </c>
    </row>
    <row r="50" spans="2:3" s="2" customFormat="1" ht="15.6">
      <c r="B50" t="s">
        <v>4501</v>
      </c>
      <c r="C50" s="46" t="s">
        <v>4870</v>
      </c>
    </row>
    <row r="51" spans="2:3" s="2" customFormat="1" ht="15" customHeight="1">
      <c r="B51" t="s">
        <v>1870</v>
      </c>
      <c r="C51" s="46" t="s">
        <v>4871</v>
      </c>
    </row>
    <row r="52" spans="2:3" s="2" customFormat="1" ht="15.6">
      <c r="B52" t="s">
        <v>3037</v>
      </c>
      <c r="C52" s="46" t="s">
        <v>4872</v>
      </c>
    </row>
    <row r="53" spans="2:3" s="2" customFormat="1" ht="15.6">
      <c r="B53" t="s">
        <v>4502</v>
      </c>
      <c r="C53" s="46" t="s">
        <v>4873</v>
      </c>
    </row>
    <row r="54" spans="2:3" s="2" customFormat="1" ht="15.6">
      <c r="B54" t="s">
        <v>4503</v>
      </c>
      <c r="C54" s="46" t="s">
        <v>4874</v>
      </c>
    </row>
    <row r="55" spans="2:3" s="2" customFormat="1" ht="15.6">
      <c r="B55" t="s">
        <v>1871</v>
      </c>
      <c r="C55" s="46" t="s">
        <v>4875</v>
      </c>
    </row>
    <row r="56" spans="2:3" s="2" customFormat="1" ht="15.6">
      <c r="B56" t="s">
        <v>3038</v>
      </c>
      <c r="C56" s="46" t="s">
        <v>1814</v>
      </c>
    </row>
    <row r="57" spans="2:3" s="2" customFormat="1" ht="15" customHeight="1">
      <c r="B57" t="s">
        <v>4504</v>
      </c>
      <c r="C57" s="46" t="s">
        <v>1815</v>
      </c>
    </row>
    <row r="58" spans="2:3" s="2" customFormat="1" ht="15" customHeight="1">
      <c r="B58" t="s">
        <v>4505</v>
      </c>
      <c r="C58" s="46" t="s">
        <v>1816</v>
      </c>
    </row>
    <row r="59" spans="2:3" s="2" customFormat="1" ht="15.75" customHeight="1">
      <c r="B59" t="s">
        <v>1872</v>
      </c>
      <c r="C59" s="46" t="s">
        <v>1817</v>
      </c>
    </row>
    <row r="60" spans="2:3" s="2" customFormat="1" ht="15" customHeight="1">
      <c r="B60" t="s">
        <v>3039</v>
      </c>
      <c r="C60" s="46" t="s">
        <v>4884</v>
      </c>
    </row>
    <row r="61" spans="2:3" s="2" customFormat="1" ht="15.6">
      <c r="B61" t="s">
        <v>1255</v>
      </c>
      <c r="C61" s="46" t="s">
        <v>4905</v>
      </c>
    </row>
    <row r="62" spans="2:3" s="2" customFormat="1" ht="15" customHeight="1">
      <c r="B62" t="s">
        <v>19</v>
      </c>
      <c r="C62" s="46" t="s">
        <v>4906</v>
      </c>
    </row>
    <row r="63" spans="2:3" s="2" customFormat="1" ht="15.6">
      <c r="B63" t="s">
        <v>3044</v>
      </c>
      <c r="C63" s="46" t="s">
        <v>4907</v>
      </c>
    </row>
    <row r="64" spans="2:3" s="2" customFormat="1" ht="15.6">
      <c r="B64" t="s">
        <v>4527</v>
      </c>
      <c r="C64" s="46" t="s">
        <v>4908</v>
      </c>
    </row>
    <row r="65" spans="2:3" s="2" customFormat="1" ht="15" customHeight="1">
      <c r="B65" t="s">
        <v>4529</v>
      </c>
      <c r="C65" s="46" t="s">
        <v>4909</v>
      </c>
    </row>
    <row r="66" spans="2:3" s="2" customFormat="1" ht="15" customHeight="1">
      <c r="B66" s="315" t="s">
        <v>2722</v>
      </c>
      <c r="C66" s="46"/>
    </row>
    <row r="67" spans="2:3" s="2" customFormat="1" ht="15.75" customHeight="1">
      <c r="B67" s="315" t="s">
        <v>3048</v>
      </c>
      <c r="C67" s="46"/>
    </row>
    <row r="68" spans="2:3" s="2" customFormat="1" ht="15" customHeight="1">
      <c r="B68" s="315" t="s">
        <v>2741</v>
      </c>
      <c r="C68" s="46"/>
    </row>
    <row r="69" spans="2:3" s="2" customFormat="1" ht="15.6">
      <c r="B69" s="315" t="s">
        <v>3052</v>
      </c>
      <c r="C69" s="46"/>
    </row>
    <row r="70" spans="2:3" s="2" customFormat="1" ht="15" customHeight="1">
      <c r="B70" t="s">
        <v>23</v>
      </c>
      <c r="C70" s="46"/>
    </row>
    <row r="71" spans="2:3" s="2" customFormat="1" ht="15" customHeight="1">
      <c r="B71" t="s">
        <v>3056</v>
      </c>
      <c r="C71" s="46"/>
    </row>
    <row r="72" spans="2:3" s="2" customFormat="1" ht="15.6">
      <c r="B72" t="s">
        <v>1401</v>
      </c>
      <c r="C72" s="46"/>
    </row>
    <row r="73" spans="2:3" s="2" customFormat="1" ht="15.6">
      <c r="B73" t="s">
        <v>429</v>
      </c>
      <c r="C73" s="46"/>
    </row>
    <row r="74" spans="2:3" s="2" customFormat="1" ht="15.6">
      <c r="B74" t="s">
        <v>430</v>
      </c>
      <c r="C74" s="46"/>
    </row>
    <row r="75" spans="2:3" s="2" customFormat="1" ht="15.6">
      <c r="B75" t="s">
        <v>4822</v>
      </c>
      <c r="C75" s="46"/>
    </row>
    <row r="76" spans="2:3" s="2" customFormat="1" ht="15" customHeight="1">
      <c r="B76" t="s">
        <v>4823</v>
      </c>
      <c r="C76" s="46"/>
    </row>
    <row r="77" spans="2:3" s="2" customFormat="1" ht="15.75" customHeight="1">
      <c r="B77" t="s">
        <v>5003</v>
      </c>
      <c r="C77" s="46"/>
    </row>
    <row r="78" spans="2:3" s="2" customFormat="1" ht="15" customHeight="1">
      <c r="B78" t="s">
        <v>5004</v>
      </c>
      <c r="C78" s="46"/>
    </row>
    <row r="79" spans="2:3" s="2" customFormat="1" ht="15.6">
      <c r="B79" t="s">
        <v>5005</v>
      </c>
      <c r="C79" s="46"/>
    </row>
    <row r="80" spans="2:3" s="2" customFormat="1" ht="15" customHeight="1">
      <c r="B80" t="s">
        <v>5006</v>
      </c>
      <c r="C80" s="46"/>
    </row>
    <row r="81" spans="2:3" s="2" customFormat="1" ht="15" customHeight="1">
      <c r="B81" t="s">
        <v>4824</v>
      </c>
      <c r="C81" s="46"/>
    </row>
    <row r="82" spans="2:3" s="2" customFormat="1" ht="15" customHeight="1">
      <c r="B82" t="s">
        <v>1256</v>
      </c>
      <c r="C82" s="46"/>
    </row>
    <row r="83" spans="2:3" s="2" customFormat="1" ht="15" customHeight="1">
      <c r="B83" t="s">
        <v>1257</v>
      </c>
      <c r="C83" s="46"/>
    </row>
    <row r="84" spans="2:3" s="2" customFormat="1" ht="15.6">
      <c r="B84" t="s">
        <v>2204</v>
      </c>
      <c r="C84" s="46"/>
    </row>
    <row r="85" spans="2:3" s="2" customFormat="1" ht="15" customHeight="1">
      <c r="B85" t="s">
        <v>386</v>
      </c>
      <c r="C85" s="46"/>
    </row>
    <row r="86" spans="2:3" s="2" customFormat="1" ht="15.6">
      <c r="B86" t="s">
        <v>3113</v>
      </c>
      <c r="C86" s="46"/>
    </row>
    <row r="87" spans="2:3" s="2" customFormat="1" ht="15.6">
      <c r="B87" t="s">
        <v>4296</v>
      </c>
      <c r="C87" s="46"/>
    </row>
    <row r="88" spans="2:3" s="2" customFormat="1" ht="15" customHeight="1">
      <c r="B88" t="s">
        <v>4297</v>
      </c>
      <c r="C88" s="46"/>
    </row>
    <row r="89" spans="2:3" s="2" customFormat="1" ht="15" customHeight="1">
      <c r="B89" t="s">
        <v>4292</v>
      </c>
      <c r="C89" s="46"/>
    </row>
    <row r="90" spans="2:3" s="2" customFormat="1" ht="15.75" customHeight="1">
      <c r="B90" t="s">
        <v>758</v>
      </c>
      <c r="C90" s="46"/>
    </row>
    <row r="91" spans="2:3" s="2" customFormat="1" ht="15" customHeight="1">
      <c r="B91" t="s">
        <v>1262</v>
      </c>
      <c r="C91" s="46"/>
    </row>
    <row r="92" spans="2:3" s="2" customFormat="1" ht="15.6">
      <c r="B92" t="s">
        <v>3850</v>
      </c>
      <c r="C92" s="46"/>
    </row>
    <row r="93" spans="2:3" s="2" customFormat="1" ht="15" customHeight="1">
      <c r="B93" t="s">
        <v>1263</v>
      </c>
      <c r="C93" s="46"/>
    </row>
    <row r="94" spans="2:3" s="2" customFormat="1" ht="15" customHeight="1">
      <c r="B94" t="s">
        <v>3851</v>
      </c>
      <c r="C94" s="46"/>
    </row>
    <row r="95" spans="2:3" s="2" customFormat="1" ht="15.6">
      <c r="B95" t="s">
        <v>54</v>
      </c>
      <c r="C95" s="46"/>
    </row>
    <row r="96" spans="2:3" s="2" customFormat="1" ht="15" customHeight="1">
      <c r="B96" t="s">
        <v>3125</v>
      </c>
      <c r="C96" s="46"/>
    </row>
    <row r="97" spans="2:3" s="2" customFormat="1" ht="15.6">
      <c r="B97" t="s">
        <v>4544</v>
      </c>
      <c r="C97" s="46"/>
    </row>
    <row r="98" spans="2:3" s="2" customFormat="1" ht="15.6">
      <c r="B98" t="s">
        <v>4546</v>
      </c>
      <c r="C98" s="46"/>
    </row>
    <row r="99" spans="2:3" s="2" customFormat="1" ht="15.6">
      <c r="B99" t="s">
        <v>57</v>
      </c>
      <c r="C99" s="46"/>
    </row>
    <row r="100" spans="2:3" s="2" customFormat="1" ht="15" customHeight="1">
      <c r="B100" t="s">
        <v>3130</v>
      </c>
      <c r="C100" s="46"/>
    </row>
    <row r="101" spans="2:3" s="2" customFormat="1" ht="15.75" customHeight="1">
      <c r="B101" t="s">
        <v>2763</v>
      </c>
      <c r="C101" s="46"/>
    </row>
    <row r="102" spans="2:3" s="2" customFormat="1" ht="15" customHeight="1">
      <c r="B102" t="s">
        <v>3135</v>
      </c>
      <c r="C102" s="46"/>
    </row>
    <row r="103" spans="2:3" s="2" customFormat="1" ht="15.6">
      <c r="B103" t="s">
        <v>61</v>
      </c>
      <c r="C103" s="46"/>
    </row>
    <row r="104" spans="2:3" s="2" customFormat="1" ht="15.6">
      <c r="B104" t="s">
        <v>3140</v>
      </c>
      <c r="C104" s="46"/>
    </row>
    <row r="105" spans="2:3" s="2" customFormat="1" ht="15.6">
      <c r="B105" t="s">
        <v>4065</v>
      </c>
      <c r="C105" s="46"/>
    </row>
    <row r="106" spans="2:3" s="2" customFormat="1" ht="15.6">
      <c r="B106" t="s">
        <v>4066</v>
      </c>
      <c r="C106" s="46"/>
    </row>
    <row r="107" spans="2:3" s="2" customFormat="1" ht="15.6">
      <c r="B107" t="s">
        <v>4067</v>
      </c>
      <c r="C107" s="46"/>
    </row>
    <row r="108" spans="2:3" s="2" customFormat="1" ht="15.6">
      <c r="B108" t="s">
        <v>4068</v>
      </c>
      <c r="C108" s="46"/>
    </row>
    <row r="109" spans="2:3" s="2" customFormat="1" ht="15.6">
      <c r="B109" t="s">
        <v>4069</v>
      </c>
      <c r="C109" s="46"/>
    </row>
    <row r="110" spans="2:3" s="2" customFormat="1" ht="15.6">
      <c r="B110" t="s">
        <v>4070</v>
      </c>
      <c r="C110" s="46"/>
    </row>
    <row r="111" spans="2:3" s="2" customFormat="1" ht="15" customHeight="1">
      <c r="B111" t="s">
        <v>4071</v>
      </c>
      <c r="C111" s="46"/>
    </row>
    <row r="112" spans="2:3" s="2" customFormat="1" ht="15" customHeight="1">
      <c r="B112" s="315" t="s">
        <v>1922</v>
      </c>
      <c r="C112" s="46"/>
    </row>
    <row r="113" spans="2:3" s="2" customFormat="1" ht="15" customHeight="1">
      <c r="B113" s="315" t="s">
        <v>4825</v>
      </c>
      <c r="C113" s="46"/>
    </row>
    <row r="114" spans="2:3" s="2" customFormat="1" ht="15" customHeight="1">
      <c r="B114" s="315" t="s">
        <v>77</v>
      </c>
      <c r="C114" s="46"/>
    </row>
    <row r="115" spans="2:3" s="2" customFormat="1" ht="15" customHeight="1">
      <c r="B115" s="315" t="s">
        <v>4826</v>
      </c>
      <c r="C115" s="46"/>
    </row>
    <row r="116" spans="2:3" s="2" customFormat="1" ht="15" customHeight="1">
      <c r="B116" t="s">
        <v>78</v>
      </c>
      <c r="C116" s="46"/>
    </row>
    <row r="117" spans="2:3" s="2" customFormat="1" ht="15" customHeight="1">
      <c r="B117" t="s">
        <v>79</v>
      </c>
      <c r="C117" s="46"/>
    </row>
    <row r="118" spans="2:3" s="2" customFormat="1" ht="15" customHeight="1">
      <c r="B118" s="315" t="s">
        <v>80</v>
      </c>
      <c r="C118" s="46"/>
    </row>
    <row r="119" spans="2:3" s="2" customFormat="1" ht="15" customHeight="1">
      <c r="B119" s="315" t="s">
        <v>81</v>
      </c>
      <c r="C119" s="46"/>
    </row>
    <row r="120" spans="2:3" s="2" customFormat="1" ht="15" customHeight="1">
      <c r="B120" t="s">
        <v>82</v>
      </c>
      <c r="C120" s="46"/>
    </row>
    <row r="121" spans="2:3" s="2" customFormat="1" ht="15" customHeight="1">
      <c r="B121" t="s">
        <v>1422</v>
      </c>
      <c r="C121" s="46"/>
    </row>
    <row r="122" spans="2:3" s="2" customFormat="1" ht="15" customHeight="1">
      <c r="B122" t="s">
        <v>83</v>
      </c>
      <c r="C122" s="46"/>
    </row>
    <row r="123" spans="2:3" s="2" customFormat="1" ht="15.6">
      <c r="B123" t="s">
        <v>1261</v>
      </c>
      <c r="C123" s="46"/>
    </row>
    <row r="124" spans="2:3" s="2" customFormat="1" ht="15" customHeight="1">
      <c r="B124" t="s">
        <v>4284</v>
      </c>
      <c r="C124" s="46"/>
    </row>
    <row r="125" spans="2:3" s="2" customFormat="1" ht="15.6">
      <c r="B125" t="s">
        <v>4285</v>
      </c>
      <c r="C125" s="46"/>
    </row>
    <row r="126" spans="2:3" s="2" customFormat="1" ht="15.6">
      <c r="B126" t="s">
        <v>4286</v>
      </c>
      <c r="C126" s="46"/>
    </row>
    <row r="127" spans="2:3" s="2" customFormat="1" ht="15" customHeight="1">
      <c r="B127" t="s">
        <v>4287</v>
      </c>
      <c r="C127" s="46"/>
    </row>
    <row r="128" spans="2:3" s="2" customFormat="1" ht="15" customHeight="1">
      <c r="B128" t="s">
        <v>4288</v>
      </c>
      <c r="C128" s="46"/>
    </row>
    <row r="129" spans="2:3" s="2" customFormat="1" ht="15.75" customHeight="1">
      <c r="B129" t="s">
        <v>4289</v>
      </c>
      <c r="C129" s="46"/>
    </row>
    <row r="130" spans="2:3" s="2" customFormat="1" ht="15" customHeight="1">
      <c r="B130" t="s">
        <v>4290</v>
      </c>
      <c r="C130" s="46"/>
    </row>
    <row r="131" spans="2:3" s="2" customFormat="1" ht="15.6">
      <c r="B131" t="s">
        <v>4291</v>
      </c>
      <c r="C131" s="46"/>
    </row>
    <row r="132" spans="2:3" s="2" customFormat="1" ht="15" customHeight="1">
      <c r="B132" t="s">
        <v>4827</v>
      </c>
      <c r="C132" s="46"/>
    </row>
    <row r="133" spans="2:3" s="2" customFormat="1" ht="15" customHeight="1">
      <c r="B133" t="s">
        <v>4828</v>
      </c>
      <c r="C133" s="46"/>
    </row>
    <row r="134" spans="2:3" s="2" customFormat="1" ht="15" customHeight="1">
      <c r="B134" t="s">
        <v>4525</v>
      </c>
      <c r="C134" s="46"/>
    </row>
    <row r="135" spans="2:3" s="2" customFormat="1" ht="15" customHeight="1">
      <c r="B135" t="s">
        <v>2221</v>
      </c>
      <c r="C135" s="46"/>
    </row>
    <row r="136" spans="2:3" s="2" customFormat="1" ht="15" customHeight="1">
      <c r="B136" t="s">
        <v>1264</v>
      </c>
      <c r="C136" s="46"/>
    </row>
    <row r="137" spans="2:3" s="2" customFormat="1" ht="15" customHeight="1">
      <c r="B137" t="s">
        <v>4294</v>
      </c>
      <c r="C137" s="46"/>
    </row>
    <row r="138" spans="2:3" s="2" customFormat="1" ht="15" customHeight="1">
      <c r="B138" t="s">
        <v>4318</v>
      </c>
      <c r="C138" s="46"/>
    </row>
    <row r="139" spans="2:3" s="2" customFormat="1" ht="15" customHeight="1">
      <c r="B139" t="s">
        <v>4298</v>
      </c>
      <c r="C139" s="46"/>
    </row>
    <row r="140" spans="2:3" s="2" customFormat="1" ht="15" customHeight="1">
      <c r="B140" t="s">
        <v>4299</v>
      </c>
      <c r="C140" s="46"/>
    </row>
    <row r="141" spans="2:3" s="2" customFormat="1" ht="15" customHeight="1">
      <c r="B141" t="s">
        <v>4300</v>
      </c>
      <c r="C141" s="46"/>
    </row>
    <row r="142" spans="2:3" s="2" customFormat="1" ht="15" customHeight="1">
      <c r="B142" t="s">
        <v>4301</v>
      </c>
      <c r="C142" s="46"/>
    </row>
    <row r="143" spans="2:3" s="2" customFormat="1" ht="15" customHeight="1">
      <c r="B143" t="s">
        <v>3929</v>
      </c>
      <c r="C143" s="46"/>
    </row>
    <row r="144" spans="2:3" s="2" customFormat="1" ht="15" customHeight="1">
      <c r="B144" t="s">
        <v>1238</v>
      </c>
      <c r="C144" s="46"/>
    </row>
    <row r="145" spans="2:3" s="2" customFormat="1" ht="15" customHeight="1">
      <c r="B145" t="s">
        <v>1239</v>
      </c>
      <c r="C145" s="46"/>
    </row>
    <row r="146" spans="2:3" s="2" customFormat="1" ht="15" customHeight="1">
      <c r="B146" t="s">
        <v>958</v>
      </c>
      <c r="C146" s="46"/>
    </row>
    <row r="147" spans="2:3" s="2" customFormat="1" ht="15" customHeight="1">
      <c r="B147" t="s">
        <v>4568</v>
      </c>
      <c r="C147" s="46"/>
    </row>
    <row r="148" spans="2:3" s="2" customFormat="1" ht="15" customHeight="1">
      <c r="B148" t="s">
        <v>960</v>
      </c>
      <c r="C148" s="46"/>
    </row>
    <row r="149" spans="2:3" s="2" customFormat="1" ht="15" customHeight="1">
      <c r="B149" t="s">
        <v>2791</v>
      </c>
      <c r="C149" s="46"/>
    </row>
    <row r="150" spans="2:3" s="2" customFormat="1" ht="15" customHeight="1">
      <c r="B150" t="s">
        <v>962</v>
      </c>
      <c r="C150" s="46"/>
    </row>
    <row r="151" spans="2:3" s="2" customFormat="1" ht="15" customHeight="1">
      <c r="B151" t="s">
        <v>4102</v>
      </c>
      <c r="C151" s="46"/>
    </row>
    <row r="152" spans="2:3" s="2" customFormat="1" ht="15" customHeight="1">
      <c r="B152" t="s">
        <v>4829</v>
      </c>
      <c r="C152" s="46"/>
    </row>
    <row r="153" spans="2:3" s="2" customFormat="1" ht="15" customHeight="1">
      <c r="B153" t="s">
        <v>704</v>
      </c>
      <c r="C153" s="46"/>
    </row>
    <row r="154" spans="2:3" s="2" customFormat="1" ht="15" customHeight="1">
      <c r="B154" t="s">
        <v>705</v>
      </c>
      <c r="C154" s="46"/>
    </row>
    <row r="155" spans="2:3" s="2" customFormat="1" ht="15" customHeight="1">
      <c r="B155" t="s">
        <v>505</v>
      </c>
      <c r="C155" s="46"/>
    </row>
    <row r="156" spans="2:3" s="2" customFormat="1" ht="15" customHeight="1">
      <c r="B156" t="s">
        <v>4672</v>
      </c>
      <c r="C156" s="46"/>
    </row>
    <row r="157" spans="2:3" s="2" customFormat="1" ht="15" customHeight="1">
      <c r="B157" t="s">
        <v>507</v>
      </c>
      <c r="C157" s="46"/>
    </row>
    <row r="158" spans="2:3" s="2" customFormat="1" ht="15" customHeight="1">
      <c r="B158" t="s">
        <v>2807</v>
      </c>
      <c r="C158" s="46"/>
    </row>
    <row r="159" spans="2:3" s="2" customFormat="1" ht="15" customHeight="1">
      <c r="B159" t="s">
        <v>509</v>
      </c>
      <c r="C159" s="46"/>
    </row>
    <row r="160" spans="2:3" s="2" customFormat="1" ht="15" customHeight="1">
      <c r="B160" t="s">
        <v>4293</v>
      </c>
      <c r="C160" s="46"/>
    </row>
    <row r="161" spans="2:3" s="2" customFormat="1" ht="15" customHeight="1">
      <c r="B161" t="s">
        <v>165</v>
      </c>
      <c r="C161" s="46"/>
    </row>
    <row r="162" spans="2:3" s="2" customFormat="1" ht="15" customHeight="1">
      <c r="B162" t="s">
        <v>166</v>
      </c>
      <c r="C162" s="46"/>
    </row>
    <row r="163" spans="2:3" s="2" customFormat="1" ht="15" customHeight="1">
      <c r="B163" t="s">
        <v>167</v>
      </c>
      <c r="C163" s="46"/>
    </row>
    <row r="164" spans="2:3" s="2" customFormat="1" ht="15" customHeight="1">
      <c r="B164" s="315" t="s">
        <v>168</v>
      </c>
      <c r="C164" s="46"/>
    </row>
    <row r="165" spans="2:3" s="2" customFormat="1" ht="15" customHeight="1">
      <c r="B165" s="315" t="s">
        <v>4830</v>
      </c>
      <c r="C165" s="46"/>
    </row>
    <row r="166" spans="2:3" s="2" customFormat="1" ht="15" customHeight="1">
      <c r="B166" s="315" t="s">
        <v>4831</v>
      </c>
      <c r="C166" s="46"/>
    </row>
    <row r="167" spans="2:3" s="2" customFormat="1" ht="15" customHeight="1">
      <c r="B167" s="315" t="s">
        <v>4832</v>
      </c>
      <c r="C167" s="46"/>
    </row>
    <row r="168" spans="2:3" s="2" customFormat="1" ht="15" customHeight="1">
      <c r="B168" t="s">
        <v>4833</v>
      </c>
      <c r="C168" s="46"/>
    </row>
    <row r="169" spans="2:3" s="2" customFormat="1" ht="15" customHeight="1">
      <c r="B169" t="s">
        <v>4834</v>
      </c>
      <c r="C169" s="46"/>
    </row>
    <row r="170" spans="2:3" s="2" customFormat="1" ht="15" customHeight="1">
      <c r="B170" t="s">
        <v>4835</v>
      </c>
      <c r="C170" s="46"/>
    </row>
    <row r="171" spans="2:3" s="2" customFormat="1" ht="15" customHeight="1">
      <c r="B171" t="s">
        <v>4836</v>
      </c>
      <c r="C171" s="46"/>
    </row>
    <row r="172" spans="2:3" s="2" customFormat="1" ht="15" customHeight="1">
      <c r="B172" t="s">
        <v>4295</v>
      </c>
      <c r="C172" s="46"/>
    </row>
    <row r="173" spans="2:3" s="2" customFormat="1" ht="15" customHeight="1">
      <c r="B173" t="s">
        <v>528</v>
      </c>
      <c r="C173" s="46"/>
    </row>
    <row r="174" spans="2:3" s="2" customFormat="1" ht="15" customHeight="1">
      <c r="B174" t="s">
        <v>4671</v>
      </c>
      <c r="C174" s="46"/>
    </row>
    <row r="175" spans="2:3" s="2" customFormat="1" ht="15" customHeight="1">
      <c r="B175" t="s">
        <v>529</v>
      </c>
      <c r="C175" s="46"/>
    </row>
    <row r="176" spans="2:3" s="2" customFormat="1" ht="15" customHeight="1">
      <c r="B176" t="s">
        <v>2814</v>
      </c>
      <c r="C176" s="46"/>
    </row>
    <row r="177" spans="2:3" s="2" customFormat="1" ht="15" customHeight="1">
      <c r="B177" t="s">
        <v>530</v>
      </c>
      <c r="C177" s="46"/>
    </row>
    <row r="178" spans="2:3" s="2" customFormat="1" ht="15" customHeight="1">
      <c r="B178" t="s">
        <v>4837</v>
      </c>
      <c r="C178" s="46"/>
    </row>
    <row r="179" spans="2:3" s="2" customFormat="1" ht="15" customHeight="1">
      <c r="B179" t="s">
        <v>4838</v>
      </c>
      <c r="C179" s="46"/>
    </row>
    <row r="180" spans="2:3" s="2" customFormat="1" ht="15" customHeight="1">
      <c r="B180" t="s">
        <v>1268</v>
      </c>
      <c r="C180" s="46"/>
    </row>
    <row r="181" spans="2:3" s="2" customFormat="1" ht="15" customHeight="1">
      <c r="B181" t="s">
        <v>4839</v>
      </c>
      <c r="C181" s="46"/>
    </row>
    <row r="182" spans="2:3" s="2" customFormat="1" ht="15" customHeight="1">
      <c r="B182" t="s">
        <v>4840</v>
      </c>
      <c r="C182" s="46"/>
    </row>
    <row r="183" spans="2:3" s="2" customFormat="1" ht="15" customHeight="1">
      <c r="B183" t="s">
        <v>4841</v>
      </c>
      <c r="C183" s="46"/>
    </row>
    <row r="184" spans="2:3" s="2" customFormat="1" ht="15" customHeight="1">
      <c r="B184" t="s">
        <v>4842</v>
      </c>
      <c r="C184" s="46"/>
    </row>
    <row r="185" spans="2:3" s="2" customFormat="1" ht="15" customHeight="1">
      <c r="B185" t="s">
        <v>4843</v>
      </c>
      <c r="C185" s="46"/>
    </row>
    <row r="186" spans="2:3" s="2" customFormat="1" ht="15" customHeight="1">
      <c r="B186" t="s">
        <v>1426</v>
      </c>
      <c r="C186" s="46"/>
    </row>
    <row r="187" spans="2:3" s="2" customFormat="1" ht="15" customHeight="1">
      <c r="B187" t="s">
        <v>4626</v>
      </c>
      <c r="C187" s="46"/>
    </row>
    <row r="188" spans="2:3" s="2" customFormat="1" ht="15" customHeight="1">
      <c r="B188" t="s">
        <v>1427</v>
      </c>
      <c r="C188" s="46"/>
    </row>
    <row r="189" spans="2:3" s="2" customFormat="1" ht="15" customHeight="1">
      <c r="B189" t="s">
        <v>2826</v>
      </c>
      <c r="C189" s="46"/>
    </row>
    <row r="190" spans="2:3" s="2" customFormat="1" ht="15" customHeight="1">
      <c r="B190" t="s">
        <v>1428</v>
      </c>
      <c r="C190" s="46"/>
    </row>
    <row r="191" spans="2:3" s="2" customFormat="1" ht="15" customHeight="1">
      <c r="B191" t="s">
        <v>1448</v>
      </c>
      <c r="C191" s="46"/>
    </row>
    <row r="192" spans="2:3" s="2" customFormat="1" ht="15" customHeight="1">
      <c r="B192" t="s">
        <v>4628</v>
      </c>
      <c r="C192" s="46"/>
    </row>
    <row r="193" spans="2:3" s="2" customFormat="1" ht="15" customHeight="1">
      <c r="B193" t="s">
        <v>1449</v>
      </c>
      <c r="C193" s="46"/>
    </row>
    <row r="194" spans="2:3" s="2" customFormat="1" ht="15" customHeight="1">
      <c r="B194" t="s">
        <v>2828</v>
      </c>
      <c r="C194" s="46"/>
    </row>
    <row r="195" spans="2:3" s="2" customFormat="1" ht="15" customHeight="1">
      <c r="B195" t="s">
        <v>1450</v>
      </c>
      <c r="C195" s="46"/>
    </row>
    <row r="196" spans="2:3" s="2" customFormat="1" ht="15" customHeight="1">
      <c r="B196" t="s">
        <v>4061</v>
      </c>
      <c r="C196" s="46"/>
    </row>
    <row r="197" spans="2:3" s="2" customFormat="1" ht="15" customHeight="1">
      <c r="B197" t="s">
        <v>4062</v>
      </c>
      <c r="C197" s="46"/>
    </row>
    <row r="198" spans="2:3" s="2" customFormat="1" ht="15" customHeight="1">
      <c r="B198" t="s">
        <v>4844</v>
      </c>
      <c r="C198" s="46"/>
    </row>
    <row r="199" spans="2:3" s="2" customFormat="1" ht="15" customHeight="1">
      <c r="B199" t="s">
        <v>4845</v>
      </c>
      <c r="C199" s="46"/>
    </row>
    <row r="200" spans="2:3" s="2" customFormat="1" ht="15" customHeight="1">
      <c r="B200" t="s">
        <v>4846</v>
      </c>
      <c r="C200" s="46"/>
    </row>
    <row r="201" spans="2:3" s="2" customFormat="1" ht="15" customHeight="1">
      <c r="B201" t="s">
        <v>4847</v>
      </c>
      <c r="C201" s="46"/>
    </row>
    <row r="202" spans="2:3" s="2" customFormat="1" ht="15" customHeight="1">
      <c r="B202" t="s">
        <v>4848</v>
      </c>
      <c r="C202" s="46"/>
    </row>
    <row r="203" spans="2:3" s="2" customFormat="1" ht="15" customHeight="1">
      <c r="B203" t="s">
        <v>4849</v>
      </c>
      <c r="C203" s="46"/>
    </row>
    <row r="204" spans="2:3" s="2" customFormat="1" ht="15" customHeight="1">
      <c r="B204" t="s">
        <v>4399</v>
      </c>
      <c r="C204" s="46"/>
    </row>
    <row r="205" spans="2:3" s="2" customFormat="1" ht="15" customHeight="1">
      <c r="B205" s="315" t="s">
        <v>4400</v>
      </c>
      <c r="C205" s="46"/>
    </row>
    <row r="206" spans="2:3" s="2" customFormat="1" ht="15" customHeight="1">
      <c r="B206" t="s">
        <v>4630</v>
      </c>
      <c r="C206" s="46"/>
    </row>
    <row r="207" spans="2:3" s="2" customFormat="1" ht="15" customHeight="1">
      <c r="B207" t="s">
        <v>4631</v>
      </c>
      <c r="C207" s="46"/>
    </row>
    <row r="208" spans="2:3" s="2" customFormat="1" ht="15" customHeight="1">
      <c r="B208" t="s">
        <v>4401</v>
      </c>
      <c r="C208" s="46"/>
    </row>
    <row r="209" spans="2:3" s="2" customFormat="1" ht="15" customHeight="1">
      <c r="B209" t="s">
        <v>4402</v>
      </c>
      <c r="C209" s="46"/>
    </row>
    <row r="210" spans="2:3" s="2" customFormat="1" ht="15" customHeight="1">
      <c r="B210" t="s">
        <v>4403</v>
      </c>
      <c r="C210" s="46"/>
    </row>
    <row r="211" spans="2:3" s="2" customFormat="1" ht="15" customHeight="1">
      <c r="B211" t="s">
        <v>4404</v>
      </c>
      <c r="C211" s="46"/>
    </row>
    <row r="212" spans="2:3" s="2" customFormat="1" ht="15" customHeight="1">
      <c r="B212" t="s">
        <v>4405</v>
      </c>
      <c r="C212" s="46"/>
    </row>
    <row r="213" spans="2:3" s="2" customFormat="1" ht="15" customHeight="1">
      <c r="B213" t="s">
        <v>4406</v>
      </c>
      <c r="C213" s="46"/>
    </row>
    <row r="214" spans="2:3" s="2" customFormat="1" ht="15" customHeight="1">
      <c r="B214" s="315" t="s">
        <v>4850</v>
      </c>
      <c r="C214" s="46"/>
    </row>
    <row r="215" spans="2:3" s="2" customFormat="1" ht="15" customHeight="1">
      <c r="B215" t="s">
        <v>4851</v>
      </c>
      <c r="C215" s="46"/>
    </row>
    <row r="216" spans="2:3" s="2" customFormat="1" ht="15" customHeight="1">
      <c r="B216" t="s">
        <v>4852</v>
      </c>
      <c r="C216" s="46"/>
    </row>
    <row r="217" spans="2:3" s="2" customFormat="1" ht="15" customHeight="1">
      <c r="B217" s="315" t="s">
        <v>4853</v>
      </c>
      <c r="C217" s="46"/>
    </row>
    <row r="218" spans="2:3" s="2" customFormat="1" ht="15" customHeight="1">
      <c r="B218" t="s">
        <v>4854</v>
      </c>
      <c r="C218" s="46"/>
    </row>
    <row r="219" spans="2:3" s="2" customFormat="1" ht="15" customHeight="1">
      <c r="B219" t="s">
        <v>4855</v>
      </c>
    </row>
    <row r="220" spans="2:3" s="2" customFormat="1" ht="15" customHeight="1">
      <c r="B220" t="s">
        <v>4856</v>
      </c>
    </row>
    <row r="221" spans="2:3" s="2" customFormat="1" ht="15" customHeight="1">
      <c r="B221" t="s">
        <v>4857</v>
      </c>
    </row>
    <row r="222" spans="2:3" s="2" customFormat="1" ht="15" customHeight="1">
      <c r="B222" t="s">
        <v>4858</v>
      </c>
    </row>
    <row r="223" spans="2:3" s="2" customFormat="1" ht="15" customHeight="1">
      <c r="B223" t="s">
        <v>4859</v>
      </c>
    </row>
    <row r="224" spans="2:3" s="2" customFormat="1" ht="15" customHeight="1">
      <c r="B224" t="s">
        <v>4407</v>
      </c>
    </row>
    <row r="225" spans="2:2" s="2" customFormat="1" ht="15" customHeight="1">
      <c r="B225" t="s">
        <v>4408</v>
      </c>
    </row>
    <row r="226" spans="2:2" s="2" customFormat="1" ht="15" customHeight="1">
      <c r="B226" s="315" t="s">
        <v>4632</v>
      </c>
    </row>
    <row r="227" spans="2:2" s="2" customFormat="1" ht="15" customHeight="1">
      <c r="B227" s="315" t="s">
        <v>4633</v>
      </c>
    </row>
    <row r="228" spans="2:2" s="2" customFormat="1" ht="15" customHeight="1">
      <c r="B228" t="s">
        <v>4409</v>
      </c>
    </row>
    <row r="229" spans="2:2" s="2" customFormat="1" ht="15.6">
      <c r="B229" t="s">
        <v>4410</v>
      </c>
    </row>
    <row r="230" spans="2:2" s="2" customFormat="1" ht="15" customHeight="1">
      <c r="B230" t="s">
        <v>4411</v>
      </c>
    </row>
    <row r="231" spans="2:2" s="2" customFormat="1" ht="15" customHeight="1">
      <c r="B231" t="s">
        <v>4412</v>
      </c>
    </row>
    <row r="232" spans="2:2" s="2" customFormat="1" ht="15" customHeight="1">
      <c r="B232" t="s">
        <v>4413</v>
      </c>
    </row>
    <row r="233" spans="2:2" s="2" customFormat="1" ht="15.6">
      <c r="B233" t="s">
        <v>4414</v>
      </c>
    </row>
    <row r="234" spans="2:2" s="2" customFormat="1" ht="15" customHeight="1">
      <c r="B234" t="s">
        <v>4860</v>
      </c>
    </row>
    <row r="235" spans="2:2" s="2" customFormat="1" ht="15" customHeight="1">
      <c r="B235" t="s">
        <v>4861</v>
      </c>
    </row>
    <row r="236" spans="2:2" s="2" customFormat="1" ht="15.6">
      <c r="B236" s="315" t="s">
        <v>4862</v>
      </c>
    </row>
    <row r="237" spans="2:2" s="2" customFormat="1" ht="15.6">
      <c r="B237" s="315" t="s">
        <v>4863</v>
      </c>
    </row>
    <row r="238" spans="2:2" s="2" customFormat="1" ht="15.6">
      <c r="B238" t="s">
        <v>4864</v>
      </c>
    </row>
    <row r="239" spans="2:2" s="2" customFormat="1" ht="15.75" customHeight="1">
      <c r="B239" t="s">
        <v>4865</v>
      </c>
    </row>
    <row r="240" spans="2:2" s="2" customFormat="1" ht="15" customHeight="1">
      <c r="B240" t="s">
        <v>4866</v>
      </c>
    </row>
    <row r="241" spans="2:2" s="2" customFormat="1" ht="15.6">
      <c r="B241" t="s">
        <v>4867</v>
      </c>
    </row>
    <row r="242" spans="2:2" s="2" customFormat="1" ht="15" customHeight="1">
      <c r="B242" t="s">
        <v>4868</v>
      </c>
    </row>
    <row r="243" spans="2:2" s="2" customFormat="1" ht="15" customHeight="1">
      <c r="B243" t="s">
        <v>4869</v>
      </c>
    </row>
    <row r="244" spans="2:2" s="2" customFormat="1" ht="15" customHeight="1">
      <c r="B244" t="s">
        <v>4415</v>
      </c>
    </row>
    <row r="245" spans="2:2" s="2" customFormat="1" ht="15" customHeight="1">
      <c r="B245" s="315" t="s">
        <v>4416</v>
      </c>
    </row>
    <row r="246" spans="2:2" s="2" customFormat="1" ht="15" customHeight="1">
      <c r="B246" s="315" t="s">
        <v>4634</v>
      </c>
    </row>
    <row r="247" spans="2:2" s="2" customFormat="1" ht="15" customHeight="1">
      <c r="B247" t="s">
        <v>4635</v>
      </c>
    </row>
    <row r="248" spans="2:2" s="2" customFormat="1" ht="15" customHeight="1">
      <c r="B248" t="s">
        <v>4417</v>
      </c>
    </row>
    <row r="249" spans="2:2" s="2" customFormat="1" ht="15.75" customHeight="1">
      <c r="B249" t="s">
        <v>4418</v>
      </c>
    </row>
    <row r="250" spans="2:2" s="2" customFormat="1" ht="15" customHeight="1">
      <c r="B250" t="s">
        <v>4419</v>
      </c>
    </row>
    <row r="251" spans="2:2" s="2" customFormat="1" ht="15.6">
      <c r="B251" t="s">
        <v>4420</v>
      </c>
    </row>
    <row r="252" spans="2:2" s="2" customFormat="1" ht="15.6">
      <c r="B252" t="s">
        <v>4421</v>
      </c>
    </row>
    <row r="253" spans="2:2" s="2" customFormat="1" ht="15.6">
      <c r="B253" t="s">
        <v>4422</v>
      </c>
    </row>
    <row r="254" spans="2:2" s="2" customFormat="1" ht="15.6">
      <c r="B254" s="315" t="s">
        <v>4423</v>
      </c>
    </row>
    <row r="255" spans="2:2" s="2" customFormat="1" ht="15.6">
      <c r="B255" t="s">
        <v>4424</v>
      </c>
    </row>
    <row r="256" spans="2:2" s="2" customFormat="1" ht="15.6">
      <c r="B256" t="s">
        <v>4636</v>
      </c>
    </row>
    <row r="257" spans="2:2" s="2" customFormat="1" ht="15.6">
      <c r="B257" t="s">
        <v>4637</v>
      </c>
    </row>
    <row r="258" spans="2:2" s="2" customFormat="1" ht="15" customHeight="1">
      <c r="B258" t="s">
        <v>4425</v>
      </c>
    </row>
    <row r="259" spans="2:2" s="2" customFormat="1" ht="15" customHeight="1">
      <c r="B259" t="s">
        <v>4426</v>
      </c>
    </row>
    <row r="260" spans="2:2" s="2" customFormat="1" ht="15.75" customHeight="1">
      <c r="B260" t="s">
        <v>4427</v>
      </c>
    </row>
    <row r="261" spans="2:2" s="2" customFormat="1" ht="15" customHeight="1">
      <c r="B261" t="s">
        <v>4428</v>
      </c>
    </row>
    <row r="262" spans="2:2" s="2" customFormat="1" ht="15.6">
      <c r="B262" t="s">
        <v>4429</v>
      </c>
    </row>
    <row r="263" spans="2:2" s="2" customFormat="1" ht="15.6">
      <c r="B263" t="s">
        <v>4430</v>
      </c>
    </row>
    <row r="264" spans="2:2" s="2" customFormat="1" ht="15.6">
      <c r="B264" t="s">
        <v>4431</v>
      </c>
    </row>
    <row r="265" spans="2:2" s="2" customFormat="1" ht="15.6">
      <c r="B265" s="315" t="s">
        <v>4432</v>
      </c>
    </row>
    <row r="266" spans="2:2" s="2" customFormat="1" ht="15.6">
      <c r="B266" s="315" t="s">
        <v>4433</v>
      </c>
    </row>
    <row r="267" spans="2:2" s="2" customFormat="1" ht="15.6">
      <c r="B267" t="s">
        <v>4638</v>
      </c>
    </row>
    <row r="268" spans="2:2" s="2" customFormat="1" ht="15.6">
      <c r="B268" t="s">
        <v>4639</v>
      </c>
    </row>
    <row r="269" spans="2:2" s="2" customFormat="1" ht="15" customHeight="1">
      <c r="B269" t="s">
        <v>4640</v>
      </c>
    </row>
    <row r="270" spans="2:2" s="2" customFormat="1" ht="15" customHeight="1">
      <c r="B270" t="s">
        <v>4434</v>
      </c>
    </row>
    <row r="271" spans="2:2" s="2" customFormat="1" ht="15.75" customHeight="1">
      <c r="B271" t="s">
        <v>4435</v>
      </c>
    </row>
    <row r="272" spans="2:2" s="2" customFormat="1" ht="15" customHeight="1">
      <c r="B272" t="s">
        <v>4436</v>
      </c>
    </row>
    <row r="273" spans="2:2" s="2" customFormat="1" ht="15.6">
      <c r="B273" t="s">
        <v>4437</v>
      </c>
    </row>
    <row r="274" spans="2:2" s="2" customFormat="1" ht="15.6">
      <c r="B274" t="s">
        <v>4438</v>
      </c>
    </row>
    <row r="275" spans="2:2" s="2" customFormat="1" ht="15.6">
      <c r="B275" t="s">
        <v>4439</v>
      </c>
    </row>
    <row r="276" spans="2:2" s="2" customFormat="1" ht="15.6">
      <c r="B276" t="s">
        <v>4440</v>
      </c>
    </row>
    <row r="277" spans="2:2" s="2" customFormat="1" ht="15.6">
      <c r="B277" t="s">
        <v>4441</v>
      </c>
    </row>
    <row r="278" spans="2:2" s="2" customFormat="1" ht="15.6">
      <c r="B278" t="s">
        <v>4442</v>
      </c>
    </row>
    <row r="279" spans="2:2" s="2" customFormat="1" ht="15" customHeight="1">
      <c r="B279" s="315" t="s">
        <v>4443</v>
      </c>
    </row>
    <row r="280" spans="2:2" s="2" customFormat="1" ht="15.75" customHeight="1">
      <c r="B280" t="s">
        <v>4641</v>
      </c>
    </row>
    <row r="281" spans="2:2" s="2" customFormat="1" ht="15" customHeight="1">
      <c r="B281" t="s">
        <v>4444</v>
      </c>
    </row>
    <row r="282" spans="2:2" s="2" customFormat="1" ht="15.6">
      <c r="B282" t="s">
        <v>4445</v>
      </c>
    </row>
    <row r="283" spans="2:2" s="2" customFormat="1" ht="15" customHeight="1">
      <c r="B283" t="s">
        <v>4446</v>
      </c>
    </row>
    <row r="284" spans="2:2" s="2" customFormat="1" ht="15.6">
      <c r="B284" s="315" t="s">
        <v>4447</v>
      </c>
    </row>
    <row r="285" spans="2:2" s="2" customFormat="1" ht="15.75" customHeight="1">
      <c r="B285" t="s">
        <v>4642</v>
      </c>
    </row>
    <row r="286" spans="2:2" s="2" customFormat="1" ht="15" customHeight="1">
      <c r="B286" t="s">
        <v>4448</v>
      </c>
    </row>
    <row r="287" spans="2:2" s="2" customFormat="1" ht="15.6">
      <c r="B287" t="s">
        <v>4449</v>
      </c>
    </row>
    <row r="288" spans="2:2" s="2" customFormat="1" ht="15" customHeight="1">
      <c r="B288" t="s">
        <v>4450</v>
      </c>
    </row>
    <row r="289" spans="2:2" s="2" customFormat="1" ht="15" customHeight="1">
      <c r="B289" t="s">
        <v>4451</v>
      </c>
    </row>
    <row r="290" spans="2:2" s="2" customFormat="1" ht="15.6">
      <c r="B290" t="s">
        <v>4643</v>
      </c>
    </row>
    <row r="291" spans="2:2" s="2" customFormat="1" ht="15.6">
      <c r="B291" t="s">
        <v>4452</v>
      </c>
    </row>
    <row r="292" spans="2:2" s="2" customFormat="1" ht="15.6">
      <c r="B292" t="s">
        <v>4453</v>
      </c>
    </row>
    <row r="293" spans="2:2" s="2" customFormat="1" ht="15.6">
      <c r="B293" t="s">
        <v>4454</v>
      </c>
    </row>
    <row r="294" spans="2:2" s="2" customFormat="1" ht="15" customHeight="1">
      <c r="B294" t="s">
        <v>4455</v>
      </c>
    </row>
    <row r="295" spans="2:2" s="2" customFormat="1" ht="15.75" customHeight="1">
      <c r="B295" t="s">
        <v>4644</v>
      </c>
    </row>
    <row r="296" spans="2:2" s="2" customFormat="1" ht="15" customHeight="1">
      <c r="B296" t="s">
        <v>4456</v>
      </c>
    </row>
    <row r="297" spans="2:2" s="2" customFormat="1" ht="15.6">
      <c r="B297" t="s">
        <v>4457</v>
      </c>
    </row>
    <row r="298" spans="2:2" s="2" customFormat="1" ht="15.6">
      <c r="B298" t="s">
        <v>4458</v>
      </c>
    </row>
    <row r="299" spans="2:2" s="2" customFormat="1" ht="15.6">
      <c r="B299" t="s">
        <v>4870</v>
      </c>
    </row>
    <row r="300" spans="2:2" s="2" customFormat="1" ht="15.6">
      <c r="B300" t="s">
        <v>4871</v>
      </c>
    </row>
    <row r="301" spans="2:2" s="2" customFormat="1" ht="15.6">
      <c r="B301" t="s">
        <v>4872</v>
      </c>
    </row>
    <row r="302" spans="2:2" s="2" customFormat="1" ht="15" customHeight="1">
      <c r="B302" t="s">
        <v>4873</v>
      </c>
    </row>
    <row r="303" spans="2:2" s="2" customFormat="1" ht="15.6">
      <c r="B303" t="s">
        <v>4874</v>
      </c>
    </row>
    <row r="304" spans="2:2" s="2" customFormat="1" ht="15.6">
      <c r="B304" t="s">
        <v>4875</v>
      </c>
    </row>
    <row r="305" spans="2:2" s="2" customFormat="1" ht="15.6">
      <c r="B305" t="s">
        <v>1814</v>
      </c>
    </row>
    <row r="306" spans="2:2" s="2" customFormat="1" ht="15" customHeight="1">
      <c r="B306" t="s">
        <v>1815</v>
      </c>
    </row>
    <row r="307" spans="2:2" s="2" customFormat="1" ht="15.6">
      <c r="B307" t="s">
        <v>1816</v>
      </c>
    </row>
    <row r="308" spans="2:2" s="2" customFormat="1" ht="15.6">
      <c r="B308" t="s">
        <v>1817</v>
      </c>
    </row>
    <row r="309" spans="2:2" s="2" customFormat="1" ht="15" customHeight="1">
      <c r="B309" t="s">
        <v>4876</v>
      </c>
    </row>
    <row r="310" spans="2:2" s="2" customFormat="1" ht="15" customHeight="1">
      <c r="B310" t="s">
        <v>4877</v>
      </c>
    </row>
    <row r="311" spans="2:2" s="2" customFormat="1" ht="15" customHeight="1">
      <c r="B311" t="s">
        <v>4878</v>
      </c>
    </row>
    <row r="312" spans="2:2" s="2" customFormat="1" ht="15.6">
      <c r="B312" t="s">
        <v>4879</v>
      </c>
    </row>
    <row r="313" spans="2:2" s="2" customFormat="1" ht="15.6">
      <c r="B313" t="s">
        <v>4880</v>
      </c>
    </row>
    <row r="314" spans="2:2" s="2" customFormat="1" ht="15" customHeight="1">
      <c r="B314" t="s">
        <v>4881</v>
      </c>
    </row>
    <row r="315" spans="2:2" s="2" customFormat="1" ht="15" customHeight="1">
      <c r="B315" t="s">
        <v>4882</v>
      </c>
    </row>
    <row r="316" spans="2:2" s="2" customFormat="1" ht="15.6">
      <c r="B316" t="s">
        <v>4883</v>
      </c>
    </row>
    <row r="317" spans="2:2" s="2" customFormat="1" ht="15.6">
      <c r="B317" t="s">
        <v>4884</v>
      </c>
    </row>
    <row r="318" spans="2:2" s="2" customFormat="1" ht="15" customHeight="1">
      <c r="B318" s="315" t="s">
        <v>218</v>
      </c>
    </row>
    <row r="319" spans="2:2" s="2" customFormat="1" ht="15.6">
      <c r="B319" s="315" t="s">
        <v>3349</v>
      </c>
    </row>
    <row r="320" spans="2:2" s="2" customFormat="1" ht="15.6">
      <c r="B320" s="315" t="s">
        <v>4572</v>
      </c>
    </row>
    <row r="321" spans="2:2" s="2" customFormat="1" ht="15" customHeight="1">
      <c r="B321" s="315" t="s">
        <v>4574</v>
      </c>
    </row>
    <row r="322" spans="2:2" s="2" customFormat="1" ht="15.75" customHeight="1">
      <c r="B322" s="315" t="s">
        <v>222</v>
      </c>
    </row>
    <row r="323" spans="2:2" s="2" customFormat="1" ht="15" customHeight="1">
      <c r="B323" s="315" t="s">
        <v>3353</v>
      </c>
    </row>
    <row r="324" spans="2:2" s="2" customFormat="1" ht="15.6">
      <c r="B324" t="s">
        <v>2836</v>
      </c>
    </row>
    <row r="325" spans="2:2" s="2" customFormat="1" ht="15.6">
      <c r="B325" t="s">
        <v>3357</v>
      </c>
    </row>
    <row r="326" spans="2:2" s="2" customFormat="1" ht="15" customHeight="1">
      <c r="B326" t="s">
        <v>226</v>
      </c>
    </row>
    <row r="327" spans="2:2" s="2" customFormat="1" ht="15" customHeight="1">
      <c r="B327" t="s">
        <v>3361</v>
      </c>
    </row>
    <row r="328" spans="2:2" s="2" customFormat="1" ht="15.6">
      <c r="B328" t="s">
        <v>4885</v>
      </c>
    </row>
    <row r="329" spans="2:2" s="2" customFormat="1" ht="15.6">
      <c r="B329" t="s">
        <v>4886</v>
      </c>
    </row>
    <row r="330" spans="2:2" s="2" customFormat="1" ht="15" customHeight="1">
      <c r="B330" t="s">
        <v>4887</v>
      </c>
    </row>
    <row r="331" spans="2:2" s="2" customFormat="1" ht="15" customHeight="1">
      <c r="B331" s="315" t="s">
        <v>4888</v>
      </c>
    </row>
    <row r="332" spans="2:2" s="2" customFormat="1" ht="15.6">
      <c r="B332" s="315" t="s">
        <v>4889</v>
      </c>
    </row>
    <row r="333" spans="2:2" s="2" customFormat="1" ht="15.6">
      <c r="B333" t="s">
        <v>4890</v>
      </c>
    </row>
    <row r="334" spans="2:2" s="2" customFormat="1" ht="15" customHeight="1">
      <c r="B334" s="315" t="s">
        <v>4891</v>
      </c>
    </row>
    <row r="335" spans="2:2" s="2" customFormat="1" ht="15.6">
      <c r="B335" s="315" t="s">
        <v>4892</v>
      </c>
    </row>
    <row r="336" spans="2:2" s="2" customFormat="1" ht="15.6">
      <c r="B336" t="s">
        <v>4893</v>
      </c>
    </row>
    <row r="337" spans="2:2" s="2" customFormat="1" ht="15" customHeight="1">
      <c r="B337" s="315" t="s">
        <v>4894</v>
      </c>
    </row>
    <row r="338" spans="2:2" s="2" customFormat="1" ht="15.75" customHeight="1">
      <c r="B338" s="315" t="s">
        <v>230</v>
      </c>
    </row>
    <row r="339" spans="2:2" s="2" customFormat="1" ht="15" customHeight="1">
      <c r="B339" s="315" t="s">
        <v>3370</v>
      </c>
    </row>
    <row r="340" spans="2:2" s="2" customFormat="1" ht="15.6">
      <c r="B340" s="315" t="s">
        <v>4575</v>
      </c>
    </row>
    <row r="341" spans="2:2" s="2" customFormat="1" ht="15.6">
      <c r="B341" t="s">
        <v>4576</v>
      </c>
    </row>
    <row r="342" spans="2:2" s="2" customFormat="1" ht="15" customHeight="1">
      <c r="B342" t="s">
        <v>234</v>
      </c>
    </row>
    <row r="343" spans="2:2" s="2" customFormat="1" ht="15" customHeight="1">
      <c r="B343" s="315" t="s">
        <v>3374</v>
      </c>
    </row>
    <row r="344" spans="2:2" s="2" customFormat="1" ht="15.6">
      <c r="B344" s="315" t="s">
        <v>2844</v>
      </c>
    </row>
    <row r="345" spans="2:2" s="2" customFormat="1" ht="15.6">
      <c r="B345" s="315" t="s">
        <v>3378</v>
      </c>
    </row>
    <row r="346" spans="2:2" s="2" customFormat="1" ht="15" customHeight="1">
      <c r="B346" s="315" t="s">
        <v>238</v>
      </c>
    </row>
    <row r="347" spans="2:2" s="2" customFormat="1" ht="15" customHeight="1">
      <c r="B347" t="s">
        <v>3382</v>
      </c>
    </row>
    <row r="348" spans="2:2" s="2" customFormat="1" ht="15.6">
      <c r="B348" s="315" t="s">
        <v>4895</v>
      </c>
    </row>
    <row r="349" spans="2:2" s="2" customFormat="1" ht="15.6">
      <c r="B349" s="315" t="s">
        <v>4896</v>
      </c>
    </row>
    <row r="350" spans="2:2" s="2" customFormat="1" ht="15" customHeight="1">
      <c r="B350" s="315" t="s">
        <v>4897</v>
      </c>
    </row>
    <row r="351" spans="2:2" s="2" customFormat="1" ht="15.6">
      <c r="B351" s="315" t="s">
        <v>4898</v>
      </c>
    </row>
    <row r="352" spans="2:2" s="2" customFormat="1" ht="15.6">
      <c r="B352" s="315" t="s">
        <v>4899</v>
      </c>
    </row>
    <row r="353" spans="2:2" s="2" customFormat="1" ht="15" customHeight="1">
      <c r="B353" s="315" t="s">
        <v>4900</v>
      </c>
    </row>
    <row r="354" spans="2:2" s="2" customFormat="1" ht="15.75" customHeight="1">
      <c r="B354" t="s">
        <v>4901</v>
      </c>
    </row>
    <row r="355" spans="2:2" s="2" customFormat="1" ht="15" customHeight="1">
      <c r="B355" t="s">
        <v>4902</v>
      </c>
    </row>
    <row r="356" spans="2:2" s="2" customFormat="1" ht="15.6">
      <c r="B356" t="s">
        <v>4903</v>
      </c>
    </row>
    <row r="357" spans="2:2" s="2" customFormat="1" ht="15.6">
      <c r="B357" t="s">
        <v>4904</v>
      </c>
    </row>
    <row r="358" spans="2:2" s="2" customFormat="1" ht="15.6">
      <c r="B358" t="s">
        <v>248</v>
      </c>
    </row>
    <row r="359" spans="2:2" s="2" customFormat="1" ht="15" customHeight="1">
      <c r="B359" t="s">
        <v>3396</v>
      </c>
    </row>
    <row r="360" spans="2:2" s="2" customFormat="1" ht="15" customHeight="1">
      <c r="B360" t="s">
        <v>4577</v>
      </c>
    </row>
    <row r="361" spans="2:2" s="2" customFormat="1" ht="15" customHeight="1">
      <c r="B361" s="315" t="s">
        <v>4578</v>
      </c>
    </row>
    <row r="362" spans="2:2" s="2" customFormat="1" ht="15" customHeight="1">
      <c r="B362" s="315" t="s">
        <v>252</v>
      </c>
    </row>
    <row r="363" spans="2:2" s="2" customFormat="1" ht="15.75" customHeight="1">
      <c r="B363" t="s">
        <v>3400</v>
      </c>
    </row>
    <row r="364" spans="2:2" s="2" customFormat="1" ht="15" customHeight="1">
      <c r="B364" s="315" t="s">
        <v>2852</v>
      </c>
    </row>
    <row r="365" spans="2:2" s="2" customFormat="1" ht="15.6">
      <c r="B365" s="315" t="s">
        <v>3404</v>
      </c>
    </row>
    <row r="366" spans="2:2" s="2" customFormat="1" ht="15.6">
      <c r="B366" t="s">
        <v>256</v>
      </c>
    </row>
    <row r="367" spans="2:2" s="2" customFormat="1" ht="15.6">
      <c r="B367" t="s">
        <v>3408</v>
      </c>
    </row>
    <row r="368" spans="2:2" s="2" customFormat="1" ht="15.6">
      <c r="B368" s="315" t="s">
        <v>263</v>
      </c>
    </row>
    <row r="369" spans="2:2" s="2" customFormat="1" ht="15.6">
      <c r="B369" s="315" t="s">
        <v>3420</v>
      </c>
    </row>
    <row r="370" spans="2:2" s="2" customFormat="1" ht="15" customHeight="1">
      <c r="B370" s="315" t="s">
        <v>4579</v>
      </c>
    </row>
    <row r="371" spans="2:2" s="2" customFormat="1" ht="15" customHeight="1">
      <c r="B371" t="s">
        <v>4580</v>
      </c>
    </row>
    <row r="372" spans="2:2" s="2" customFormat="1" ht="15.75" customHeight="1">
      <c r="B372" t="s">
        <v>267</v>
      </c>
    </row>
    <row r="373" spans="2:2" s="2" customFormat="1" ht="15" customHeight="1">
      <c r="B373" s="315" t="s">
        <v>3424</v>
      </c>
    </row>
    <row r="374" spans="2:2" s="2" customFormat="1" ht="15.6">
      <c r="B374" s="315" t="s">
        <v>2860</v>
      </c>
    </row>
    <row r="375" spans="2:2" s="2" customFormat="1" ht="15.6">
      <c r="B375" s="315" t="s">
        <v>3428</v>
      </c>
    </row>
    <row r="376" spans="2:2" s="2" customFormat="1" ht="15.6">
      <c r="B376" t="s">
        <v>271</v>
      </c>
    </row>
    <row r="377" spans="2:2" s="2" customFormat="1" ht="15.6">
      <c r="B377" t="s">
        <v>3432</v>
      </c>
    </row>
    <row r="378" spans="2:2" s="2" customFormat="1" ht="15.6">
      <c r="B378" t="s">
        <v>2862</v>
      </c>
    </row>
    <row r="379" spans="2:2" s="2" customFormat="1" ht="15" customHeight="1">
      <c r="B379" s="315" t="s">
        <v>273</v>
      </c>
    </row>
    <row r="380" spans="2:2" s="2" customFormat="1" ht="15" customHeight="1">
      <c r="B380" s="315" t="s">
        <v>277</v>
      </c>
    </row>
    <row r="381" spans="2:2" s="2" customFormat="1" ht="15.75" customHeight="1">
      <c r="B381" t="s">
        <v>3438</v>
      </c>
    </row>
    <row r="382" spans="2:2" s="2" customFormat="1" ht="15" customHeight="1">
      <c r="B382" s="315" t="s">
        <v>4581</v>
      </c>
    </row>
    <row r="383" spans="2:2" s="2" customFormat="1" ht="15.6">
      <c r="B383" s="315" t="s">
        <v>4583</v>
      </c>
    </row>
    <row r="384" spans="2:2" s="2" customFormat="1" ht="15.6">
      <c r="B384" t="s">
        <v>4584</v>
      </c>
    </row>
    <row r="385" spans="2:2" s="2" customFormat="1" ht="15.6">
      <c r="B385" s="315" t="s">
        <v>278</v>
      </c>
    </row>
    <row r="386" spans="2:2" s="2" customFormat="1" ht="15.6">
      <c r="B386" s="315" t="s">
        <v>284</v>
      </c>
    </row>
    <row r="387" spans="2:2" s="2" customFormat="1" ht="15" customHeight="1">
      <c r="B387" s="315" t="s">
        <v>3441</v>
      </c>
    </row>
    <row r="388" spans="2:2" s="2" customFormat="1" ht="15" customHeight="1">
      <c r="B388" t="s">
        <v>2870</v>
      </c>
    </row>
    <row r="389" spans="2:2" s="2" customFormat="1" ht="15" customHeight="1">
      <c r="B389" t="s">
        <v>2874</v>
      </c>
    </row>
    <row r="390" spans="2:2" s="2" customFormat="1" ht="15.75" customHeight="1">
      <c r="B390" t="s">
        <v>3445</v>
      </c>
    </row>
    <row r="391" spans="2:2" s="2" customFormat="1" ht="15" customHeight="1">
      <c r="B391" s="315" t="s">
        <v>286</v>
      </c>
    </row>
    <row r="392" spans="2:2" s="2" customFormat="1" ht="15.6">
      <c r="B392" s="315" t="s">
        <v>290</v>
      </c>
    </row>
    <row r="393" spans="2:2" s="2" customFormat="1" ht="15" customHeight="1">
      <c r="B393" t="s">
        <v>3447</v>
      </c>
    </row>
    <row r="394" spans="2:2" s="2" customFormat="1" ht="15.6">
      <c r="B394" s="315" t="s">
        <v>3775</v>
      </c>
    </row>
    <row r="395" spans="2:2" s="2" customFormat="1" ht="15" customHeight="1">
      <c r="B395" s="315" t="s">
        <v>1172</v>
      </c>
    </row>
    <row r="396" spans="2:2" s="2" customFormat="1" ht="15.6">
      <c r="B396" t="s">
        <v>291</v>
      </c>
    </row>
    <row r="397" spans="2:2" s="2" customFormat="1" ht="15" customHeight="1">
      <c r="B397" t="s">
        <v>4585</v>
      </c>
    </row>
    <row r="398" spans="2:2" s="2" customFormat="1" ht="15" customHeight="1">
      <c r="B398" t="s">
        <v>295</v>
      </c>
    </row>
    <row r="399" spans="2:2" s="2" customFormat="1" ht="15" customHeight="1">
      <c r="B399" s="315" t="s">
        <v>2879</v>
      </c>
    </row>
    <row r="400" spans="2:2" s="2" customFormat="1" ht="15" customHeight="1">
      <c r="B400" t="s">
        <v>299</v>
      </c>
    </row>
    <row r="401" spans="2:2" s="2" customFormat="1" ht="15" customHeight="1">
      <c r="B401" s="315" t="s">
        <v>334</v>
      </c>
    </row>
    <row r="402" spans="2:2" s="2" customFormat="1" ht="15" customHeight="1">
      <c r="B402" t="s">
        <v>387</v>
      </c>
    </row>
    <row r="403" spans="2:2" s="2" customFormat="1" ht="15.75" customHeight="1">
      <c r="B403" t="s">
        <v>336</v>
      </c>
    </row>
    <row r="404" spans="2:2" s="2" customFormat="1" ht="15" customHeight="1">
      <c r="B404" s="315" t="s">
        <v>1901</v>
      </c>
    </row>
    <row r="405" spans="2:2" s="2" customFormat="1" ht="15.6">
      <c r="B405" s="315" t="s">
        <v>338</v>
      </c>
    </row>
    <row r="406" spans="2:2" s="2" customFormat="1" ht="15.6">
      <c r="B406" t="s">
        <v>304</v>
      </c>
    </row>
    <row r="407" spans="2:2" s="2" customFormat="1" ht="15.6">
      <c r="B407" t="s">
        <v>4586</v>
      </c>
    </row>
    <row r="408" spans="2:2" s="2" customFormat="1" ht="15" customHeight="1">
      <c r="B408" t="s">
        <v>308</v>
      </c>
    </row>
    <row r="409" spans="2:2" s="2" customFormat="1" ht="15" customHeight="1">
      <c r="B409" s="315" t="s">
        <v>2885</v>
      </c>
    </row>
    <row r="410" spans="2:2" s="2" customFormat="1" ht="15" customHeight="1">
      <c r="B410" t="s">
        <v>312</v>
      </c>
    </row>
    <row r="411" spans="2:2" s="2" customFormat="1" ht="15" customHeight="1">
      <c r="B411" s="315" t="s">
        <v>339</v>
      </c>
    </row>
    <row r="412" spans="2:2" s="2" customFormat="1" ht="15" customHeight="1">
      <c r="B412" s="315" t="s">
        <v>1898</v>
      </c>
    </row>
    <row r="413" spans="2:2" s="2" customFormat="1" ht="15" customHeight="1">
      <c r="B413" t="s">
        <v>340</v>
      </c>
    </row>
    <row r="414" spans="2:2" s="2" customFormat="1" ht="15" customHeight="1">
      <c r="B414" t="s">
        <v>1903</v>
      </c>
    </row>
    <row r="415" spans="2:2" s="2" customFormat="1" ht="15.75" customHeight="1">
      <c r="B415" s="315" t="s">
        <v>341</v>
      </c>
    </row>
    <row r="416" spans="2:2" s="2" customFormat="1" ht="15" customHeight="1">
      <c r="B416" s="315" t="s">
        <v>316</v>
      </c>
    </row>
    <row r="417" spans="2:2" s="2" customFormat="1" ht="15.6">
      <c r="B417" t="s">
        <v>4587</v>
      </c>
    </row>
    <row r="418" spans="2:2" s="2" customFormat="1" ht="15.6">
      <c r="B418" s="315" t="s">
        <v>320</v>
      </c>
    </row>
    <row r="419" spans="2:2" s="2" customFormat="1" ht="15.6">
      <c r="B419" s="315" t="s">
        <v>2891</v>
      </c>
    </row>
    <row r="420" spans="2:2" s="2" customFormat="1" ht="15" customHeight="1">
      <c r="B420" t="s">
        <v>324</v>
      </c>
    </row>
    <row r="421" spans="2:2" s="2" customFormat="1" ht="15" customHeight="1">
      <c r="B421" s="315" t="s">
        <v>2895</v>
      </c>
    </row>
    <row r="422" spans="2:2" s="2" customFormat="1" ht="15" customHeight="1">
      <c r="B422" s="315" t="s">
        <v>1899</v>
      </c>
    </row>
    <row r="423" spans="2:2" s="2" customFormat="1" ht="15" customHeight="1">
      <c r="B423" s="315" t="s">
        <v>2898</v>
      </c>
    </row>
    <row r="424" spans="2:2" s="2" customFormat="1" ht="15" customHeight="1">
      <c r="B424" t="s">
        <v>1904</v>
      </c>
    </row>
    <row r="425" spans="2:2" s="2" customFormat="1" ht="15.75" customHeight="1">
      <c r="B425" t="s">
        <v>2899</v>
      </c>
    </row>
    <row r="426" spans="2:2" s="2" customFormat="1" ht="15" customHeight="1">
      <c r="B426" s="315" t="s">
        <v>343</v>
      </c>
    </row>
    <row r="427" spans="2:2" s="2" customFormat="1" ht="15.6">
      <c r="B427" t="s">
        <v>4588</v>
      </c>
    </row>
    <row r="428" spans="2:2" s="2" customFormat="1" ht="15.6">
      <c r="B428" s="315" t="s">
        <v>347</v>
      </c>
    </row>
    <row r="429" spans="2:2" s="2" customFormat="1" ht="15.6">
      <c r="B429" s="315" t="s">
        <v>2900</v>
      </c>
    </row>
    <row r="430" spans="2:2" s="2" customFormat="1" ht="15.6">
      <c r="B430" t="s">
        <v>351</v>
      </c>
    </row>
    <row r="431" spans="2:2" s="2" customFormat="1" ht="15.6">
      <c r="B431" s="315" t="s">
        <v>361</v>
      </c>
    </row>
    <row r="432" spans="2:2" s="2" customFormat="1" ht="15.6">
      <c r="B432" s="315" t="s">
        <v>3480</v>
      </c>
    </row>
    <row r="433" spans="2:2" s="2" customFormat="1" ht="15.6">
      <c r="B433" s="315" t="s">
        <v>4594</v>
      </c>
    </row>
    <row r="434" spans="2:2" s="2" customFormat="1" ht="15.6">
      <c r="B434" s="315" t="s">
        <v>4595</v>
      </c>
    </row>
    <row r="435" spans="2:2" s="2" customFormat="1" ht="15.6">
      <c r="B435" t="s">
        <v>362</v>
      </c>
    </row>
    <row r="436" spans="2:2" s="2" customFormat="1" ht="15.6">
      <c r="B436" s="315" t="s">
        <v>3481</v>
      </c>
    </row>
    <row r="437" spans="2:2" s="2" customFormat="1" ht="15.6">
      <c r="B437" s="315" t="s">
        <v>2938</v>
      </c>
    </row>
    <row r="438" spans="2:2" s="2" customFormat="1" ht="15.6">
      <c r="B438" s="315" t="s">
        <v>3482</v>
      </c>
    </row>
    <row r="439" spans="2:2" s="2" customFormat="1" ht="15.6">
      <c r="B439" s="315" t="s">
        <v>363</v>
      </c>
    </row>
    <row r="440" spans="2:2" s="2" customFormat="1" ht="15.6">
      <c r="B440" s="315" t="s">
        <v>3483</v>
      </c>
    </row>
    <row r="441" spans="2:2" s="2" customFormat="1" ht="15.6">
      <c r="B441" t="s">
        <v>575</v>
      </c>
    </row>
    <row r="442" spans="2:2" s="2" customFormat="1" ht="15.6">
      <c r="B442" t="s">
        <v>4662</v>
      </c>
    </row>
    <row r="443" spans="2:2" s="2" customFormat="1" ht="15.6">
      <c r="B443" t="s">
        <v>576</v>
      </c>
    </row>
    <row r="444" spans="2:2" s="2" customFormat="1" ht="15.6">
      <c r="B444" t="s">
        <v>2948</v>
      </c>
    </row>
    <row r="445" spans="2:2" s="2" customFormat="1" ht="15.6">
      <c r="B445" t="s">
        <v>577</v>
      </c>
    </row>
    <row r="446" spans="2:2" s="2" customFormat="1" ht="15" customHeight="1">
      <c r="B446" t="s">
        <v>4905</v>
      </c>
    </row>
    <row r="447" spans="2:2" s="2" customFormat="1" ht="15" customHeight="1">
      <c r="B447" t="s">
        <v>4906</v>
      </c>
    </row>
    <row r="448" spans="2:2" s="2" customFormat="1" ht="15.75" customHeight="1">
      <c r="B448" t="s">
        <v>4907</v>
      </c>
    </row>
    <row r="449" spans="2:2" s="2" customFormat="1" ht="15" customHeight="1">
      <c r="B449" t="s">
        <v>4908</v>
      </c>
    </row>
    <row r="450" spans="2:2" s="2" customFormat="1" ht="15.6">
      <c r="B450" t="s">
        <v>4909</v>
      </c>
    </row>
    <row r="451" spans="2:2" s="2" customFormat="1" ht="15.6">
      <c r="B451" t="s">
        <v>1648</v>
      </c>
    </row>
    <row r="452" spans="2:2" s="2" customFormat="1" ht="15.6">
      <c r="B452" t="s">
        <v>1649</v>
      </c>
    </row>
    <row r="453" spans="2:2" s="2" customFormat="1" ht="15.6">
      <c r="B453" t="s">
        <v>1650</v>
      </c>
    </row>
    <row r="454" spans="2:2" s="2" customFormat="1" ht="15" customHeight="1">
      <c r="B454" t="s">
        <v>1651</v>
      </c>
    </row>
    <row r="455" spans="2:2" s="2" customFormat="1" ht="15.75" customHeight="1">
      <c r="B455" t="s">
        <v>4645</v>
      </c>
    </row>
    <row r="456" spans="2:2" s="2" customFormat="1" ht="15" customHeight="1">
      <c r="B456" t="s">
        <v>1652</v>
      </c>
    </row>
    <row r="457" spans="2:2" s="2" customFormat="1" ht="15.6">
      <c r="B457" t="s">
        <v>2952</v>
      </c>
    </row>
    <row r="458" spans="2:2" s="2" customFormat="1" ht="15.6">
      <c r="B458" t="s">
        <v>1653</v>
      </c>
    </row>
    <row r="459" spans="2:2" s="2" customFormat="1" ht="15.6">
      <c r="B459" t="s">
        <v>1654</v>
      </c>
    </row>
    <row r="460" spans="2:2" s="2" customFormat="1" ht="15.6">
      <c r="B460" t="s">
        <v>1655</v>
      </c>
    </row>
    <row r="461" spans="2:2" s="2" customFormat="1" ht="15" customHeight="1">
      <c r="B461" t="s">
        <v>1656</v>
      </c>
    </row>
    <row r="462" spans="2:2" s="2" customFormat="1" ht="15.75" customHeight="1">
      <c r="B462" t="s">
        <v>1657</v>
      </c>
    </row>
    <row r="463" spans="2:2" s="2" customFormat="1" ht="15" customHeight="1">
      <c r="B463" t="s">
        <v>4646</v>
      </c>
    </row>
    <row r="464" spans="2:2" s="2" customFormat="1" ht="15.6">
      <c r="B464" t="s">
        <v>1658</v>
      </c>
    </row>
    <row r="465" spans="2:2" s="2" customFormat="1" ht="15.6">
      <c r="B465" t="s">
        <v>2953</v>
      </c>
    </row>
    <row r="466" spans="2:2" s="2" customFormat="1" ht="15.6">
      <c r="B466" t="s">
        <v>1659</v>
      </c>
    </row>
    <row r="467" spans="2:2" s="2" customFormat="1" ht="15.6">
      <c r="B467" t="s">
        <v>1660</v>
      </c>
    </row>
    <row r="468" spans="2:2" s="2" customFormat="1" ht="15" customHeight="1">
      <c r="B468" t="s">
        <v>1661</v>
      </c>
    </row>
    <row r="469" spans="2:2" s="2" customFormat="1" ht="15.75" customHeight="1">
      <c r="B469" t="s">
        <v>1662</v>
      </c>
    </row>
    <row r="470" spans="2:2" s="2" customFormat="1" ht="15" customHeight="1">
      <c r="B470" t="s">
        <v>1663</v>
      </c>
    </row>
    <row r="471" spans="2:2" s="2" customFormat="1" ht="15.6">
      <c r="B471" t="s">
        <v>4647</v>
      </c>
    </row>
    <row r="472" spans="2:2" s="2" customFormat="1" ht="15.6">
      <c r="B472" t="s">
        <v>1664</v>
      </c>
    </row>
    <row r="473" spans="2:2" s="2" customFormat="1" ht="15.6">
      <c r="B473" t="s">
        <v>2954</v>
      </c>
    </row>
    <row r="474" spans="2:2" s="2" customFormat="1" ht="15" customHeight="1">
      <c r="B474" t="s">
        <v>1665</v>
      </c>
    </row>
    <row r="475" spans="2:2" s="2" customFormat="1" ht="15" customHeight="1">
      <c r="B475" t="s">
        <v>1666</v>
      </c>
    </row>
    <row r="476" spans="2:2" s="2" customFormat="1" ht="15" customHeight="1">
      <c r="B476" t="s">
        <v>1667</v>
      </c>
    </row>
    <row r="477" spans="2:2" s="2" customFormat="1" ht="15.6">
      <c r="B477" t="s">
        <v>1668</v>
      </c>
    </row>
    <row r="478" spans="2:2" s="2" customFormat="1" ht="15.6">
      <c r="B478" t="s">
        <v>1669</v>
      </c>
    </row>
    <row r="479" spans="2:2" s="2" customFormat="1" ht="15" customHeight="1">
      <c r="B479" t="s">
        <v>4648</v>
      </c>
    </row>
    <row r="480" spans="2:2" s="2" customFormat="1" ht="15" customHeight="1">
      <c r="B480" t="s">
        <v>1670</v>
      </c>
    </row>
    <row r="481" spans="2:2" s="2" customFormat="1" ht="15.6">
      <c r="B481" t="s">
        <v>2955</v>
      </c>
    </row>
    <row r="482" spans="2:2" s="2" customFormat="1" ht="15" customHeight="1">
      <c r="B482" t="s">
        <v>1671</v>
      </c>
    </row>
    <row r="483" spans="2:2" s="2" customFormat="1" ht="15" customHeight="1">
      <c r="B483" t="s">
        <v>1672</v>
      </c>
    </row>
    <row r="484" spans="2:2" s="2" customFormat="1" ht="15.6">
      <c r="B484" t="s">
        <v>1673</v>
      </c>
    </row>
    <row r="485" spans="2:2" s="2" customFormat="1" ht="15" customHeight="1">
      <c r="B485" t="s">
        <v>1674</v>
      </c>
    </row>
    <row r="486" spans="2:2" s="2" customFormat="1" ht="15.6">
      <c r="B486" t="s">
        <v>1675</v>
      </c>
    </row>
    <row r="487" spans="2:2" s="2" customFormat="1" ht="15.6">
      <c r="B487" t="s">
        <v>4649</v>
      </c>
    </row>
    <row r="488" spans="2:2" s="2" customFormat="1" ht="15.6">
      <c r="B488" t="s">
        <v>1676</v>
      </c>
    </row>
    <row r="489" spans="2:2" s="2" customFormat="1" ht="15" customHeight="1">
      <c r="B489" t="s">
        <v>2956</v>
      </c>
    </row>
    <row r="490" spans="2:2" s="2" customFormat="1" ht="15" customHeight="1">
      <c r="B490" t="s">
        <v>1677</v>
      </c>
    </row>
    <row r="491" spans="2:2" s="2" customFormat="1" ht="15" customHeight="1">
      <c r="B491" t="s">
        <v>1678</v>
      </c>
    </row>
    <row r="492" spans="2:2" s="2" customFormat="1" ht="15.6">
      <c r="B492" t="s">
        <v>1679</v>
      </c>
    </row>
    <row r="493" spans="2:2" s="2" customFormat="1" ht="15" customHeight="1">
      <c r="B493" t="s">
        <v>1680</v>
      </c>
    </row>
    <row r="494" spans="2:2" s="2" customFormat="1" ht="15" customHeight="1">
      <c r="B494" t="s">
        <v>1681</v>
      </c>
    </row>
    <row r="495" spans="2:2" s="2" customFormat="1" ht="15" customHeight="1">
      <c r="B495" t="s">
        <v>4650</v>
      </c>
    </row>
    <row r="496" spans="2:2" s="2" customFormat="1" ht="15" customHeight="1">
      <c r="B496" t="s">
        <v>1682</v>
      </c>
    </row>
    <row r="497" spans="2:2" s="2" customFormat="1" ht="15.75" customHeight="1">
      <c r="B497" t="s">
        <v>2957</v>
      </c>
    </row>
    <row r="498" spans="2:2" s="2" customFormat="1" ht="15" customHeight="1">
      <c r="B498" t="s">
        <v>1683</v>
      </c>
    </row>
    <row r="499" spans="2:2" s="2" customFormat="1" ht="15.6">
      <c r="B499" t="s">
        <v>1684</v>
      </c>
    </row>
    <row r="500" spans="2:2" s="2" customFormat="1" ht="15.6">
      <c r="B500" t="s">
        <v>1685</v>
      </c>
    </row>
    <row r="501" spans="2:2" s="2" customFormat="1" ht="15.6">
      <c r="B501" t="s">
        <v>1686</v>
      </c>
    </row>
    <row r="502" spans="2:2" s="2" customFormat="1" ht="15" customHeight="1">
      <c r="B502" t="s">
        <v>1687</v>
      </c>
    </row>
    <row r="503" spans="2:2" s="2" customFormat="1" ht="15" customHeight="1">
      <c r="B503" t="s">
        <v>4651</v>
      </c>
    </row>
    <row r="504" spans="2:2" s="2" customFormat="1" ht="15" customHeight="1">
      <c r="B504" t="s">
        <v>1688</v>
      </c>
    </row>
    <row r="505" spans="2:2" s="2" customFormat="1" ht="15" customHeight="1">
      <c r="B505" t="s">
        <v>2958</v>
      </c>
    </row>
    <row r="506" spans="2:2" s="2" customFormat="1" ht="15.6">
      <c r="B506" t="s">
        <v>1689</v>
      </c>
    </row>
    <row r="507" spans="2:2" s="2" customFormat="1" ht="15.6">
      <c r="B507" t="s">
        <v>1690</v>
      </c>
    </row>
    <row r="508" spans="2:2" s="2" customFormat="1" ht="15.6">
      <c r="B508" t="s">
        <v>1691</v>
      </c>
    </row>
    <row r="509" spans="2:2" s="2" customFormat="1" ht="15.6">
      <c r="B509" t="s">
        <v>1692</v>
      </c>
    </row>
    <row r="510" spans="2:2" s="2" customFormat="1" ht="15.6">
      <c r="B510" t="s">
        <v>1693</v>
      </c>
    </row>
    <row r="511" spans="2:2" s="2" customFormat="1" ht="15.6">
      <c r="B511" t="s">
        <v>4652</v>
      </c>
    </row>
    <row r="512" spans="2:2" s="2" customFormat="1" ht="15.6">
      <c r="B512" t="s">
        <v>1694</v>
      </c>
    </row>
    <row r="513" spans="2:2" s="2" customFormat="1" ht="15.6">
      <c r="B513" t="s">
        <v>2959</v>
      </c>
    </row>
    <row r="514" spans="2:2" s="2" customFormat="1" ht="15.6">
      <c r="B514" t="s">
        <v>1695</v>
      </c>
    </row>
    <row r="515" spans="2:2" s="2" customFormat="1" ht="15.6">
      <c r="B515" t="s">
        <v>1696</v>
      </c>
    </row>
    <row r="516" spans="2:2" s="2" customFormat="1" ht="15.6">
      <c r="B516" t="s">
        <v>1697</v>
      </c>
    </row>
    <row r="517" spans="2:2" s="2" customFormat="1" ht="15.6">
      <c r="B517" t="s">
        <v>1698</v>
      </c>
    </row>
    <row r="518" spans="2:2" s="2" customFormat="1" ht="15.6">
      <c r="B518" t="s">
        <v>1699</v>
      </c>
    </row>
    <row r="519" spans="2:2" s="2" customFormat="1" ht="15.6">
      <c r="B519" t="s">
        <v>4653</v>
      </c>
    </row>
    <row r="520" spans="2:2" s="2" customFormat="1" ht="15.6">
      <c r="B520" t="s">
        <v>1700</v>
      </c>
    </row>
    <row r="521" spans="2:2" s="2" customFormat="1" ht="15.6">
      <c r="B521" t="s">
        <v>2960</v>
      </c>
    </row>
    <row r="522" spans="2:2" s="2" customFormat="1" ht="15.6">
      <c r="B522" t="s">
        <v>1701</v>
      </c>
    </row>
    <row r="523" spans="2:2" s="2" customFormat="1" ht="15.75" customHeight="1">
      <c r="B523" t="s">
        <v>1395</v>
      </c>
    </row>
    <row r="524" spans="2:2" s="2" customFormat="1" ht="15.6">
      <c r="B524" t="s">
        <v>3543</v>
      </c>
    </row>
    <row r="525" spans="2:2" s="2" customFormat="1" ht="15.6">
      <c r="B525" s="315" t="s">
        <v>4599</v>
      </c>
    </row>
    <row r="526" spans="2:2" s="2" customFormat="1" ht="15.6">
      <c r="B526" s="315" t="s">
        <v>4601</v>
      </c>
    </row>
    <row r="527" spans="2:2" s="2" customFormat="1" ht="15.6">
      <c r="B527" s="315" t="s">
        <v>1396</v>
      </c>
    </row>
    <row r="528" spans="2:2" s="2" customFormat="1" ht="15.6">
      <c r="B528" s="315" t="s">
        <v>3544</v>
      </c>
    </row>
    <row r="529" spans="2:2" s="2" customFormat="1" ht="15.6">
      <c r="B529" t="s">
        <v>2991</v>
      </c>
    </row>
    <row r="530" spans="2:2" s="2" customFormat="1" ht="15.6">
      <c r="B530" t="s">
        <v>3545</v>
      </c>
    </row>
    <row r="531" spans="2:2" s="2" customFormat="1" ht="15.6">
      <c r="B531" t="s">
        <v>1397</v>
      </c>
    </row>
    <row r="532" spans="2:2" s="2" customFormat="1" ht="15.6">
      <c r="B532" t="s">
        <v>3546</v>
      </c>
    </row>
    <row r="533" spans="2:2" s="2" customFormat="1" ht="15.6">
      <c r="B533" t="s">
        <v>2045</v>
      </c>
    </row>
    <row r="534" spans="2:2" s="2" customFormat="1" ht="15.6">
      <c r="B534" t="s">
        <v>4910</v>
      </c>
    </row>
    <row r="535" spans="2:2" s="2" customFormat="1" ht="15.6">
      <c r="B535" t="s">
        <v>2050</v>
      </c>
    </row>
    <row r="536" spans="2:2" s="2" customFormat="1" ht="15.6">
      <c r="B536" t="s">
        <v>4911</v>
      </c>
    </row>
    <row r="537" spans="2:2" s="2" customFormat="1" ht="15.6">
      <c r="B537" t="s">
        <v>2056</v>
      </c>
    </row>
    <row r="538" spans="2:2" s="2" customFormat="1" ht="15.6">
      <c r="B538" t="s">
        <v>2046</v>
      </c>
    </row>
    <row r="539" spans="2:2" s="2" customFormat="1" ht="15.6">
      <c r="B539" t="s">
        <v>4912</v>
      </c>
    </row>
    <row r="540" spans="2:2" s="2" customFormat="1" ht="15.6">
      <c r="B540" t="s">
        <v>2052</v>
      </c>
    </row>
    <row r="541" spans="2:2" s="2" customFormat="1" ht="15.6">
      <c r="B541" t="s">
        <v>4913</v>
      </c>
    </row>
    <row r="542" spans="2:2" s="2" customFormat="1" ht="15.6">
      <c r="B542" t="s">
        <v>2058</v>
      </c>
    </row>
    <row r="543" spans="2:2" s="2" customFormat="1" ht="15.6">
      <c r="B543" t="s">
        <v>2047</v>
      </c>
    </row>
    <row r="544" spans="2:2" s="2" customFormat="1" ht="15.6">
      <c r="B544" t="s">
        <v>4914</v>
      </c>
    </row>
    <row r="545" spans="2:7" s="2" customFormat="1" ht="15.6">
      <c r="B545" t="s">
        <v>2053</v>
      </c>
    </row>
    <row r="546" spans="2:7" s="2" customFormat="1" ht="15.6">
      <c r="B546" t="s">
        <v>4915</v>
      </c>
    </row>
    <row r="547" spans="2:7" s="2" customFormat="1" ht="15.6">
      <c r="B547" t="s">
        <v>2059</v>
      </c>
    </row>
    <row r="548" spans="2:7" s="2" customFormat="1" ht="15.6">
      <c r="B548" t="s">
        <v>2048</v>
      </c>
    </row>
    <row r="549" spans="2:7" s="2" customFormat="1" ht="15.6">
      <c r="B549" t="s">
        <v>4916</v>
      </c>
    </row>
    <row r="550" spans="2:7" s="2" customFormat="1" ht="15.6">
      <c r="B550" t="s">
        <v>2054</v>
      </c>
    </row>
    <row r="551" spans="2:7" s="2" customFormat="1" ht="15.6">
      <c r="B551" t="s">
        <v>4917</v>
      </c>
    </row>
    <row r="552" spans="2:7" s="2" customFormat="1" ht="15.6">
      <c r="B552" t="s">
        <v>2060</v>
      </c>
    </row>
    <row r="553" spans="2:7" s="2" customFormat="1" ht="15.6">
      <c r="B553" t="s">
        <v>2049</v>
      </c>
    </row>
    <row r="554" spans="2:7" s="2" customFormat="1" ht="15.6">
      <c r="B554" t="s">
        <v>4918</v>
      </c>
    </row>
    <row r="555" spans="2:7" s="2" customFormat="1" ht="15.6">
      <c r="B555" t="s">
        <v>2055</v>
      </c>
    </row>
    <row r="556" spans="2:7" s="2" customFormat="1" ht="15.6">
      <c r="B556" t="s">
        <v>4919</v>
      </c>
    </row>
    <row r="557" spans="2:7" s="2" customFormat="1" ht="15.6">
      <c r="B557" t="s">
        <v>2061</v>
      </c>
    </row>
    <row r="558" spans="2:7" s="2" customFormat="1" ht="15.6">
      <c r="B558" t="s">
        <v>4157</v>
      </c>
    </row>
    <row r="559" spans="2:7" s="2" customFormat="1" ht="15.6">
      <c r="B559" t="s">
        <v>4160</v>
      </c>
    </row>
    <row r="560" spans="2:7" ht="15.6">
      <c r="B560" t="s">
        <v>4169</v>
      </c>
      <c r="C560" s="2"/>
      <c r="G560" s="2"/>
    </row>
    <row r="561" spans="2:3" ht="15.6">
      <c r="B561" t="s">
        <v>4170</v>
      </c>
      <c r="C561" s="2"/>
    </row>
    <row r="562" spans="2:3" ht="15.6">
      <c r="B562" t="s">
        <v>4171</v>
      </c>
      <c r="C562" s="2"/>
    </row>
    <row r="563" spans="2:3" ht="15.6">
      <c r="B563" t="s">
        <v>1642</v>
      </c>
      <c r="C563" s="2"/>
    </row>
  </sheetData>
  <autoFilter ref="B1:B563" xr:uid="{00000000-0009-0000-0000-00000A000000}"/>
  <sortState xmlns:xlrd2="http://schemas.microsoft.com/office/spreadsheetml/2017/richdata2" ref="C2:C568">
    <sortCondition ref="C2:C568"/>
  </sortState>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3304"/>
  <sheetViews>
    <sheetView topLeftCell="A1436" workbookViewId="0">
      <selection activeCell="B1454" sqref="B1454"/>
    </sheetView>
  </sheetViews>
  <sheetFormatPr defaultRowHeight="15.6"/>
  <cols>
    <col min="1" max="1" width="20.5546875" style="2" customWidth="1"/>
  </cols>
  <sheetData>
    <row r="1" spans="1:2">
      <c r="A1" s="8" t="s">
        <v>1170</v>
      </c>
      <c r="B1" t="s">
        <v>3862</v>
      </c>
    </row>
    <row r="2" spans="1:2" s="128" customFormat="1">
      <c r="A2" s="125" t="s">
        <v>1173</v>
      </c>
      <c r="B2" s="128">
        <v>566</v>
      </c>
    </row>
    <row r="3" spans="1:2" s="128" customFormat="1">
      <c r="A3" s="125" t="s">
        <v>3647</v>
      </c>
      <c r="B3" s="128">
        <v>47</v>
      </c>
    </row>
    <row r="4" spans="1:2" s="128" customFormat="1">
      <c r="A4" s="125" t="s">
        <v>1863</v>
      </c>
      <c r="B4" s="128">
        <v>65</v>
      </c>
    </row>
    <row r="5" spans="1:2" s="128" customFormat="1">
      <c r="A5" s="125" t="s">
        <v>1862</v>
      </c>
      <c r="B5" s="128">
        <v>65</v>
      </c>
    </row>
    <row r="6" spans="1:2" s="128" customFormat="1">
      <c r="A6" s="125" t="s">
        <v>1867</v>
      </c>
      <c r="B6" s="128">
        <v>146</v>
      </c>
    </row>
    <row r="7" spans="1:2" s="128" customFormat="1">
      <c r="A7" s="125" t="s">
        <v>1866</v>
      </c>
      <c r="B7" s="128">
        <v>146</v>
      </c>
    </row>
    <row r="8" spans="1:2" s="128" customFormat="1">
      <c r="A8" s="125" t="s">
        <v>1869</v>
      </c>
      <c r="B8" s="128">
        <v>58</v>
      </c>
    </row>
    <row r="9" spans="1:2" s="128" customFormat="1">
      <c r="A9" s="125" t="s">
        <v>1868</v>
      </c>
      <c r="B9" s="128">
        <v>58</v>
      </c>
    </row>
    <row r="10" spans="1:2" s="128" customFormat="1">
      <c r="A10" s="125" t="s">
        <v>1865</v>
      </c>
      <c r="B10" s="128">
        <v>52</v>
      </c>
    </row>
    <row r="11" spans="1:2" s="128" customFormat="1">
      <c r="A11" s="125" t="s">
        <v>1864</v>
      </c>
      <c r="B11" s="128">
        <v>52</v>
      </c>
    </row>
    <row r="12" spans="1:2" s="128" customFormat="1">
      <c r="A12" s="125" t="s">
        <v>419</v>
      </c>
      <c r="B12" s="128">
        <v>498</v>
      </c>
    </row>
    <row r="13" spans="1:2" s="128" customFormat="1">
      <c r="A13" s="125" t="s">
        <v>3667</v>
      </c>
      <c r="B13" s="128">
        <v>508</v>
      </c>
    </row>
    <row r="14" spans="1:2" s="128" customFormat="1">
      <c r="A14" s="125" t="s">
        <v>3727</v>
      </c>
      <c r="B14" s="128">
        <v>40</v>
      </c>
    </row>
    <row r="15" spans="1:2" s="128" customFormat="1">
      <c r="A15" s="125" t="s">
        <v>1033</v>
      </c>
      <c r="B15" s="128">
        <v>610</v>
      </c>
    </row>
    <row r="16" spans="1:2" s="128" customFormat="1">
      <c r="A16" s="125" t="s">
        <v>1464</v>
      </c>
      <c r="B16" s="128">
        <v>49</v>
      </c>
    </row>
    <row r="17" spans="1:2" s="128" customFormat="1">
      <c r="A17" s="125" t="s">
        <v>1855</v>
      </c>
      <c r="B17" s="128">
        <v>86</v>
      </c>
    </row>
    <row r="18" spans="1:2" s="128" customFormat="1">
      <c r="A18" s="125" t="s">
        <v>1854</v>
      </c>
      <c r="B18" s="128">
        <v>86</v>
      </c>
    </row>
    <row r="19" spans="1:2" s="128" customFormat="1">
      <c r="A19" s="125" t="s">
        <v>1859</v>
      </c>
      <c r="B19" s="128">
        <v>192</v>
      </c>
    </row>
    <row r="20" spans="1:2" s="128" customFormat="1">
      <c r="A20" s="125" t="s">
        <v>1858</v>
      </c>
      <c r="B20" s="128">
        <v>192</v>
      </c>
    </row>
    <row r="21" spans="1:2" s="128" customFormat="1">
      <c r="A21" s="125" t="s">
        <v>1861</v>
      </c>
      <c r="B21" s="128">
        <v>78</v>
      </c>
    </row>
    <row r="22" spans="1:2" s="128" customFormat="1">
      <c r="A22" s="125" t="s">
        <v>1860</v>
      </c>
      <c r="B22" s="128">
        <v>78</v>
      </c>
    </row>
    <row r="23" spans="1:2" s="128" customFormat="1">
      <c r="A23" s="125" t="s">
        <v>1857</v>
      </c>
      <c r="B23" s="128">
        <v>70</v>
      </c>
    </row>
    <row r="24" spans="1:2" s="128" customFormat="1">
      <c r="A24" s="125" t="s">
        <v>1856</v>
      </c>
      <c r="B24" s="128">
        <v>70</v>
      </c>
    </row>
    <row r="25" spans="1:2" s="128" customFormat="1">
      <c r="A25" s="125" t="s">
        <v>708</v>
      </c>
      <c r="B25" s="128">
        <v>80.88</v>
      </c>
    </row>
    <row r="26" spans="1:2" s="128" customFormat="1">
      <c r="A26" s="125" t="s">
        <v>1105</v>
      </c>
      <c r="B26" s="128">
        <v>65</v>
      </c>
    </row>
    <row r="27" spans="1:2" s="128" customFormat="1">
      <c r="A27" s="125" t="s">
        <v>393</v>
      </c>
      <c r="B27" s="128">
        <v>757</v>
      </c>
    </row>
    <row r="28" spans="1:2" s="128" customFormat="1">
      <c r="A28" s="125" t="s">
        <v>1242</v>
      </c>
      <c r="B28" s="128">
        <v>65</v>
      </c>
    </row>
    <row r="29" spans="1:2" s="128" customFormat="1">
      <c r="A29" s="125" t="s">
        <v>1243</v>
      </c>
      <c r="B29" s="128">
        <v>65</v>
      </c>
    </row>
    <row r="30" spans="1:2" s="128" customFormat="1">
      <c r="A30" s="125" t="s">
        <v>1244</v>
      </c>
      <c r="B30" s="128">
        <v>65</v>
      </c>
    </row>
    <row r="31" spans="1:2" s="128" customFormat="1">
      <c r="A31" s="125" t="s">
        <v>2044</v>
      </c>
      <c r="B31" s="128">
        <v>65</v>
      </c>
    </row>
    <row r="32" spans="1:2" s="128" customFormat="1">
      <c r="A32" s="125" t="s">
        <v>1245</v>
      </c>
      <c r="B32" s="128">
        <v>130</v>
      </c>
    </row>
    <row r="33" spans="1:2" s="128" customFormat="1">
      <c r="A33" s="125" t="s">
        <v>1246</v>
      </c>
      <c r="B33" s="128">
        <v>130</v>
      </c>
    </row>
    <row r="34" spans="1:2" s="128" customFormat="1">
      <c r="A34" s="125" t="s">
        <v>1247</v>
      </c>
      <c r="B34" s="128">
        <v>130</v>
      </c>
    </row>
    <row r="35" spans="1:2" s="128" customFormat="1">
      <c r="A35" s="125" t="s">
        <v>1248</v>
      </c>
      <c r="B35" s="128">
        <v>130</v>
      </c>
    </row>
    <row r="36" spans="1:2" s="128" customFormat="1">
      <c r="A36" s="125" t="s">
        <v>1249</v>
      </c>
      <c r="B36" s="128">
        <v>130</v>
      </c>
    </row>
    <row r="37" spans="1:2" s="128" customFormat="1">
      <c r="A37" s="125" t="s">
        <v>1618</v>
      </c>
      <c r="B37" s="128">
        <v>32</v>
      </c>
    </row>
    <row r="38" spans="1:2" s="128" customFormat="1">
      <c r="A38" s="125" t="s">
        <v>1618</v>
      </c>
      <c r="B38" s="128">
        <v>32</v>
      </c>
    </row>
    <row r="39" spans="1:2" s="128" customFormat="1">
      <c r="A39" s="125" t="s">
        <v>3669</v>
      </c>
      <c r="B39" s="128">
        <v>32</v>
      </c>
    </row>
    <row r="40" spans="1:2" s="128" customFormat="1">
      <c r="A40" s="125" t="s">
        <v>420</v>
      </c>
      <c r="B40" s="128">
        <v>58</v>
      </c>
    </row>
    <row r="41" spans="1:2" s="128" customFormat="1">
      <c r="A41" s="125" t="s">
        <v>2159</v>
      </c>
      <c r="B41" s="128">
        <v>435</v>
      </c>
    </row>
    <row r="42" spans="1:2" s="128" customFormat="1">
      <c r="A42" s="125" t="s">
        <v>3023</v>
      </c>
      <c r="B42" s="128">
        <v>435</v>
      </c>
    </row>
    <row r="43" spans="1:2" s="128" customFormat="1">
      <c r="A43" s="125" t="s">
        <v>2168</v>
      </c>
      <c r="B43" s="128">
        <v>788</v>
      </c>
    </row>
    <row r="44" spans="1:2" s="128" customFormat="1">
      <c r="A44" s="125" t="s">
        <v>0</v>
      </c>
      <c r="B44" s="128">
        <v>575</v>
      </c>
    </row>
    <row r="45" spans="1:2" s="128" customFormat="1">
      <c r="A45" s="125" t="s">
        <v>3024</v>
      </c>
      <c r="B45" s="128">
        <v>575</v>
      </c>
    </row>
    <row r="46" spans="1:2" s="128" customFormat="1">
      <c r="A46" s="124" t="s">
        <v>2160</v>
      </c>
      <c r="B46" s="128">
        <v>468</v>
      </c>
    </row>
    <row r="47" spans="1:2" s="128" customFormat="1">
      <c r="A47" s="125" t="s">
        <v>3025</v>
      </c>
      <c r="B47" s="128">
        <v>468</v>
      </c>
    </row>
    <row r="48" spans="1:2" s="128" customFormat="1">
      <c r="A48" s="124" t="s">
        <v>1</v>
      </c>
      <c r="B48" s="128">
        <v>606</v>
      </c>
    </row>
    <row r="49" spans="1:2" s="128" customFormat="1">
      <c r="A49" s="125" t="s">
        <v>3026</v>
      </c>
      <c r="B49" s="128">
        <v>606</v>
      </c>
    </row>
    <row r="50" spans="1:2" s="128" customFormat="1">
      <c r="A50" s="125" t="s">
        <v>763</v>
      </c>
      <c r="B50" s="128">
        <v>913</v>
      </c>
    </row>
    <row r="51" spans="1:2" s="128" customFormat="1">
      <c r="A51" s="125" t="s">
        <v>2</v>
      </c>
      <c r="B51" s="128">
        <v>471</v>
      </c>
    </row>
    <row r="52" spans="1:2" s="128" customFormat="1">
      <c r="A52" s="125" t="s">
        <v>3027</v>
      </c>
      <c r="B52" s="128">
        <v>471</v>
      </c>
    </row>
    <row r="53" spans="1:2" s="128" customFormat="1">
      <c r="A53" s="124" t="s">
        <v>3</v>
      </c>
      <c r="B53" s="128">
        <v>639</v>
      </c>
    </row>
    <row r="54" spans="1:2" s="128" customFormat="1">
      <c r="A54" s="125" t="s">
        <v>1800</v>
      </c>
      <c r="B54" s="128">
        <v>1119</v>
      </c>
    </row>
    <row r="55" spans="1:2" s="128" customFormat="1">
      <c r="A55" s="125" t="s">
        <v>3029</v>
      </c>
      <c r="B55" s="128">
        <v>1119</v>
      </c>
    </row>
    <row r="56" spans="1:2" s="128" customFormat="1">
      <c r="A56" s="125" t="s">
        <v>3028</v>
      </c>
      <c r="B56" s="128">
        <v>639</v>
      </c>
    </row>
    <row r="57" spans="1:2" s="128" customFormat="1">
      <c r="A57" s="125" t="s">
        <v>755</v>
      </c>
      <c r="B57" s="128">
        <v>913</v>
      </c>
    </row>
    <row r="58" spans="1:2" s="128" customFormat="1">
      <c r="A58" s="125" t="s">
        <v>4</v>
      </c>
      <c r="B58" s="128">
        <v>760</v>
      </c>
    </row>
    <row r="59" spans="1:2" s="128" customFormat="1">
      <c r="A59" s="124" t="s">
        <v>5</v>
      </c>
      <c r="B59" s="128">
        <v>794</v>
      </c>
    </row>
    <row r="60" spans="1:2" s="128" customFormat="1">
      <c r="A60" s="125" t="s">
        <v>6</v>
      </c>
      <c r="B60" s="128">
        <v>837</v>
      </c>
    </row>
    <row r="61" spans="1:2" s="128" customFormat="1">
      <c r="A61" s="125" t="s">
        <v>7</v>
      </c>
      <c r="B61" s="128">
        <v>897</v>
      </c>
    </row>
    <row r="62" spans="1:2" s="128" customFormat="1">
      <c r="A62" s="125" t="s">
        <v>8</v>
      </c>
      <c r="B62" s="128">
        <v>934</v>
      </c>
    </row>
    <row r="63" spans="1:2" s="128" customFormat="1">
      <c r="A63" s="125" t="s">
        <v>1826</v>
      </c>
      <c r="B63" s="128">
        <v>978</v>
      </c>
    </row>
    <row r="64" spans="1:2" s="128" customFormat="1">
      <c r="A64" s="125" t="s">
        <v>2161</v>
      </c>
      <c r="B64" s="128">
        <v>537</v>
      </c>
    </row>
    <row r="65" spans="1:2" s="128" customFormat="1">
      <c r="A65" s="125" t="s">
        <v>3030</v>
      </c>
      <c r="B65" s="128">
        <v>537</v>
      </c>
    </row>
    <row r="66" spans="1:2" s="128" customFormat="1">
      <c r="A66" s="125" t="s">
        <v>9</v>
      </c>
      <c r="B66" s="128">
        <v>672</v>
      </c>
    </row>
    <row r="67" spans="1:2" s="128" customFormat="1">
      <c r="A67" s="125" t="s">
        <v>3031</v>
      </c>
      <c r="B67" s="128">
        <v>672</v>
      </c>
    </row>
    <row r="68" spans="1:2" s="128" customFormat="1">
      <c r="A68" s="124" t="s">
        <v>756</v>
      </c>
      <c r="B68" s="128">
        <v>1038</v>
      </c>
    </row>
    <row r="69" spans="1:2" s="128" customFormat="1">
      <c r="A69" s="125" t="s">
        <v>2171</v>
      </c>
      <c r="B69" s="128">
        <v>624</v>
      </c>
    </row>
    <row r="70" spans="1:2" s="128" customFormat="1">
      <c r="A70" s="125" t="s">
        <v>2162</v>
      </c>
      <c r="B70" s="128">
        <v>568</v>
      </c>
    </row>
    <row r="71" spans="1:2" s="128" customFormat="1">
      <c r="A71" s="125" t="s">
        <v>3032</v>
      </c>
      <c r="B71" s="128">
        <v>568</v>
      </c>
    </row>
    <row r="72" spans="1:2" s="128" customFormat="1">
      <c r="A72" s="125" t="s">
        <v>10</v>
      </c>
      <c r="B72" s="128">
        <v>702</v>
      </c>
    </row>
    <row r="73" spans="1:2" s="128" customFormat="1">
      <c r="A73" s="125" t="s">
        <v>3033</v>
      </c>
      <c r="B73" s="128">
        <v>702</v>
      </c>
    </row>
    <row r="74" spans="1:2" s="128" customFormat="1">
      <c r="A74" s="124" t="s">
        <v>2172</v>
      </c>
      <c r="B74" s="128">
        <v>659</v>
      </c>
    </row>
    <row r="75" spans="1:2" s="128" customFormat="1">
      <c r="A75" s="125" t="s">
        <v>394</v>
      </c>
      <c r="B75" s="128">
        <v>1422</v>
      </c>
    </row>
    <row r="76" spans="1:2" s="128" customFormat="1">
      <c r="A76" s="125" t="s">
        <v>2173</v>
      </c>
      <c r="B76" s="128">
        <v>699</v>
      </c>
    </row>
    <row r="77" spans="1:2" s="128" customFormat="1">
      <c r="A77" s="125" t="s">
        <v>2174</v>
      </c>
      <c r="B77" s="128">
        <v>756</v>
      </c>
    </row>
    <row r="78" spans="1:2" s="128" customFormat="1">
      <c r="A78" s="125" t="s">
        <v>388</v>
      </c>
      <c r="B78" s="128">
        <v>817</v>
      </c>
    </row>
    <row r="79" spans="1:2" s="128" customFormat="1">
      <c r="A79" s="127" t="s">
        <v>1801</v>
      </c>
      <c r="B79" s="128">
        <v>2074</v>
      </c>
    </row>
    <row r="80" spans="1:2" s="128" customFormat="1">
      <c r="A80" s="125" t="s">
        <v>2175</v>
      </c>
      <c r="B80" s="128">
        <v>834</v>
      </c>
    </row>
    <row r="81" spans="1:2" s="128" customFormat="1">
      <c r="A81" s="125" t="s">
        <v>11</v>
      </c>
      <c r="B81" s="128">
        <v>1190</v>
      </c>
    </row>
    <row r="82" spans="1:2" s="128" customFormat="1">
      <c r="A82" s="124" t="s">
        <v>2181</v>
      </c>
      <c r="B82" s="128">
        <v>869</v>
      </c>
    </row>
    <row r="83" spans="1:2" s="128" customFormat="1">
      <c r="A83" s="125" t="s">
        <v>1918</v>
      </c>
      <c r="B83" s="128">
        <v>1266</v>
      </c>
    </row>
    <row r="84" spans="1:2" s="128" customFormat="1">
      <c r="A84" s="124" t="s">
        <v>2182</v>
      </c>
      <c r="B84" s="128">
        <v>947</v>
      </c>
    </row>
    <row r="85" spans="1:2" s="128" customFormat="1">
      <c r="A85" s="125" t="s">
        <v>12</v>
      </c>
      <c r="B85" s="128">
        <v>1301</v>
      </c>
    </row>
    <row r="86" spans="1:2" s="128" customFormat="1">
      <c r="A86" s="124" t="s">
        <v>2183</v>
      </c>
      <c r="B86" s="128">
        <v>983</v>
      </c>
    </row>
    <row r="87" spans="1:2" s="128" customFormat="1">
      <c r="A87" s="124" t="s">
        <v>2187</v>
      </c>
      <c r="B87" s="128">
        <v>1096</v>
      </c>
    </row>
    <row r="88" spans="1:2" s="128" customFormat="1">
      <c r="A88" s="125" t="s">
        <v>13</v>
      </c>
      <c r="B88" s="128">
        <v>286</v>
      </c>
    </row>
    <row r="89" spans="1:2" s="128" customFormat="1">
      <c r="A89" s="125" t="s">
        <v>3034</v>
      </c>
      <c r="B89" s="128">
        <v>286</v>
      </c>
    </row>
    <row r="90" spans="1:2" s="128" customFormat="1">
      <c r="A90" s="125" t="s">
        <v>15</v>
      </c>
      <c r="B90" s="128">
        <v>344</v>
      </c>
    </row>
    <row r="91" spans="1:2" s="128" customFormat="1">
      <c r="A91" s="125" t="s">
        <v>3035</v>
      </c>
      <c r="B91" s="128">
        <v>344</v>
      </c>
    </row>
    <row r="92" spans="1:2" s="128" customFormat="1">
      <c r="A92" s="125" t="s">
        <v>2167</v>
      </c>
      <c r="B92" s="128">
        <v>603</v>
      </c>
    </row>
    <row r="93" spans="1:2" s="128" customFormat="1">
      <c r="A93" s="125" t="s">
        <v>16</v>
      </c>
      <c r="B93" s="128">
        <v>538</v>
      </c>
    </row>
    <row r="94" spans="1:2" s="128" customFormat="1">
      <c r="A94" s="125" t="s">
        <v>3036</v>
      </c>
      <c r="B94" s="128">
        <v>538</v>
      </c>
    </row>
    <row r="95" spans="1:2" s="128" customFormat="1">
      <c r="A95" s="124" t="s">
        <v>670</v>
      </c>
      <c r="B95" s="128">
        <v>692</v>
      </c>
    </row>
    <row r="96" spans="1:2" s="128" customFormat="1">
      <c r="A96" s="125" t="s">
        <v>2140</v>
      </c>
      <c r="B96" s="128">
        <v>149.6</v>
      </c>
    </row>
    <row r="97" spans="1:2" s="128" customFormat="1">
      <c r="A97" s="125" t="s">
        <v>1128</v>
      </c>
      <c r="B97" s="128">
        <v>91.88</v>
      </c>
    </row>
    <row r="98" spans="1:2" s="128" customFormat="1">
      <c r="A98" s="125" t="s">
        <v>2094</v>
      </c>
      <c r="B98" s="128" t="s">
        <v>2022</v>
      </c>
    </row>
    <row r="99" spans="1:2" s="128" customFormat="1">
      <c r="A99" s="125" t="s">
        <v>1129</v>
      </c>
      <c r="B99" s="128">
        <v>144.32</v>
      </c>
    </row>
    <row r="100" spans="1:2" s="128" customFormat="1">
      <c r="A100" s="125" t="s">
        <v>2212</v>
      </c>
      <c r="B100" s="128">
        <v>393</v>
      </c>
    </row>
    <row r="101" spans="1:2" s="128" customFormat="1">
      <c r="A101" s="125" t="s">
        <v>2213</v>
      </c>
      <c r="B101" s="128">
        <v>586</v>
      </c>
    </row>
    <row r="102" spans="1:2" s="128" customFormat="1">
      <c r="A102" s="125" t="s">
        <v>709</v>
      </c>
      <c r="B102" s="128">
        <v>16.28</v>
      </c>
    </row>
    <row r="103" spans="1:2" s="128" customFormat="1">
      <c r="A103" s="125" t="s">
        <v>2099</v>
      </c>
      <c r="B103" s="128" t="s">
        <v>2022</v>
      </c>
    </row>
    <row r="104" spans="1:2" s="128" customFormat="1">
      <c r="A104" s="125" t="s">
        <v>1203</v>
      </c>
      <c r="B104" s="128">
        <v>104</v>
      </c>
    </row>
    <row r="105" spans="1:2" s="128" customFormat="1">
      <c r="A105" s="125" t="s">
        <v>1202</v>
      </c>
      <c r="B105" s="128">
        <v>104</v>
      </c>
    </row>
    <row r="106" spans="1:2" s="128" customFormat="1">
      <c r="A106" s="125" t="s">
        <v>1870</v>
      </c>
      <c r="B106" s="128">
        <v>764</v>
      </c>
    </row>
    <row r="107" spans="1:2" s="128" customFormat="1">
      <c r="A107" s="125" t="s">
        <v>3037</v>
      </c>
      <c r="B107" s="128">
        <v>764</v>
      </c>
    </row>
    <row r="108" spans="1:2" s="128" customFormat="1">
      <c r="A108" s="124" t="s">
        <v>1871</v>
      </c>
      <c r="B108" s="128">
        <v>796</v>
      </c>
    </row>
    <row r="109" spans="1:2" s="128" customFormat="1">
      <c r="A109" s="125" t="s">
        <v>3038</v>
      </c>
      <c r="B109" s="128">
        <v>796</v>
      </c>
    </row>
    <row r="110" spans="1:2" s="128" customFormat="1">
      <c r="A110" s="125" t="s">
        <v>1872</v>
      </c>
      <c r="B110" s="128">
        <v>828</v>
      </c>
    </row>
    <row r="111" spans="1:2" s="128" customFormat="1">
      <c r="A111" s="125" t="s">
        <v>3039</v>
      </c>
      <c r="B111" s="128">
        <v>828</v>
      </c>
    </row>
    <row r="112" spans="1:2" s="128" customFormat="1">
      <c r="A112" s="126" t="s">
        <v>1873</v>
      </c>
      <c r="B112" s="128">
        <v>909</v>
      </c>
    </row>
    <row r="113" spans="1:2" s="128" customFormat="1">
      <c r="A113" s="125" t="s">
        <v>3040</v>
      </c>
      <c r="B113" s="128">
        <v>909</v>
      </c>
    </row>
    <row r="114" spans="1:2" s="128" customFormat="1">
      <c r="A114" s="126" t="s">
        <v>1874</v>
      </c>
      <c r="B114" s="128">
        <v>941</v>
      </c>
    </row>
    <row r="115" spans="1:2" s="128" customFormat="1">
      <c r="A115" s="125" t="s">
        <v>3041</v>
      </c>
      <c r="B115" s="128">
        <v>941</v>
      </c>
    </row>
    <row r="116" spans="1:2" s="128" customFormat="1">
      <c r="A116" s="125" t="s">
        <v>1255</v>
      </c>
      <c r="B116" s="128">
        <v>355</v>
      </c>
    </row>
    <row r="117" spans="1:2" s="128" customFormat="1">
      <c r="A117" s="124" t="s">
        <v>17</v>
      </c>
      <c r="B117" s="128" t="s">
        <v>2022</v>
      </c>
    </row>
    <row r="118" spans="1:2" s="128" customFormat="1">
      <c r="A118" s="125" t="s">
        <v>3042</v>
      </c>
      <c r="B118" s="128" t="s">
        <v>2022</v>
      </c>
    </row>
    <row r="119" spans="1:2" s="128" customFormat="1">
      <c r="A119" s="125" t="s">
        <v>18</v>
      </c>
      <c r="B119" s="128">
        <v>816</v>
      </c>
    </row>
    <row r="120" spans="1:2" s="128" customFormat="1">
      <c r="A120" s="125" t="s">
        <v>3043</v>
      </c>
      <c r="B120" s="128">
        <v>816</v>
      </c>
    </row>
    <row r="121" spans="1:2" s="128" customFormat="1">
      <c r="A121" s="126" t="s">
        <v>19</v>
      </c>
      <c r="B121" s="128">
        <v>490</v>
      </c>
    </row>
    <row r="122" spans="1:2" s="128" customFormat="1">
      <c r="A122" s="125" t="s">
        <v>20</v>
      </c>
      <c r="B122" s="128" t="s">
        <v>2022</v>
      </c>
    </row>
    <row r="123" spans="1:2" s="128" customFormat="1">
      <c r="A123" s="125" t="s">
        <v>3045</v>
      </c>
      <c r="B123" s="128" t="s">
        <v>2022</v>
      </c>
    </row>
    <row r="124" spans="1:2" s="128" customFormat="1">
      <c r="A124" s="125" t="s">
        <v>3044</v>
      </c>
      <c r="B124" s="128">
        <v>490</v>
      </c>
    </row>
    <row r="125" spans="1:2" s="128" customFormat="1">
      <c r="A125" s="125" t="s">
        <v>2730</v>
      </c>
      <c r="B125" s="128" t="s">
        <v>2022</v>
      </c>
    </row>
    <row r="126" spans="1:2" s="128" customFormat="1">
      <c r="A126" s="125" t="s">
        <v>3046</v>
      </c>
      <c r="B126" s="128" t="s">
        <v>2022</v>
      </c>
    </row>
    <row r="127" spans="1:2" s="128" customFormat="1">
      <c r="A127" s="125" t="s">
        <v>2728</v>
      </c>
      <c r="B127" s="128">
        <v>913</v>
      </c>
    </row>
    <row r="128" spans="1:2" s="128" customFormat="1">
      <c r="A128" s="125" t="s">
        <v>3047</v>
      </c>
      <c r="B128" s="128">
        <v>913</v>
      </c>
    </row>
    <row r="129" spans="1:2" s="128" customFormat="1">
      <c r="A129" s="125" t="s">
        <v>2722</v>
      </c>
      <c r="B129" s="128">
        <v>564</v>
      </c>
    </row>
    <row r="130" spans="1:2" s="128" customFormat="1">
      <c r="A130" s="125" t="s">
        <v>2732</v>
      </c>
      <c r="B130" s="128" t="s">
        <v>2022</v>
      </c>
    </row>
    <row r="131" spans="1:2" s="128" customFormat="1">
      <c r="A131" s="125" t="s">
        <v>3049</v>
      </c>
      <c r="B131" s="128" t="s">
        <v>2022</v>
      </c>
    </row>
    <row r="132" spans="1:2" s="128" customFormat="1">
      <c r="A132" s="125" t="s">
        <v>3048</v>
      </c>
      <c r="B132" s="128">
        <v>564</v>
      </c>
    </row>
    <row r="133" spans="1:2" s="128" customFormat="1">
      <c r="A133" s="124" t="s">
        <v>2739</v>
      </c>
      <c r="B133" s="128" t="s">
        <v>2022</v>
      </c>
    </row>
    <row r="134" spans="1:2" s="128" customFormat="1">
      <c r="A134" s="125" t="s">
        <v>3050</v>
      </c>
      <c r="B134" s="128" t="s">
        <v>2022</v>
      </c>
    </row>
    <row r="135" spans="1:2" s="128" customFormat="1">
      <c r="A135" s="125" t="s">
        <v>2740</v>
      </c>
      <c r="B135" s="128">
        <v>960</v>
      </c>
    </row>
    <row r="136" spans="1:2" s="128" customFormat="1">
      <c r="A136" s="125" t="s">
        <v>3051</v>
      </c>
      <c r="B136" s="128">
        <v>960</v>
      </c>
    </row>
    <row r="137" spans="1:2" s="128" customFormat="1">
      <c r="A137" s="125" t="s">
        <v>2741</v>
      </c>
      <c r="B137" s="128">
        <v>571</v>
      </c>
    </row>
    <row r="138" spans="1:2" s="128" customFormat="1">
      <c r="A138" s="125" t="s">
        <v>2742</v>
      </c>
      <c r="B138" s="128" t="s">
        <v>2022</v>
      </c>
    </row>
    <row r="139" spans="1:2" s="128" customFormat="1">
      <c r="A139" s="125" t="s">
        <v>3053</v>
      </c>
      <c r="B139" s="128" t="s">
        <v>2022</v>
      </c>
    </row>
    <row r="140" spans="1:2" s="128" customFormat="1">
      <c r="A140" s="125" t="s">
        <v>3052</v>
      </c>
      <c r="B140" s="128">
        <v>571</v>
      </c>
    </row>
    <row r="141" spans="1:2" s="128" customFormat="1">
      <c r="A141" s="125" t="s">
        <v>21</v>
      </c>
      <c r="B141" s="128" t="s">
        <v>2022</v>
      </c>
    </row>
    <row r="142" spans="1:2" s="128" customFormat="1">
      <c r="A142" s="125" t="s">
        <v>3054</v>
      </c>
      <c r="B142" s="128" t="s">
        <v>2022</v>
      </c>
    </row>
    <row r="143" spans="1:2" s="128" customFormat="1">
      <c r="A143" s="124" t="s">
        <v>22</v>
      </c>
      <c r="B143" s="128">
        <v>1001</v>
      </c>
    </row>
    <row r="144" spans="1:2" s="128" customFormat="1">
      <c r="A144" s="125" t="s">
        <v>3055</v>
      </c>
      <c r="B144" s="128">
        <v>1001</v>
      </c>
    </row>
    <row r="145" spans="1:2" s="128" customFormat="1">
      <c r="A145" s="125" t="s">
        <v>23</v>
      </c>
      <c r="B145" s="128">
        <v>595</v>
      </c>
    </row>
    <row r="146" spans="1:2" s="128" customFormat="1">
      <c r="A146" s="125" t="s">
        <v>24</v>
      </c>
      <c r="B146" s="128" t="s">
        <v>2022</v>
      </c>
    </row>
    <row r="147" spans="1:2" s="128" customFormat="1">
      <c r="A147" s="125" t="s">
        <v>3057</v>
      </c>
      <c r="B147" s="128" t="s">
        <v>2022</v>
      </c>
    </row>
    <row r="148" spans="1:2" s="128" customFormat="1">
      <c r="A148" s="125" t="s">
        <v>3056</v>
      </c>
      <c r="B148" s="128">
        <v>595</v>
      </c>
    </row>
    <row r="149" spans="1:2" s="128" customFormat="1">
      <c r="A149" s="125" t="s">
        <v>25</v>
      </c>
      <c r="B149" s="128" t="s">
        <v>2022</v>
      </c>
    </row>
    <row r="150" spans="1:2" s="128" customFormat="1">
      <c r="A150" s="125" t="s">
        <v>3058</v>
      </c>
      <c r="B150" s="128" t="s">
        <v>2022</v>
      </c>
    </row>
    <row r="151" spans="1:2" s="128" customFormat="1">
      <c r="A151" s="125" t="s">
        <v>26</v>
      </c>
      <c r="B151" s="128">
        <v>869</v>
      </c>
    </row>
    <row r="152" spans="1:2" s="128" customFormat="1">
      <c r="A152" s="125" t="s">
        <v>3059</v>
      </c>
      <c r="B152" s="128">
        <v>869</v>
      </c>
    </row>
    <row r="153" spans="1:2" s="128" customFormat="1">
      <c r="A153" s="126" t="s">
        <v>27</v>
      </c>
      <c r="B153" s="128">
        <v>523</v>
      </c>
    </row>
    <row r="154" spans="1:2" s="128" customFormat="1">
      <c r="A154" s="125" t="s">
        <v>28</v>
      </c>
      <c r="B154" s="128" t="s">
        <v>2022</v>
      </c>
    </row>
    <row r="155" spans="1:2" s="128" customFormat="1">
      <c r="A155" s="125" t="s">
        <v>3061</v>
      </c>
      <c r="B155" s="128" t="s">
        <v>2022</v>
      </c>
    </row>
    <row r="156" spans="1:2" s="128" customFormat="1">
      <c r="A156" s="125" t="s">
        <v>3060</v>
      </c>
      <c r="B156" s="128">
        <v>523</v>
      </c>
    </row>
    <row r="157" spans="1:2" s="128" customFormat="1">
      <c r="A157" s="125" t="s">
        <v>2731</v>
      </c>
      <c r="B157" s="128" t="s">
        <v>2022</v>
      </c>
    </row>
    <row r="158" spans="1:2" s="128" customFormat="1">
      <c r="A158" s="125" t="s">
        <v>3062</v>
      </c>
      <c r="B158" s="128" t="s">
        <v>2022</v>
      </c>
    </row>
    <row r="159" spans="1:2" s="128" customFormat="1">
      <c r="A159" s="124" t="s">
        <v>2729</v>
      </c>
      <c r="B159" s="128">
        <v>973</v>
      </c>
    </row>
    <row r="160" spans="1:2" s="128" customFormat="1">
      <c r="A160" s="125" t="s">
        <v>3063</v>
      </c>
      <c r="B160" s="128">
        <v>973</v>
      </c>
    </row>
    <row r="161" spans="1:2" s="128" customFormat="1">
      <c r="A161" s="125" t="s">
        <v>2723</v>
      </c>
      <c r="B161" s="128">
        <v>602</v>
      </c>
    </row>
    <row r="162" spans="1:2" s="128" customFormat="1">
      <c r="A162" s="125" t="s">
        <v>2733</v>
      </c>
      <c r="B162" s="128" t="s">
        <v>2022</v>
      </c>
    </row>
    <row r="163" spans="1:2" s="128" customFormat="1">
      <c r="A163" s="125" t="s">
        <v>3065</v>
      </c>
      <c r="B163" s="128" t="s">
        <v>2022</v>
      </c>
    </row>
    <row r="164" spans="1:2" s="128" customFormat="1">
      <c r="A164" s="125" t="s">
        <v>3064</v>
      </c>
      <c r="B164" s="128">
        <v>602</v>
      </c>
    </row>
    <row r="165" spans="1:2" s="128" customFormat="1">
      <c r="A165" s="124" t="s">
        <v>2743</v>
      </c>
      <c r="B165" s="128" t="s">
        <v>2022</v>
      </c>
    </row>
    <row r="166" spans="1:2" s="128" customFormat="1">
      <c r="A166" s="125" t="s">
        <v>3066</v>
      </c>
      <c r="B166" s="128" t="s">
        <v>2022</v>
      </c>
    </row>
    <row r="167" spans="1:2" s="128" customFormat="1">
      <c r="A167" s="125" t="s">
        <v>2744</v>
      </c>
      <c r="B167" s="128">
        <v>1028</v>
      </c>
    </row>
    <row r="168" spans="1:2" s="128" customFormat="1">
      <c r="A168" s="125" t="s">
        <v>3067</v>
      </c>
      <c r="B168" s="128">
        <v>1028</v>
      </c>
    </row>
    <row r="169" spans="1:2" s="128" customFormat="1">
      <c r="A169" s="125" t="s">
        <v>2745</v>
      </c>
      <c r="B169" s="128">
        <v>619</v>
      </c>
    </row>
    <row r="170" spans="1:2" s="128" customFormat="1">
      <c r="A170" s="125" t="s">
        <v>2746</v>
      </c>
      <c r="B170" s="128" t="s">
        <v>2022</v>
      </c>
    </row>
    <row r="171" spans="1:2" s="128" customFormat="1">
      <c r="A171" s="125" t="s">
        <v>3069</v>
      </c>
      <c r="B171" s="128" t="s">
        <v>2022</v>
      </c>
    </row>
    <row r="172" spans="1:2" s="128" customFormat="1">
      <c r="A172" s="125" t="s">
        <v>3068</v>
      </c>
      <c r="B172" s="128">
        <v>619</v>
      </c>
    </row>
    <row r="173" spans="1:2" s="128" customFormat="1">
      <c r="A173" s="125" t="s">
        <v>29</v>
      </c>
      <c r="B173" s="128" t="s">
        <v>2022</v>
      </c>
    </row>
    <row r="174" spans="1:2" s="128" customFormat="1">
      <c r="A174" s="125" t="s">
        <v>3070</v>
      </c>
      <c r="B174" s="128" t="s">
        <v>2022</v>
      </c>
    </row>
    <row r="175" spans="1:2" s="128" customFormat="1">
      <c r="A175" s="125" t="s">
        <v>30</v>
      </c>
      <c r="B175" s="128">
        <v>1073</v>
      </c>
    </row>
    <row r="176" spans="1:2" s="128" customFormat="1">
      <c r="A176" s="125" t="s">
        <v>3071</v>
      </c>
      <c r="B176" s="128">
        <v>1073</v>
      </c>
    </row>
    <row r="177" spans="1:2" s="128" customFormat="1">
      <c r="A177" s="124" t="s">
        <v>31</v>
      </c>
      <c r="B177" s="128">
        <v>646</v>
      </c>
    </row>
    <row r="178" spans="1:2" s="128" customFormat="1">
      <c r="A178" s="125" t="s">
        <v>32</v>
      </c>
      <c r="B178" s="128" t="s">
        <v>2022</v>
      </c>
    </row>
    <row r="179" spans="1:2" s="128" customFormat="1">
      <c r="A179" s="125" t="s">
        <v>3073</v>
      </c>
      <c r="B179" s="128" t="s">
        <v>2022</v>
      </c>
    </row>
    <row r="180" spans="1:2" s="128" customFormat="1">
      <c r="A180" s="125" t="s">
        <v>3072</v>
      </c>
      <c r="B180" s="128">
        <v>646</v>
      </c>
    </row>
    <row r="181" spans="1:2" s="128" customFormat="1">
      <c r="A181" s="124" t="s">
        <v>33</v>
      </c>
      <c r="B181" s="128">
        <v>594</v>
      </c>
    </row>
    <row r="182" spans="1:2" s="128" customFormat="1">
      <c r="A182" s="125" t="s">
        <v>3074</v>
      </c>
      <c r="B182" s="128">
        <v>594</v>
      </c>
    </row>
    <row r="183" spans="1:2" s="128" customFormat="1">
      <c r="A183" s="125" t="s">
        <v>2724</v>
      </c>
      <c r="B183" s="128">
        <v>683</v>
      </c>
    </row>
    <row r="184" spans="1:2" s="128" customFormat="1">
      <c r="A184" s="125" t="s">
        <v>3075</v>
      </c>
      <c r="B184" s="128">
        <v>683</v>
      </c>
    </row>
    <row r="185" spans="1:2" s="128" customFormat="1">
      <c r="A185" s="125" t="s">
        <v>2747</v>
      </c>
      <c r="B185" s="128">
        <v>688</v>
      </c>
    </row>
    <row r="186" spans="1:2" s="128" customFormat="1">
      <c r="A186" s="125" t="s">
        <v>3076</v>
      </c>
      <c r="B186" s="128">
        <v>688</v>
      </c>
    </row>
    <row r="187" spans="1:2" s="128" customFormat="1">
      <c r="A187" s="125" t="s">
        <v>34</v>
      </c>
      <c r="B187" s="128">
        <v>719</v>
      </c>
    </row>
    <row r="188" spans="1:2" s="128" customFormat="1">
      <c r="A188" s="125" t="s">
        <v>3077</v>
      </c>
      <c r="B188" s="128">
        <v>719</v>
      </c>
    </row>
    <row r="189" spans="1:2" s="128" customFormat="1">
      <c r="A189" s="125" t="s">
        <v>406</v>
      </c>
      <c r="B189" s="128">
        <v>697</v>
      </c>
    </row>
    <row r="190" spans="1:2" s="128" customFormat="1">
      <c r="A190" s="125" t="s">
        <v>3078</v>
      </c>
      <c r="B190" s="128">
        <v>697</v>
      </c>
    </row>
    <row r="191" spans="1:2" s="128" customFormat="1">
      <c r="A191" s="125" t="s">
        <v>2725</v>
      </c>
      <c r="B191" s="128">
        <v>791</v>
      </c>
    </row>
    <row r="192" spans="1:2" s="128" customFormat="1">
      <c r="A192" s="125" t="s">
        <v>3079</v>
      </c>
      <c r="B192" s="128">
        <v>791</v>
      </c>
    </row>
    <row r="193" spans="1:2" s="128" customFormat="1">
      <c r="A193" s="125" t="s">
        <v>2748</v>
      </c>
      <c r="B193" s="128">
        <v>827</v>
      </c>
    </row>
    <row r="194" spans="1:2" s="128" customFormat="1">
      <c r="A194" s="125" t="s">
        <v>3080</v>
      </c>
      <c r="B194" s="128">
        <v>827</v>
      </c>
    </row>
    <row r="195" spans="1:2" s="128" customFormat="1">
      <c r="A195" s="125" t="s">
        <v>407</v>
      </c>
      <c r="B195" s="128">
        <v>861</v>
      </c>
    </row>
    <row r="196" spans="1:2" s="128" customFormat="1">
      <c r="A196" s="125" t="s">
        <v>3081</v>
      </c>
      <c r="B196" s="128">
        <v>861</v>
      </c>
    </row>
    <row r="197" spans="1:2" s="128" customFormat="1">
      <c r="A197" s="125" t="s">
        <v>408</v>
      </c>
      <c r="B197" s="128" t="s">
        <v>2022</v>
      </c>
    </row>
    <row r="198" spans="1:2" s="128" customFormat="1">
      <c r="A198" s="125" t="s">
        <v>3082</v>
      </c>
      <c r="B198" s="128" t="s">
        <v>2022</v>
      </c>
    </row>
    <row r="199" spans="1:2" s="128" customFormat="1">
      <c r="A199" s="125" t="s">
        <v>409</v>
      </c>
      <c r="B199" s="128">
        <v>1263</v>
      </c>
    </row>
    <row r="200" spans="1:2" s="128" customFormat="1">
      <c r="A200" s="125" t="s">
        <v>3083</v>
      </c>
      <c r="B200" s="128">
        <v>1263</v>
      </c>
    </row>
    <row r="201" spans="1:2" s="128" customFormat="1">
      <c r="A201" s="125" t="s">
        <v>414</v>
      </c>
      <c r="B201" s="128">
        <v>737</v>
      </c>
    </row>
    <row r="202" spans="1:2" s="128" customFormat="1">
      <c r="A202" s="124" t="s">
        <v>410</v>
      </c>
      <c r="B202" s="128" t="s">
        <v>2022</v>
      </c>
    </row>
    <row r="203" spans="1:2" s="128" customFormat="1">
      <c r="A203" s="125" t="s">
        <v>3085</v>
      </c>
      <c r="B203" s="128" t="s">
        <v>2022</v>
      </c>
    </row>
    <row r="204" spans="1:2" s="128" customFormat="1">
      <c r="A204" s="125" t="s">
        <v>3084</v>
      </c>
      <c r="B204" s="128">
        <v>737</v>
      </c>
    </row>
    <row r="205" spans="1:2" s="128" customFormat="1">
      <c r="A205" s="124" t="s">
        <v>2735</v>
      </c>
      <c r="B205" s="128" t="s">
        <v>2022</v>
      </c>
    </row>
    <row r="206" spans="1:2" s="128" customFormat="1">
      <c r="A206" s="125" t="s">
        <v>3086</v>
      </c>
      <c r="B206" s="128" t="s">
        <v>2022</v>
      </c>
    </row>
    <row r="207" spans="1:2" s="128" customFormat="1">
      <c r="A207" s="125" t="s">
        <v>2734</v>
      </c>
      <c r="B207" s="128">
        <v>1391</v>
      </c>
    </row>
    <row r="208" spans="1:2" s="128" customFormat="1">
      <c r="A208" s="125" t="s">
        <v>3087</v>
      </c>
      <c r="B208" s="128">
        <v>1391</v>
      </c>
    </row>
    <row r="209" spans="1:2" s="128" customFormat="1">
      <c r="A209" s="124" t="s">
        <v>2726</v>
      </c>
      <c r="B209" s="128">
        <v>835</v>
      </c>
    </row>
    <row r="210" spans="1:2" s="128" customFormat="1">
      <c r="A210" s="124" t="s">
        <v>2736</v>
      </c>
      <c r="B210" s="128" t="s">
        <v>2022</v>
      </c>
    </row>
    <row r="211" spans="1:2" s="128" customFormat="1">
      <c r="A211" s="125" t="s">
        <v>3089</v>
      </c>
      <c r="B211" s="128" t="s">
        <v>2022</v>
      </c>
    </row>
    <row r="212" spans="1:2" s="128" customFormat="1">
      <c r="A212" s="125" t="s">
        <v>3088</v>
      </c>
      <c r="B212" s="128">
        <v>835</v>
      </c>
    </row>
    <row r="213" spans="1:2" s="128" customFormat="1">
      <c r="A213" s="125" t="s">
        <v>2749</v>
      </c>
      <c r="B213" s="128" t="s">
        <v>2022</v>
      </c>
    </row>
    <row r="214" spans="1:2" s="128" customFormat="1">
      <c r="A214" s="125" t="s">
        <v>3090</v>
      </c>
      <c r="B214" s="128" t="s">
        <v>2022</v>
      </c>
    </row>
    <row r="215" spans="1:2" s="128" customFormat="1">
      <c r="A215" s="125" t="s">
        <v>2750</v>
      </c>
      <c r="B215" s="128">
        <v>1481</v>
      </c>
    </row>
    <row r="216" spans="1:2" s="128" customFormat="1">
      <c r="A216" s="125" t="s">
        <v>3091</v>
      </c>
      <c r="B216" s="128">
        <v>1481</v>
      </c>
    </row>
    <row r="217" spans="1:2" s="128" customFormat="1">
      <c r="A217" s="125" t="s">
        <v>2751</v>
      </c>
      <c r="B217" s="128">
        <v>879</v>
      </c>
    </row>
    <row r="218" spans="1:2" s="128" customFormat="1">
      <c r="A218" s="124" t="s">
        <v>2752</v>
      </c>
      <c r="B218" s="128" t="s">
        <v>2022</v>
      </c>
    </row>
    <row r="219" spans="1:2" s="128" customFormat="1">
      <c r="A219" s="125" t="s">
        <v>3093</v>
      </c>
      <c r="B219" s="128" t="s">
        <v>2022</v>
      </c>
    </row>
    <row r="220" spans="1:2" s="128" customFormat="1">
      <c r="A220" s="125" t="s">
        <v>3092</v>
      </c>
      <c r="B220" s="128">
        <v>879</v>
      </c>
    </row>
    <row r="221" spans="1:2" s="128" customFormat="1">
      <c r="A221" s="125" t="s">
        <v>411</v>
      </c>
      <c r="B221" s="128" t="s">
        <v>2022</v>
      </c>
    </row>
    <row r="222" spans="1:2" s="128" customFormat="1">
      <c r="A222" s="125" t="s">
        <v>3094</v>
      </c>
      <c r="B222" s="128" t="s">
        <v>2022</v>
      </c>
    </row>
    <row r="223" spans="1:2" s="128" customFormat="1">
      <c r="A223" s="125" t="s">
        <v>412</v>
      </c>
      <c r="B223" s="128">
        <v>1539</v>
      </c>
    </row>
    <row r="224" spans="1:2" s="128" customFormat="1">
      <c r="A224" s="125" t="s">
        <v>3095</v>
      </c>
      <c r="B224" s="128">
        <v>1539</v>
      </c>
    </row>
    <row r="225" spans="1:2" s="128" customFormat="1">
      <c r="A225" s="125" t="s">
        <v>415</v>
      </c>
      <c r="B225" s="128">
        <v>916</v>
      </c>
    </row>
    <row r="226" spans="1:2" s="128" customFormat="1">
      <c r="A226" s="125" t="s">
        <v>413</v>
      </c>
      <c r="B226" s="128" t="s">
        <v>2022</v>
      </c>
    </row>
    <row r="227" spans="1:2" s="128" customFormat="1">
      <c r="A227" s="125" t="s">
        <v>3097</v>
      </c>
      <c r="B227" s="128" t="s">
        <v>2022</v>
      </c>
    </row>
    <row r="228" spans="1:2" s="128" customFormat="1">
      <c r="A228" s="125" t="s">
        <v>3096</v>
      </c>
      <c r="B228" s="128">
        <v>916</v>
      </c>
    </row>
    <row r="229" spans="1:2" s="128" customFormat="1">
      <c r="A229" s="125" t="s">
        <v>416</v>
      </c>
      <c r="B229" s="128">
        <v>768</v>
      </c>
    </row>
    <row r="230" spans="1:2" s="128" customFormat="1">
      <c r="A230" s="125" t="s">
        <v>3098</v>
      </c>
      <c r="B230" s="128">
        <v>768</v>
      </c>
    </row>
    <row r="231" spans="1:2" s="128" customFormat="1">
      <c r="A231" s="125" t="s">
        <v>2727</v>
      </c>
      <c r="B231" s="128">
        <v>872</v>
      </c>
    </row>
    <row r="232" spans="1:2" s="128" customFormat="1">
      <c r="A232" s="125" t="s">
        <v>3099</v>
      </c>
      <c r="B232" s="128">
        <v>872</v>
      </c>
    </row>
    <row r="233" spans="1:2" s="128" customFormat="1">
      <c r="A233" s="125" t="s">
        <v>2753</v>
      </c>
      <c r="B233" s="128">
        <v>922</v>
      </c>
    </row>
    <row r="234" spans="1:2" s="128" customFormat="1">
      <c r="A234" s="125" t="s">
        <v>3100</v>
      </c>
      <c r="B234" s="128">
        <v>922</v>
      </c>
    </row>
    <row r="235" spans="1:2" s="128" customFormat="1">
      <c r="A235" s="125" t="s">
        <v>417</v>
      </c>
      <c r="B235" s="128">
        <v>962</v>
      </c>
    </row>
    <row r="236" spans="1:2" s="128" customFormat="1">
      <c r="A236" s="125" t="s">
        <v>3101</v>
      </c>
      <c r="B236" s="128">
        <v>962</v>
      </c>
    </row>
    <row r="237" spans="1:2" s="128" customFormat="1">
      <c r="A237" s="125" t="s">
        <v>421</v>
      </c>
      <c r="B237" s="128">
        <v>310</v>
      </c>
    </row>
    <row r="238" spans="1:2" s="128" customFormat="1">
      <c r="A238" s="125" t="s">
        <v>1463</v>
      </c>
      <c r="B238" s="128">
        <v>170</v>
      </c>
    </row>
    <row r="239" spans="1:2" s="128" customFormat="1">
      <c r="A239" s="125" t="s">
        <v>1032</v>
      </c>
      <c r="B239" s="128">
        <v>199</v>
      </c>
    </row>
    <row r="240" spans="1:2" s="128" customFormat="1">
      <c r="A240" s="125" t="s">
        <v>1401</v>
      </c>
      <c r="B240" s="128">
        <v>146</v>
      </c>
    </row>
    <row r="241" spans="1:2" s="128" customFormat="1">
      <c r="A241" s="125" t="s">
        <v>422</v>
      </c>
      <c r="B241" s="128">
        <v>146</v>
      </c>
    </row>
    <row r="242" spans="1:2" s="128" customFormat="1">
      <c r="A242" s="124" t="s">
        <v>423</v>
      </c>
      <c r="B242" s="128">
        <v>145</v>
      </c>
    </row>
    <row r="243" spans="1:2" s="128" customFormat="1">
      <c r="A243" s="125" t="s">
        <v>3103</v>
      </c>
      <c r="B243" s="128">
        <v>145</v>
      </c>
    </row>
    <row r="244" spans="1:2" s="128" customFormat="1">
      <c r="A244" s="125" t="s">
        <v>3102</v>
      </c>
      <c r="B244" s="128">
        <v>146</v>
      </c>
    </row>
    <row r="245" spans="1:2" s="128" customFormat="1">
      <c r="A245" s="125" t="s">
        <v>424</v>
      </c>
      <c r="B245" s="128">
        <v>158</v>
      </c>
    </row>
    <row r="246" spans="1:2" s="128" customFormat="1">
      <c r="A246" s="125" t="s">
        <v>425</v>
      </c>
      <c r="B246" s="128">
        <v>158</v>
      </c>
    </row>
    <row r="247" spans="1:2" s="128" customFormat="1">
      <c r="A247" s="125" t="s">
        <v>3105</v>
      </c>
      <c r="B247" s="128">
        <v>158</v>
      </c>
    </row>
    <row r="248" spans="1:2" s="128" customFormat="1">
      <c r="A248" s="125" t="s">
        <v>3104</v>
      </c>
      <c r="B248" s="128">
        <v>158</v>
      </c>
    </row>
    <row r="249" spans="1:2" s="128" customFormat="1">
      <c r="A249" s="125" t="s">
        <v>426</v>
      </c>
      <c r="B249" s="128">
        <v>185</v>
      </c>
    </row>
    <row r="250" spans="1:2" s="128" customFormat="1">
      <c r="A250" s="126" t="s">
        <v>427</v>
      </c>
      <c r="B250" s="128">
        <v>185</v>
      </c>
    </row>
    <row r="251" spans="1:2" s="128" customFormat="1">
      <c r="A251" s="125" t="s">
        <v>3107</v>
      </c>
      <c r="B251" s="128">
        <v>185</v>
      </c>
    </row>
    <row r="252" spans="1:2" s="128" customFormat="1">
      <c r="A252" s="125" t="s">
        <v>3106</v>
      </c>
      <c r="B252" s="128">
        <v>185</v>
      </c>
    </row>
    <row r="253" spans="1:2" s="128" customFormat="1">
      <c r="A253" s="125" t="s">
        <v>428</v>
      </c>
      <c r="B253" s="128">
        <v>30</v>
      </c>
    </row>
    <row r="254" spans="1:2" s="128" customFormat="1">
      <c r="A254" s="125" t="s">
        <v>429</v>
      </c>
      <c r="B254" s="128">
        <v>38</v>
      </c>
    </row>
    <row r="255" spans="1:2" s="128" customFormat="1">
      <c r="A255" s="125" t="s">
        <v>430</v>
      </c>
      <c r="B255" s="128">
        <v>62</v>
      </c>
    </row>
    <row r="256" spans="1:2" s="128" customFormat="1">
      <c r="A256" s="125" t="s">
        <v>431</v>
      </c>
      <c r="B256" s="128">
        <v>152</v>
      </c>
    </row>
    <row r="257" spans="1:2" s="128" customFormat="1">
      <c r="A257" s="125" t="s">
        <v>3108</v>
      </c>
      <c r="B257" s="128">
        <v>152</v>
      </c>
    </row>
    <row r="258" spans="1:2" s="128" customFormat="1">
      <c r="A258" s="124" t="s">
        <v>432</v>
      </c>
      <c r="B258" s="128">
        <v>39</v>
      </c>
    </row>
    <row r="259" spans="1:2" s="128" customFormat="1">
      <c r="A259" s="125" t="s">
        <v>1195</v>
      </c>
      <c r="B259" s="128">
        <v>108</v>
      </c>
    </row>
    <row r="260" spans="1:2" s="128" customFormat="1">
      <c r="A260" s="125" t="s">
        <v>1194</v>
      </c>
      <c r="B260" s="128">
        <v>108</v>
      </c>
    </row>
    <row r="261" spans="1:2" s="128" customFormat="1">
      <c r="A261" s="125" t="s">
        <v>1492</v>
      </c>
      <c r="B261" s="128">
        <v>141</v>
      </c>
    </row>
    <row r="262" spans="1:2" s="128" customFormat="1">
      <c r="A262" s="125" t="s">
        <v>1491</v>
      </c>
      <c r="B262" s="128">
        <v>141</v>
      </c>
    </row>
    <row r="263" spans="1:2" s="128" customFormat="1">
      <c r="A263" s="124" t="s">
        <v>433</v>
      </c>
      <c r="B263" s="128">
        <v>476</v>
      </c>
    </row>
    <row r="264" spans="1:2" s="128" customFormat="1">
      <c r="A264" s="125" t="s">
        <v>1832</v>
      </c>
      <c r="B264" s="128">
        <v>601</v>
      </c>
    </row>
    <row r="265" spans="1:2" s="128" customFormat="1">
      <c r="A265" s="124" t="s">
        <v>1834</v>
      </c>
      <c r="B265" s="128">
        <v>670</v>
      </c>
    </row>
    <row r="266" spans="1:2" s="128" customFormat="1">
      <c r="A266" s="125" t="s">
        <v>1835</v>
      </c>
      <c r="B266" s="128">
        <v>594</v>
      </c>
    </row>
    <row r="267" spans="1:2" s="128" customFormat="1">
      <c r="A267" s="124" t="s">
        <v>434</v>
      </c>
      <c r="B267" s="128">
        <v>769</v>
      </c>
    </row>
    <row r="268" spans="1:2" s="128" customFormat="1">
      <c r="A268" s="125" t="s">
        <v>1833</v>
      </c>
      <c r="B268" s="128">
        <v>894</v>
      </c>
    </row>
    <row r="269" spans="1:2" s="128" customFormat="1">
      <c r="A269" s="125" t="s">
        <v>1836</v>
      </c>
      <c r="B269" s="128">
        <v>962</v>
      </c>
    </row>
    <row r="270" spans="1:2" s="128" customFormat="1">
      <c r="A270" s="125" t="s">
        <v>1837</v>
      </c>
      <c r="B270" s="128">
        <v>899</v>
      </c>
    </row>
    <row r="271" spans="1:2" s="128" customFormat="1">
      <c r="A271" s="126" t="s">
        <v>35</v>
      </c>
      <c r="B271" s="128">
        <v>869</v>
      </c>
    </row>
    <row r="272" spans="1:2" s="128" customFormat="1">
      <c r="A272" s="125" t="s">
        <v>3109</v>
      </c>
      <c r="B272" s="128">
        <v>869</v>
      </c>
    </row>
    <row r="273" spans="1:2" s="128" customFormat="1">
      <c r="A273" s="125" t="s">
        <v>36</v>
      </c>
      <c r="B273" s="128">
        <v>902</v>
      </c>
    </row>
    <row r="274" spans="1:2" s="128" customFormat="1">
      <c r="A274" s="125" t="s">
        <v>3110</v>
      </c>
      <c r="B274" s="128">
        <v>902</v>
      </c>
    </row>
    <row r="275" spans="1:2" s="128" customFormat="1">
      <c r="A275" s="125" t="s">
        <v>1187</v>
      </c>
      <c r="B275" s="128">
        <v>120</v>
      </c>
    </row>
    <row r="276" spans="1:2" s="128" customFormat="1">
      <c r="A276" s="125" t="s">
        <v>1186</v>
      </c>
      <c r="B276" s="128">
        <v>120</v>
      </c>
    </row>
    <row r="277" spans="1:2" s="128" customFormat="1">
      <c r="A277" s="125" t="s">
        <v>37</v>
      </c>
      <c r="B277" s="128">
        <v>822</v>
      </c>
    </row>
    <row r="278" spans="1:2" s="128" customFormat="1">
      <c r="A278" s="125" t="s">
        <v>3111</v>
      </c>
      <c r="B278" s="128">
        <v>822</v>
      </c>
    </row>
    <row r="279" spans="1:2" s="128" customFormat="1">
      <c r="A279" s="125" t="s">
        <v>1560</v>
      </c>
      <c r="B279" s="128">
        <v>314</v>
      </c>
    </row>
    <row r="280" spans="1:2" s="128" customFormat="1">
      <c r="A280" s="125" t="s">
        <v>1561</v>
      </c>
      <c r="B280" s="128">
        <v>320</v>
      </c>
    </row>
    <row r="281" spans="1:2" s="128" customFormat="1">
      <c r="A281" s="125" t="s">
        <v>1562</v>
      </c>
      <c r="B281" s="128">
        <v>329</v>
      </c>
    </row>
    <row r="282" spans="1:2" s="128" customFormat="1">
      <c r="A282" s="125" t="s">
        <v>1564</v>
      </c>
      <c r="B282" s="128">
        <v>606</v>
      </c>
    </row>
    <row r="283" spans="1:2" s="128" customFormat="1">
      <c r="A283" s="125" t="s">
        <v>1256</v>
      </c>
      <c r="B283" s="128">
        <v>135</v>
      </c>
    </row>
    <row r="284" spans="1:2" s="128" customFormat="1">
      <c r="A284" s="125" t="s">
        <v>1257</v>
      </c>
      <c r="B284" s="128">
        <v>455</v>
      </c>
    </row>
    <row r="285" spans="1:2" s="128" customFormat="1">
      <c r="A285" s="125" t="s">
        <v>1804</v>
      </c>
      <c r="B285" s="128">
        <v>1260</v>
      </c>
    </row>
    <row r="286" spans="1:2" s="128" customFormat="1">
      <c r="A286" s="125" t="s">
        <v>2204</v>
      </c>
      <c r="B286" s="128">
        <v>663</v>
      </c>
    </row>
    <row r="287" spans="1:2" s="128" customFormat="1">
      <c r="A287" s="125" t="s">
        <v>1830</v>
      </c>
      <c r="B287" s="128">
        <v>662</v>
      </c>
    </row>
    <row r="288" spans="1:2" s="128" customFormat="1">
      <c r="A288" s="125" t="s">
        <v>3112</v>
      </c>
      <c r="B288" s="128">
        <v>662</v>
      </c>
    </row>
    <row r="289" spans="1:2" s="128" customFormat="1">
      <c r="A289" s="126" t="s">
        <v>386</v>
      </c>
      <c r="B289" s="128">
        <v>829</v>
      </c>
    </row>
    <row r="290" spans="1:2" s="128" customFormat="1">
      <c r="A290" s="125" t="s">
        <v>3113</v>
      </c>
      <c r="B290" s="128">
        <v>829</v>
      </c>
    </row>
    <row r="291" spans="1:2" s="128" customFormat="1">
      <c r="A291" s="125" t="s">
        <v>435</v>
      </c>
      <c r="B291" s="128">
        <v>302</v>
      </c>
    </row>
    <row r="292" spans="1:2" s="128" customFormat="1">
      <c r="A292" s="125" t="s">
        <v>436</v>
      </c>
      <c r="B292" s="128">
        <v>302</v>
      </c>
    </row>
    <row r="293" spans="1:2" s="128" customFormat="1">
      <c r="A293" s="125" t="s">
        <v>1926</v>
      </c>
      <c r="B293" s="128">
        <v>330</v>
      </c>
    </row>
    <row r="294" spans="1:2" s="128" customFormat="1">
      <c r="A294" s="125" t="s">
        <v>1928</v>
      </c>
      <c r="B294" s="128">
        <v>331</v>
      </c>
    </row>
    <row r="295" spans="1:2" s="128" customFormat="1">
      <c r="A295" s="125" t="s">
        <v>2105</v>
      </c>
      <c r="B295" s="128">
        <v>142</v>
      </c>
    </row>
    <row r="296" spans="1:2" s="128" customFormat="1">
      <c r="A296" s="125" t="s">
        <v>2104</v>
      </c>
      <c r="B296" s="128">
        <v>142</v>
      </c>
    </row>
    <row r="297" spans="1:2" s="128" customFormat="1">
      <c r="A297" s="125" t="s">
        <v>437</v>
      </c>
      <c r="B297" s="128">
        <v>923</v>
      </c>
    </row>
    <row r="298" spans="1:2" s="128" customFormat="1">
      <c r="A298" s="125" t="s">
        <v>438</v>
      </c>
      <c r="B298" s="128">
        <v>964</v>
      </c>
    </row>
    <row r="299" spans="1:2" s="128" customFormat="1">
      <c r="A299" s="125" t="s">
        <v>439</v>
      </c>
      <c r="B299" s="128">
        <v>1125</v>
      </c>
    </row>
    <row r="300" spans="1:2" s="128" customFormat="1">
      <c r="A300" s="125" t="s">
        <v>440</v>
      </c>
      <c r="B300" s="128">
        <v>1166</v>
      </c>
    </row>
    <row r="301" spans="1:2" s="128" customFormat="1">
      <c r="A301" s="125" t="s">
        <v>441</v>
      </c>
      <c r="B301" s="128">
        <v>1105</v>
      </c>
    </row>
    <row r="302" spans="1:2" s="128" customFormat="1">
      <c r="A302" s="125" t="s">
        <v>442</v>
      </c>
      <c r="B302" s="128">
        <v>1146</v>
      </c>
    </row>
    <row r="303" spans="1:2" s="128" customFormat="1">
      <c r="A303" s="125" t="s">
        <v>954</v>
      </c>
      <c r="B303" s="128">
        <v>281</v>
      </c>
    </row>
    <row r="304" spans="1:2" s="128" customFormat="1">
      <c r="A304" s="125" t="s">
        <v>443</v>
      </c>
      <c r="B304" s="128">
        <v>439</v>
      </c>
    </row>
    <row r="305" spans="1:2" s="128" customFormat="1">
      <c r="A305" s="125" t="s">
        <v>444</v>
      </c>
      <c r="B305" s="128">
        <v>463</v>
      </c>
    </row>
    <row r="306" spans="1:2" s="128" customFormat="1">
      <c r="A306" s="124" t="s">
        <v>957</v>
      </c>
      <c r="B306" s="128">
        <v>634</v>
      </c>
    </row>
    <row r="307" spans="1:2" s="128" customFormat="1">
      <c r="A307" s="124" t="s">
        <v>1185</v>
      </c>
      <c r="B307" s="128">
        <v>390</v>
      </c>
    </row>
    <row r="308" spans="1:2" s="128" customFormat="1">
      <c r="A308" s="125" t="s">
        <v>445</v>
      </c>
      <c r="B308" s="128">
        <v>515</v>
      </c>
    </row>
    <row r="309" spans="1:2" s="128" customFormat="1">
      <c r="A309" s="125" t="s">
        <v>446</v>
      </c>
      <c r="B309" s="128">
        <v>490</v>
      </c>
    </row>
    <row r="310" spans="1:2" s="128" customFormat="1">
      <c r="A310" s="125" t="s">
        <v>447</v>
      </c>
      <c r="B310" s="128">
        <v>1187</v>
      </c>
    </row>
    <row r="311" spans="1:2" s="128" customFormat="1">
      <c r="A311" s="125" t="s">
        <v>448</v>
      </c>
      <c r="B311" s="128">
        <v>574</v>
      </c>
    </row>
    <row r="312" spans="1:2" s="128" customFormat="1">
      <c r="A312" s="125" t="s">
        <v>449</v>
      </c>
      <c r="B312" s="128">
        <v>553</v>
      </c>
    </row>
    <row r="313" spans="1:2" s="128" customFormat="1">
      <c r="A313" s="125" t="s">
        <v>450</v>
      </c>
      <c r="B313" s="128">
        <v>791</v>
      </c>
    </row>
    <row r="314" spans="1:2" s="128" customFormat="1">
      <c r="A314" s="125" t="s">
        <v>456</v>
      </c>
      <c r="B314" s="128">
        <v>1227</v>
      </c>
    </row>
    <row r="315" spans="1:2" s="128" customFormat="1">
      <c r="A315" s="125" t="s">
        <v>457</v>
      </c>
      <c r="B315" s="128">
        <v>1345</v>
      </c>
    </row>
    <row r="316" spans="1:2" s="128" customFormat="1">
      <c r="A316" s="125" t="s">
        <v>458</v>
      </c>
      <c r="B316" s="128">
        <v>523</v>
      </c>
    </row>
    <row r="317" spans="1:2" s="128" customFormat="1">
      <c r="A317" s="124" t="s">
        <v>459</v>
      </c>
      <c r="B317" s="128">
        <v>386</v>
      </c>
    </row>
    <row r="318" spans="1:2" s="128" customFormat="1">
      <c r="A318" s="125" t="s">
        <v>3663</v>
      </c>
      <c r="B318" s="128">
        <v>112.2</v>
      </c>
    </row>
    <row r="319" spans="1:2" s="128" customFormat="1">
      <c r="A319" s="125" t="s">
        <v>2652</v>
      </c>
      <c r="B319" s="128">
        <v>1929</v>
      </c>
    </row>
    <row r="320" spans="1:2" s="128" customFormat="1">
      <c r="A320" s="125" t="s">
        <v>2653</v>
      </c>
      <c r="B320" s="128">
        <v>2247</v>
      </c>
    </row>
    <row r="321" spans="1:2" s="128" customFormat="1">
      <c r="A321" s="125" t="s">
        <v>710</v>
      </c>
      <c r="B321" s="128">
        <v>116</v>
      </c>
    </row>
    <row r="322" spans="1:2" s="128" customFormat="1">
      <c r="A322" s="125" t="s">
        <v>1852</v>
      </c>
      <c r="B322" s="128">
        <v>466</v>
      </c>
    </row>
    <row r="323" spans="1:2" s="128" customFormat="1">
      <c r="A323" s="125" t="s">
        <v>1850</v>
      </c>
      <c r="B323" s="128">
        <v>359</v>
      </c>
    </row>
    <row r="324" spans="1:2" s="128" customFormat="1">
      <c r="A324" s="125" t="s">
        <v>460</v>
      </c>
      <c r="B324" s="128">
        <v>714</v>
      </c>
    </row>
    <row r="325" spans="1:2" s="128" customFormat="1">
      <c r="A325" s="125" t="s">
        <v>1626</v>
      </c>
      <c r="B325" s="128">
        <v>697</v>
      </c>
    </row>
    <row r="326" spans="1:2" s="128" customFormat="1">
      <c r="A326" s="125" t="s">
        <v>3114</v>
      </c>
      <c r="B326" s="128">
        <v>697</v>
      </c>
    </row>
    <row r="327" spans="1:2" s="128" customFormat="1">
      <c r="A327" s="125" t="s">
        <v>711</v>
      </c>
      <c r="B327" s="130" t="s">
        <v>2022</v>
      </c>
    </row>
    <row r="328" spans="1:2" s="128" customFormat="1">
      <c r="A328" s="125" t="s">
        <v>38</v>
      </c>
      <c r="B328" s="128">
        <v>868</v>
      </c>
    </row>
    <row r="329" spans="1:2" s="128" customFormat="1">
      <c r="A329" s="125" t="s">
        <v>3115</v>
      </c>
      <c r="B329" s="128">
        <v>868</v>
      </c>
    </row>
    <row r="330" spans="1:2" s="128" customFormat="1">
      <c r="A330" s="125" t="s">
        <v>40</v>
      </c>
      <c r="B330" s="128">
        <v>726</v>
      </c>
    </row>
    <row r="331" spans="1:2" s="128" customFormat="1">
      <c r="A331" s="125" t="s">
        <v>3116</v>
      </c>
      <c r="B331" s="128">
        <v>726</v>
      </c>
    </row>
    <row r="332" spans="1:2" s="128" customFormat="1">
      <c r="A332" s="125" t="s">
        <v>42</v>
      </c>
      <c r="B332" s="128" t="s">
        <v>2022</v>
      </c>
    </row>
    <row r="333" spans="1:2" s="128" customFormat="1">
      <c r="A333" s="125" t="s">
        <v>461</v>
      </c>
      <c r="B333" s="128">
        <v>134</v>
      </c>
    </row>
    <row r="334" spans="1:2" s="128" customFormat="1">
      <c r="A334" s="125" t="s">
        <v>462</v>
      </c>
      <c r="B334" s="128">
        <v>193</v>
      </c>
    </row>
    <row r="335" spans="1:2" s="128" customFormat="1">
      <c r="A335" s="125" t="s">
        <v>463</v>
      </c>
      <c r="B335" s="128">
        <v>156</v>
      </c>
    </row>
    <row r="336" spans="1:2" s="128" customFormat="1">
      <c r="A336" s="125" t="s">
        <v>3852</v>
      </c>
      <c r="B336" s="128">
        <v>55</v>
      </c>
    </row>
    <row r="337" spans="1:2" s="128" customFormat="1">
      <c r="A337" s="125" t="s">
        <v>464</v>
      </c>
      <c r="B337" s="128">
        <v>57</v>
      </c>
    </row>
    <row r="338" spans="1:2" s="128" customFormat="1">
      <c r="A338" s="125" t="s">
        <v>466</v>
      </c>
      <c r="B338" s="128">
        <v>190</v>
      </c>
    </row>
    <row r="339" spans="1:2" s="128" customFormat="1">
      <c r="A339" s="125" t="s">
        <v>2144</v>
      </c>
      <c r="B339" s="128" t="s">
        <v>2022</v>
      </c>
    </row>
    <row r="340" spans="1:2" s="128" customFormat="1">
      <c r="A340" s="125" t="s">
        <v>2095</v>
      </c>
      <c r="B340" s="128" t="s">
        <v>2022</v>
      </c>
    </row>
    <row r="341" spans="1:2" s="128" customFormat="1">
      <c r="A341" s="125" t="s">
        <v>467</v>
      </c>
      <c r="B341" s="128">
        <v>1141</v>
      </c>
    </row>
    <row r="342" spans="1:2" s="128" customFormat="1">
      <c r="A342" s="125" t="s">
        <v>712</v>
      </c>
      <c r="B342" s="128">
        <v>44.88</v>
      </c>
    </row>
    <row r="343" spans="1:2" s="128" customFormat="1">
      <c r="A343" s="125" t="s">
        <v>713</v>
      </c>
      <c r="B343" s="128">
        <v>56.1</v>
      </c>
    </row>
    <row r="344" spans="1:2" s="128" customFormat="1">
      <c r="A344" s="125" t="s">
        <v>714</v>
      </c>
      <c r="B344" s="128">
        <v>61.08</v>
      </c>
    </row>
    <row r="345" spans="1:2" s="128" customFormat="1">
      <c r="A345" s="125" t="s">
        <v>3612</v>
      </c>
      <c r="B345" s="128">
        <v>30.36</v>
      </c>
    </row>
    <row r="346" spans="1:2" s="128" customFormat="1">
      <c r="A346" s="125" t="s">
        <v>758</v>
      </c>
      <c r="B346" s="128">
        <v>222.12</v>
      </c>
    </row>
    <row r="347" spans="1:2" s="128" customFormat="1">
      <c r="A347" s="125" t="s">
        <v>759</v>
      </c>
      <c r="B347" s="128">
        <v>217.54</v>
      </c>
    </row>
    <row r="348" spans="1:2" s="128" customFormat="1">
      <c r="A348" s="125" t="s">
        <v>2142</v>
      </c>
      <c r="B348" s="128">
        <v>151.80000000000001</v>
      </c>
    </row>
    <row r="349" spans="1:2" s="128" customFormat="1">
      <c r="A349" s="125" t="s">
        <v>3717</v>
      </c>
      <c r="B349" s="128">
        <v>123.07</v>
      </c>
    </row>
    <row r="350" spans="1:2" s="128" customFormat="1">
      <c r="A350" s="125" t="s">
        <v>3718</v>
      </c>
      <c r="B350" s="128">
        <v>122.41</v>
      </c>
    </row>
    <row r="351" spans="1:2" s="128" customFormat="1">
      <c r="A351" s="125" t="s">
        <v>3719</v>
      </c>
      <c r="B351" s="128">
        <v>122.41</v>
      </c>
    </row>
    <row r="352" spans="1:2" s="128" customFormat="1">
      <c r="A352" s="125" t="s">
        <v>3834</v>
      </c>
      <c r="B352" s="128">
        <v>152.11000000000001</v>
      </c>
    </row>
    <row r="353" spans="1:2" s="128" customFormat="1">
      <c r="A353" s="125" t="s">
        <v>468</v>
      </c>
      <c r="B353" s="128">
        <v>979</v>
      </c>
    </row>
    <row r="354" spans="1:2" s="128" customFormat="1">
      <c r="A354" s="125" t="s">
        <v>469</v>
      </c>
      <c r="B354" s="128">
        <v>1113</v>
      </c>
    </row>
    <row r="355" spans="1:2" s="128" customFormat="1">
      <c r="A355" s="125" t="s">
        <v>470</v>
      </c>
      <c r="B355" s="128">
        <v>1286</v>
      </c>
    </row>
    <row r="356" spans="1:2" s="128" customFormat="1">
      <c r="A356" s="125" t="s">
        <v>471</v>
      </c>
      <c r="B356" s="128">
        <v>1554</v>
      </c>
    </row>
    <row r="357" spans="1:2" s="128" customFormat="1">
      <c r="A357" s="125" t="s">
        <v>939</v>
      </c>
      <c r="B357" s="128">
        <v>697</v>
      </c>
    </row>
    <row r="358" spans="1:2" s="128" customFormat="1">
      <c r="A358" s="125" t="s">
        <v>472</v>
      </c>
      <c r="B358" s="128">
        <v>998</v>
      </c>
    </row>
    <row r="359" spans="1:2" s="128" customFormat="1">
      <c r="A359" s="125" t="s">
        <v>473</v>
      </c>
      <c r="B359" s="128">
        <v>1130</v>
      </c>
    </row>
    <row r="360" spans="1:2" s="128" customFormat="1">
      <c r="A360" s="125" t="s">
        <v>757</v>
      </c>
      <c r="B360" s="128">
        <v>882</v>
      </c>
    </row>
    <row r="361" spans="1:2" s="128" customFormat="1">
      <c r="A361" s="125" t="s">
        <v>1262</v>
      </c>
      <c r="B361" s="128">
        <v>145</v>
      </c>
    </row>
    <row r="362" spans="1:2" s="128" customFormat="1">
      <c r="A362" s="125" t="s">
        <v>3850</v>
      </c>
      <c r="B362" s="128">
        <v>324</v>
      </c>
    </row>
    <row r="363" spans="1:2" s="128" customFormat="1">
      <c r="A363" s="125" t="s">
        <v>1263</v>
      </c>
      <c r="B363" s="128">
        <v>205</v>
      </c>
    </row>
    <row r="364" spans="1:2" s="128" customFormat="1">
      <c r="A364" s="125" t="s">
        <v>3851</v>
      </c>
      <c r="B364" s="128">
        <v>378</v>
      </c>
    </row>
    <row r="365" spans="1:2" s="128" customFormat="1">
      <c r="A365" s="125" t="s">
        <v>2754</v>
      </c>
      <c r="B365" s="128">
        <v>340</v>
      </c>
    </row>
    <row r="366" spans="1:2" s="128" customFormat="1">
      <c r="A366" s="125" t="s">
        <v>3117</v>
      </c>
      <c r="B366" s="128">
        <v>340</v>
      </c>
    </row>
    <row r="367" spans="1:2" s="128" customFormat="1">
      <c r="A367" s="125" t="s">
        <v>2755</v>
      </c>
      <c r="B367" s="128">
        <v>614</v>
      </c>
    </row>
    <row r="368" spans="1:2" s="128" customFormat="1">
      <c r="A368" s="125" t="s">
        <v>3118</v>
      </c>
      <c r="B368" s="128">
        <v>614</v>
      </c>
    </row>
    <row r="369" spans="1:2" s="128" customFormat="1">
      <c r="A369" s="125" t="s">
        <v>2756</v>
      </c>
      <c r="B369" s="128">
        <v>345</v>
      </c>
    </row>
    <row r="370" spans="1:2" s="128" customFormat="1">
      <c r="A370" s="125" t="s">
        <v>3119</v>
      </c>
      <c r="B370" s="128">
        <v>345</v>
      </c>
    </row>
    <row r="371" spans="1:2" s="128" customFormat="1">
      <c r="A371" s="125" t="s">
        <v>2757</v>
      </c>
      <c r="B371" s="128">
        <v>355</v>
      </c>
    </row>
    <row r="372" spans="1:2" s="128" customFormat="1">
      <c r="A372" s="125" t="s">
        <v>3120</v>
      </c>
      <c r="B372" s="128">
        <v>355</v>
      </c>
    </row>
    <row r="373" spans="1:2" s="128" customFormat="1">
      <c r="A373" s="125" t="s">
        <v>2758</v>
      </c>
      <c r="B373" s="128">
        <v>648</v>
      </c>
    </row>
    <row r="374" spans="1:2" s="128" customFormat="1">
      <c r="A374" s="125" t="s">
        <v>3121</v>
      </c>
      <c r="B374" s="128">
        <v>648</v>
      </c>
    </row>
    <row r="375" spans="1:2" s="128" customFormat="1">
      <c r="A375" s="125" t="s">
        <v>2759</v>
      </c>
      <c r="B375" s="128">
        <v>386</v>
      </c>
    </row>
    <row r="376" spans="1:2" s="128" customFormat="1">
      <c r="A376" s="125" t="s">
        <v>3122</v>
      </c>
      <c r="B376" s="128">
        <v>386</v>
      </c>
    </row>
    <row r="377" spans="1:2" s="128" customFormat="1">
      <c r="A377" s="124" t="s">
        <v>3728</v>
      </c>
      <c r="B377" s="128">
        <v>374</v>
      </c>
    </row>
    <row r="378" spans="1:2" s="128" customFormat="1">
      <c r="A378" s="125" t="s">
        <v>3729</v>
      </c>
      <c r="B378" s="128">
        <v>374</v>
      </c>
    </row>
    <row r="379" spans="1:2" s="128" customFormat="1">
      <c r="A379" s="125" t="s">
        <v>3730</v>
      </c>
      <c r="B379" s="128">
        <v>683</v>
      </c>
    </row>
    <row r="380" spans="1:2" s="128" customFormat="1">
      <c r="A380" s="125" t="s">
        <v>3731</v>
      </c>
      <c r="B380" s="128">
        <v>683</v>
      </c>
    </row>
    <row r="381" spans="1:2" s="128" customFormat="1">
      <c r="A381" s="125" t="s">
        <v>3732</v>
      </c>
      <c r="B381" s="128">
        <v>382</v>
      </c>
    </row>
    <row r="382" spans="1:2" s="128" customFormat="1">
      <c r="A382" s="125" t="s">
        <v>3733</v>
      </c>
      <c r="B382" s="128" t="s">
        <v>2022</v>
      </c>
    </row>
    <row r="383" spans="1:2" s="128" customFormat="1">
      <c r="A383" s="125" t="s">
        <v>3734</v>
      </c>
      <c r="B383" s="128" t="s">
        <v>2022</v>
      </c>
    </row>
    <row r="384" spans="1:2" s="128" customFormat="1">
      <c r="A384" s="125" t="s">
        <v>3735</v>
      </c>
      <c r="B384" s="128">
        <v>382</v>
      </c>
    </row>
    <row r="385" spans="1:2" s="128" customFormat="1">
      <c r="A385" s="125" t="s">
        <v>52</v>
      </c>
      <c r="B385" s="128" t="s">
        <v>2022</v>
      </c>
    </row>
    <row r="386" spans="1:2" s="128" customFormat="1">
      <c r="A386" s="125" t="s">
        <v>3123</v>
      </c>
      <c r="B386" s="128" t="s">
        <v>2022</v>
      </c>
    </row>
    <row r="387" spans="1:2" s="128" customFormat="1">
      <c r="A387" s="125" t="s">
        <v>53</v>
      </c>
      <c r="B387" s="128">
        <v>970</v>
      </c>
    </row>
    <row r="388" spans="1:2" s="128" customFormat="1">
      <c r="A388" s="125" t="s">
        <v>3124</v>
      </c>
      <c r="B388" s="128">
        <v>970</v>
      </c>
    </row>
    <row r="389" spans="1:2" s="128" customFormat="1">
      <c r="A389" s="125" t="s">
        <v>54</v>
      </c>
      <c r="B389" s="128">
        <v>510</v>
      </c>
    </row>
    <row r="390" spans="1:2" s="128" customFormat="1">
      <c r="A390" s="125" t="s">
        <v>55</v>
      </c>
      <c r="B390" s="128" t="s">
        <v>2022</v>
      </c>
    </row>
    <row r="391" spans="1:2" s="128" customFormat="1">
      <c r="A391" s="125" t="s">
        <v>3126</v>
      </c>
      <c r="B391" s="128" t="s">
        <v>2022</v>
      </c>
    </row>
    <row r="392" spans="1:2" s="128" customFormat="1">
      <c r="A392" s="125" t="s">
        <v>3125</v>
      </c>
      <c r="B392" s="128">
        <v>510</v>
      </c>
    </row>
    <row r="393" spans="1:2" s="128" customFormat="1">
      <c r="A393" s="125" t="s">
        <v>56</v>
      </c>
      <c r="B393" s="128">
        <v>584</v>
      </c>
    </row>
    <row r="394" spans="1:2" s="128" customFormat="1">
      <c r="A394" s="125" t="s">
        <v>3127</v>
      </c>
      <c r="B394" s="128">
        <v>584</v>
      </c>
    </row>
    <row r="395" spans="1:2" s="128" customFormat="1">
      <c r="A395" s="125" t="s">
        <v>1179</v>
      </c>
      <c r="B395" s="128" t="s">
        <v>2022</v>
      </c>
    </row>
    <row r="396" spans="1:2" s="128" customFormat="1">
      <c r="A396" s="125" t="s">
        <v>3128</v>
      </c>
      <c r="B396" s="128" t="s">
        <v>2022</v>
      </c>
    </row>
    <row r="397" spans="1:2" s="128" customFormat="1">
      <c r="A397" s="125" t="s">
        <v>1184</v>
      </c>
      <c r="B397" s="128">
        <v>1051</v>
      </c>
    </row>
    <row r="398" spans="1:2" s="128" customFormat="1">
      <c r="A398" s="125" t="s">
        <v>3129</v>
      </c>
      <c r="B398" s="128">
        <v>1051</v>
      </c>
    </row>
    <row r="399" spans="1:2" s="128" customFormat="1">
      <c r="A399" s="125" t="s">
        <v>57</v>
      </c>
      <c r="B399" s="128">
        <v>570</v>
      </c>
    </row>
    <row r="400" spans="1:2" s="128" customFormat="1">
      <c r="A400" s="125" t="s">
        <v>1180</v>
      </c>
      <c r="B400" s="128" t="s">
        <v>2022</v>
      </c>
    </row>
    <row r="401" spans="1:2" s="128" customFormat="1">
      <c r="A401" s="125" t="s">
        <v>3131</v>
      </c>
      <c r="B401" s="128" t="s">
        <v>2022</v>
      </c>
    </row>
    <row r="402" spans="1:2" s="128" customFormat="1">
      <c r="A402" s="125" t="s">
        <v>3130</v>
      </c>
      <c r="B402" s="128">
        <v>570</v>
      </c>
    </row>
    <row r="403" spans="1:2" s="128" customFormat="1">
      <c r="A403" s="125" t="s">
        <v>2760</v>
      </c>
      <c r="B403" s="128">
        <v>598</v>
      </c>
    </row>
    <row r="404" spans="1:2" s="128" customFormat="1">
      <c r="A404" s="125" t="s">
        <v>3132</v>
      </c>
      <c r="B404" s="128">
        <v>598</v>
      </c>
    </row>
    <row r="405" spans="1:2" s="128" customFormat="1">
      <c r="A405" s="125" t="s">
        <v>2761</v>
      </c>
      <c r="B405" s="128" t="s">
        <v>2022</v>
      </c>
    </row>
    <row r="406" spans="1:2" s="128" customFormat="1">
      <c r="A406" s="125" t="s">
        <v>3133</v>
      </c>
      <c r="B406" s="128" t="s">
        <v>2022</v>
      </c>
    </row>
    <row r="407" spans="1:2" s="128" customFormat="1">
      <c r="A407" s="125" t="s">
        <v>2762</v>
      </c>
      <c r="B407" s="128">
        <v>1197</v>
      </c>
    </row>
    <row r="408" spans="1:2" s="128" customFormat="1">
      <c r="A408" s="125" t="s">
        <v>3134</v>
      </c>
      <c r="B408" s="128">
        <v>1197</v>
      </c>
    </row>
    <row r="409" spans="1:2" s="128" customFormat="1">
      <c r="A409" s="124" t="s">
        <v>2763</v>
      </c>
      <c r="B409" s="128">
        <v>628</v>
      </c>
    </row>
    <row r="410" spans="1:2" s="128" customFormat="1">
      <c r="A410" s="125" t="s">
        <v>2764</v>
      </c>
      <c r="B410" s="128" t="s">
        <v>2022</v>
      </c>
    </row>
    <row r="411" spans="1:2" s="128" customFormat="1">
      <c r="A411" s="125" t="s">
        <v>3136</v>
      </c>
      <c r="B411" s="128" t="s">
        <v>2022</v>
      </c>
    </row>
    <row r="412" spans="1:2" s="128" customFormat="1">
      <c r="A412" s="125" t="s">
        <v>3135</v>
      </c>
      <c r="B412" s="128">
        <v>628</v>
      </c>
    </row>
    <row r="413" spans="1:2" s="128" customFormat="1">
      <c r="A413" s="125" t="s">
        <v>58</v>
      </c>
      <c r="B413" s="128">
        <v>621</v>
      </c>
    </row>
    <row r="414" spans="1:2" s="128" customFormat="1">
      <c r="A414" s="125" t="s">
        <v>3137</v>
      </c>
      <c r="B414" s="128">
        <v>621</v>
      </c>
    </row>
    <row r="415" spans="1:2" s="128" customFormat="1">
      <c r="A415" s="125" t="s">
        <v>59</v>
      </c>
      <c r="B415" s="128" t="s">
        <v>2022</v>
      </c>
    </row>
    <row r="416" spans="1:2" s="128" customFormat="1">
      <c r="A416" s="125" t="s">
        <v>3138</v>
      </c>
      <c r="B416" s="128" t="s">
        <v>2022</v>
      </c>
    </row>
    <row r="417" spans="1:2" s="128" customFormat="1">
      <c r="A417" s="124" t="s">
        <v>60</v>
      </c>
      <c r="B417" s="128">
        <v>1223</v>
      </c>
    </row>
    <row r="418" spans="1:2" s="128" customFormat="1">
      <c r="A418" s="125" t="s">
        <v>3139</v>
      </c>
      <c r="B418" s="128">
        <v>1223</v>
      </c>
    </row>
    <row r="419" spans="1:2" s="128" customFormat="1">
      <c r="A419" s="125" t="s">
        <v>61</v>
      </c>
      <c r="B419" s="128">
        <v>647</v>
      </c>
    </row>
    <row r="420" spans="1:2" s="128" customFormat="1">
      <c r="A420" s="124" t="s">
        <v>62</v>
      </c>
      <c r="B420" s="128" t="s">
        <v>2022</v>
      </c>
    </row>
    <row r="421" spans="1:2" s="128" customFormat="1">
      <c r="A421" s="125" t="s">
        <v>3141</v>
      </c>
      <c r="B421" s="128" t="s">
        <v>2022</v>
      </c>
    </row>
    <row r="422" spans="1:2" s="128" customFormat="1">
      <c r="A422" s="125" t="s">
        <v>3140</v>
      </c>
      <c r="B422" s="128">
        <v>647</v>
      </c>
    </row>
    <row r="423" spans="1:2" s="128" customFormat="1">
      <c r="A423" s="125" t="s">
        <v>2765</v>
      </c>
      <c r="B423" s="128">
        <v>669</v>
      </c>
    </row>
    <row r="424" spans="1:2" s="128" customFormat="1">
      <c r="A424" s="125" t="s">
        <v>3142</v>
      </c>
      <c r="B424" s="128">
        <v>669</v>
      </c>
    </row>
    <row r="425" spans="1:2" s="128" customFormat="1">
      <c r="A425" s="124" t="s">
        <v>2766</v>
      </c>
      <c r="B425" s="128">
        <v>361</v>
      </c>
    </row>
    <row r="426" spans="1:2" s="128" customFormat="1">
      <c r="A426" s="125" t="s">
        <v>3143</v>
      </c>
      <c r="B426" s="128">
        <v>361</v>
      </c>
    </row>
    <row r="427" spans="1:2" s="128" customFormat="1">
      <c r="A427" s="125" t="s">
        <v>2767</v>
      </c>
      <c r="B427" s="128">
        <v>708</v>
      </c>
    </row>
    <row r="428" spans="1:2" s="128" customFormat="1">
      <c r="A428" s="125" t="s">
        <v>3144</v>
      </c>
      <c r="B428" s="128">
        <v>708</v>
      </c>
    </row>
    <row r="429" spans="1:2" s="128" customFormat="1">
      <c r="A429" s="125" t="s">
        <v>2768</v>
      </c>
      <c r="B429" s="128">
        <v>382</v>
      </c>
    </row>
    <row r="430" spans="1:2" s="128" customFormat="1">
      <c r="A430" s="125" t="s">
        <v>3145</v>
      </c>
      <c r="B430" s="128">
        <v>382</v>
      </c>
    </row>
    <row r="431" spans="1:2" s="128" customFormat="1">
      <c r="A431" s="125" t="s">
        <v>3736</v>
      </c>
      <c r="B431" s="128">
        <v>703</v>
      </c>
    </row>
    <row r="432" spans="1:2" s="128" customFormat="1">
      <c r="A432" s="125" t="s">
        <v>3737</v>
      </c>
      <c r="B432" s="128">
        <v>703</v>
      </c>
    </row>
    <row r="433" spans="1:2" s="128" customFormat="1">
      <c r="A433" s="125" t="s">
        <v>3738</v>
      </c>
      <c r="B433" s="128">
        <v>389</v>
      </c>
    </row>
    <row r="434" spans="1:2" s="128" customFormat="1">
      <c r="A434" s="125" t="s">
        <v>3739</v>
      </c>
      <c r="B434" s="128" t="s">
        <v>2022</v>
      </c>
    </row>
    <row r="435" spans="1:2" s="128" customFormat="1">
      <c r="A435" s="125" t="s">
        <v>3740</v>
      </c>
      <c r="B435" s="128" t="s">
        <v>2022</v>
      </c>
    </row>
    <row r="436" spans="1:2" s="128" customFormat="1">
      <c r="A436" s="125" t="s">
        <v>3741</v>
      </c>
      <c r="B436" s="128">
        <v>389</v>
      </c>
    </row>
    <row r="437" spans="1:2" s="128" customFormat="1">
      <c r="A437" s="125" t="s">
        <v>1182</v>
      </c>
      <c r="B437" s="128" t="s">
        <v>2022</v>
      </c>
    </row>
    <row r="438" spans="1:2" s="128" customFormat="1">
      <c r="A438" s="125" t="s">
        <v>3146</v>
      </c>
      <c r="B438" s="128" t="s">
        <v>2022</v>
      </c>
    </row>
    <row r="439" spans="1:2" s="128" customFormat="1">
      <c r="A439" s="125" t="s">
        <v>1181</v>
      </c>
      <c r="B439" s="128">
        <v>1041</v>
      </c>
    </row>
    <row r="440" spans="1:2" s="128" customFormat="1">
      <c r="A440" s="125" t="s">
        <v>3147</v>
      </c>
      <c r="B440" s="128">
        <v>1041</v>
      </c>
    </row>
    <row r="441" spans="1:2" s="128" customFormat="1">
      <c r="A441" s="125" t="s">
        <v>63</v>
      </c>
      <c r="B441" s="128">
        <v>533</v>
      </c>
    </row>
    <row r="442" spans="1:2" s="128" customFormat="1">
      <c r="A442" s="124" t="s">
        <v>1183</v>
      </c>
      <c r="B442" s="128" t="s">
        <v>2022</v>
      </c>
    </row>
    <row r="443" spans="1:2" s="128" customFormat="1">
      <c r="A443" s="125" t="s">
        <v>3149</v>
      </c>
      <c r="B443" s="128" t="s">
        <v>2022</v>
      </c>
    </row>
    <row r="444" spans="1:2" s="128" customFormat="1">
      <c r="A444" s="125" t="s">
        <v>3148</v>
      </c>
      <c r="B444" s="128">
        <v>533</v>
      </c>
    </row>
    <row r="445" spans="1:2" s="128" customFormat="1">
      <c r="A445" s="125" t="s">
        <v>64</v>
      </c>
      <c r="B445" s="128" t="s">
        <v>2022</v>
      </c>
    </row>
    <row r="446" spans="1:2" s="128" customFormat="1">
      <c r="A446" s="125" t="s">
        <v>3150</v>
      </c>
      <c r="B446" s="128" t="s">
        <v>2022</v>
      </c>
    </row>
    <row r="447" spans="1:2" s="128" customFormat="1">
      <c r="A447" s="125" t="s">
        <v>65</v>
      </c>
      <c r="B447" s="128">
        <v>1170</v>
      </c>
    </row>
    <row r="448" spans="1:2" s="128" customFormat="1">
      <c r="A448" s="125" t="s">
        <v>3151</v>
      </c>
      <c r="B448" s="128">
        <v>1170</v>
      </c>
    </row>
    <row r="449" spans="1:2" s="128" customFormat="1">
      <c r="A449" s="125" t="s">
        <v>66</v>
      </c>
      <c r="B449" s="128">
        <v>605</v>
      </c>
    </row>
    <row r="450" spans="1:2" s="128" customFormat="1">
      <c r="A450" s="124" t="s">
        <v>67</v>
      </c>
      <c r="B450" s="128" t="s">
        <v>2022</v>
      </c>
    </row>
    <row r="451" spans="1:2" s="128" customFormat="1">
      <c r="A451" s="125" t="s">
        <v>3153</v>
      </c>
      <c r="B451" s="128" t="s">
        <v>2022</v>
      </c>
    </row>
    <row r="452" spans="1:2" s="128" customFormat="1">
      <c r="A452" s="125" t="s">
        <v>3152</v>
      </c>
      <c r="B452" s="128">
        <v>605</v>
      </c>
    </row>
    <row r="453" spans="1:2" s="128" customFormat="1">
      <c r="A453" s="124" t="s">
        <v>2769</v>
      </c>
      <c r="B453" s="128" t="s">
        <v>2022</v>
      </c>
    </row>
    <row r="454" spans="1:2" s="128" customFormat="1">
      <c r="A454" s="125" t="s">
        <v>3154</v>
      </c>
      <c r="B454" s="128" t="s">
        <v>2022</v>
      </c>
    </row>
    <row r="455" spans="1:2" s="128" customFormat="1">
      <c r="A455" s="124" t="s">
        <v>2770</v>
      </c>
      <c r="B455" s="128">
        <v>1311</v>
      </c>
    </row>
    <row r="456" spans="1:2" s="128" customFormat="1">
      <c r="A456" s="125" t="s">
        <v>3155</v>
      </c>
      <c r="B456" s="128">
        <v>1311</v>
      </c>
    </row>
    <row r="457" spans="1:2" s="128" customFormat="1">
      <c r="A457" s="125" t="s">
        <v>2771</v>
      </c>
      <c r="B457" s="128">
        <v>666</v>
      </c>
    </row>
    <row r="458" spans="1:2" s="128" customFormat="1">
      <c r="A458" s="125" t="s">
        <v>2772</v>
      </c>
      <c r="B458" s="128" t="s">
        <v>2022</v>
      </c>
    </row>
    <row r="459" spans="1:2" s="128" customFormat="1">
      <c r="A459" s="125" t="s">
        <v>3157</v>
      </c>
      <c r="B459" s="128" t="s">
        <v>2022</v>
      </c>
    </row>
    <row r="460" spans="1:2" s="128" customFormat="1">
      <c r="A460" s="125" t="s">
        <v>3156</v>
      </c>
      <c r="B460" s="128">
        <v>666</v>
      </c>
    </row>
    <row r="461" spans="1:2" s="128" customFormat="1">
      <c r="A461" s="125" t="s">
        <v>68</v>
      </c>
      <c r="B461" s="128" t="s">
        <v>2022</v>
      </c>
    </row>
    <row r="462" spans="1:2" s="128" customFormat="1">
      <c r="A462" s="125" t="s">
        <v>3158</v>
      </c>
      <c r="B462" s="128" t="s">
        <v>2022</v>
      </c>
    </row>
    <row r="463" spans="1:2" s="128" customFormat="1">
      <c r="A463" s="125" t="s">
        <v>69</v>
      </c>
      <c r="B463" s="128">
        <v>1364</v>
      </c>
    </row>
    <row r="464" spans="1:2" s="128" customFormat="1">
      <c r="A464" s="125" t="s">
        <v>3159</v>
      </c>
      <c r="B464" s="128">
        <v>1364</v>
      </c>
    </row>
    <row r="465" spans="1:2" s="128" customFormat="1">
      <c r="A465" s="124" t="s">
        <v>70</v>
      </c>
      <c r="B465" s="128">
        <v>689</v>
      </c>
    </row>
    <row r="466" spans="1:2" s="128" customFormat="1">
      <c r="A466" s="125" t="s">
        <v>71</v>
      </c>
      <c r="B466" s="128" t="s">
        <v>2022</v>
      </c>
    </row>
    <row r="467" spans="1:2" s="128" customFormat="1">
      <c r="A467" s="125" t="s">
        <v>3161</v>
      </c>
      <c r="B467" s="128" t="s">
        <v>2022</v>
      </c>
    </row>
    <row r="468" spans="1:2" s="128" customFormat="1">
      <c r="A468" s="125" t="s">
        <v>3160</v>
      </c>
      <c r="B468" s="128">
        <v>689</v>
      </c>
    </row>
    <row r="469" spans="1:2" s="128" customFormat="1">
      <c r="A469" s="125" t="s">
        <v>1150</v>
      </c>
      <c r="B469" s="128" t="s">
        <v>2022</v>
      </c>
    </row>
    <row r="470" spans="1:2" s="128" customFormat="1">
      <c r="A470" s="125" t="s">
        <v>3162</v>
      </c>
      <c r="B470" s="128" t="s">
        <v>2022</v>
      </c>
    </row>
    <row r="471" spans="1:2" s="128" customFormat="1">
      <c r="A471" s="125" t="s">
        <v>1149</v>
      </c>
      <c r="B471" s="128">
        <v>1473</v>
      </c>
    </row>
    <row r="472" spans="1:2" s="128" customFormat="1">
      <c r="A472" s="125" t="s">
        <v>3163</v>
      </c>
      <c r="B472" s="128">
        <v>1473</v>
      </c>
    </row>
    <row r="473" spans="1:2" s="128" customFormat="1">
      <c r="A473" s="124" t="s">
        <v>1399</v>
      </c>
      <c r="B473" s="128">
        <v>773</v>
      </c>
    </row>
    <row r="474" spans="1:2" s="128" customFormat="1">
      <c r="A474" s="124" t="s">
        <v>1151</v>
      </c>
      <c r="B474" s="128" t="s">
        <v>2022</v>
      </c>
    </row>
    <row r="475" spans="1:2" s="128" customFormat="1">
      <c r="A475" s="125" t="s">
        <v>3165</v>
      </c>
      <c r="B475" s="128" t="s">
        <v>2022</v>
      </c>
    </row>
    <row r="476" spans="1:2" s="128" customFormat="1">
      <c r="A476" s="125" t="s">
        <v>3164</v>
      </c>
      <c r="B476" s="128">
        <v>773</v>
      </c>
    </row>
    <row r="477" spans="1:2" s="128" customFormat="1">
      <c r="A477" s="124" t="s">
        <v>1141</v>
      </c>
      <c r="B477" s="128" t="s">
        <v>2022</v>
      </c>
    </row>
    <row r="478" spans="1:2" s="128" customFormat="1">
      <c r="A478" s="125" t="s">
        <v>3166</v>
      </c>
      <c r="B478" s="128" t="s">
        <v>2022</v>
      </c>
    </row>
    <row r="479" spans="1:2" s="128" customFormat="1">
      <c r="A479" s="125" t="s">
        <v>1138</v>
      </c>
      <c r="B479" s="128">
        <v>1284</v>
      </c>
    </row>
    <row r="480" spans="1:2" s="128" customFormat="1">
      <c r="A480" s="125" t="s">
        <v>3167</v>
      </c>
      <c r="B480" s="128">
        <v>1284</v>
      </c>
    </row>
    <row r="481" spans="1:2" s="128" customFormat="1">
      <c r="A481" s="125" t="s">
        <v>1135</v>
      </c>
      <c r="B481" s="128">
        <v>762</v>
      </c>
    </row>
    <row r="482" spans="1:2" s="128" customFormat="1">
      <c r="A482" s="125" t="s">
        <v>1144</v>
      </c>
      <c r="B482" s="128" t="s">
        <v>2022</v>
      </c>
    </row>
    <row r="483" spans="1:2" s="128" customFormat="1">
      <c r="A483" s="125" t="s">
        <v>3169</v>
      </c>
      <c r="B483" s="128" t="s">
        <v>2022</v>
      </c>
    </row>
    <row r="484" spans="1:2" s="128" customFormat="1">
      <c r="A484" s="125" t="s">
        <v>3168</v>
      </c>
      <c r="B484" s="128">
        <v>762</v>
      </c>
    </row>
    <row r="485" spans="1:2" s="128" customFormat="1">
      <c r="A485" s="125" t="s">
        <v>1142</v>
      </c>
      <c r="B485" s="128" t="s">
        <v>2022</v>
      </c>
    </row>
    <row r="486" spans="1:2" s="128" customFormat="1">
      <c r="A486" s="125" t="s">
        <v>3170</v>
      </c>
      <c r="B486" s="128" t="s">
        <v>2022</v>
      </c>
    </row>
    <row r="487" spans="1:2" s="128" customFormat="1">
      <c r="A487" s="125" t="s">
        <v>1139</v>
      </c>
      <c r="B487" s="128">
        <v>1330</v>
      </c>
    </row>
    <row r="488" spans="1:2" s="128" customFormat="1">
      <c r="A488" s="125" t="s">
        <v>3171</v>
      </c>
      <c r="B488" s="128">
        <v>1330</v>
      </c>
    </row>
    <row r="489" spans="1:2" s="128" customFormat="1">
      <c r="A489" s="125" t="s">
        <v>1136</v>
      </c>
      <c r="B489" s="128">
        <v>795</v>
      </c>
    </row>
    <row r="490" spans="1:2" s="128" customFormat="1">
      <c r="A490" s="125" t="s">
        <v>1145</v>
      </c>
      <c r="B490" s="128" t="s">
        <v>2022</v>
      </c>
    </row>
    <row r="491" spans="1:2" s="128" customFormat="1">
      <c r="A491" s="125" t="s">
        <v>3173</v>
      </c>
      <c r="B491" s="128" t="s">
        <v>2022</v>
      </c>
    </row>
    <row r="492" spans="1:2" s="128" customFormat="1">
      <c r="A492" s="125" t="s">
        <v>3172</v>
      </c>
      <c r="B492" s="128">
        <v>795</v>
      </c>
    </row>
    <row r="493" spans="1:2" s="128" customFormat="1">
      <c r="A493" s="125" t="s">
        <v>2773</v>
      </c>
      <c r="B493" s="128" t="s">
        <v>2022</v>
      </c>
    </row>
    <row r="494" spans="1:2" s="128" customFormat="1">
      <c r="A494" s="125" t="s">
        <v>3174</v>
      </c>
      <c r="B494" s="128" t="s">
        <v>2022</v>
      </c>
    </row>
    <row r="495" spans="1:2" s="128" customFormat="1">
      <c r="A495" s="125" t="s">
        <v>2774</v>
      </c>
      <c r="B495" s="128">
        <v>1452</v>
      </c>
    </row>
    <row r="496" spans="1:2" s="128" customFormat="1">
      <c r="A496" s="125" t="s">
        <v>3175</v>
      </c>
      <c r="B496" s="128">
        <v>1452</v>
      </c>
    </row>
    <row r="497" spans="1:2" s="128" customFormat="1">
      <c r="A497" s="125" t="s">
        <v>2775</v>
      </c>
      <c r="B497" s="128">
        <v>850</v>
      </c>
    </row>
    <row r="498" spans="1:2" s="128" customFormat="1">
      <c r="A498" s="125" t="s">
        <v>2776</v>
      </c>
      <c r="B498" s="128" t="s">
        <v>2022</v>
      </c>
    </row>
    <row r="499" spans="1:2" s="128" customFormat="1">
      <c r="A499" s="125" t="s">
        <v>3177</v>
      </c>
      <c r="B499" s="128" t="s">
        <v>2022</v>
      </c>
    </row>
    <row r="500" spans="1:2" s="128" customFormat="1">
      <c r="A500" s="125" t="s">
        <v>3176</v>
      </c>
      <c r="B500" s="128">
        <v>850</v>
      </c>
    </row>
    <row r="501" spans="1:2" s="128" customFormat="1">
      <c r="A501" s="124" t="s">
        <v>1143</v>
      </c>
      <c r="B501" s="128" t="s">
        <v>2022</v>
      </c>
    </row>
    <row r="502" spans="1:2" s="128" customFormat="1">
      <c r="A502" s="125" t="s">
        <v>3178</v>
      </c>
      <c r="B502" s="128" t="s">
        <v>2022</v>
      </c>
    </row>
    <row r="503" spans="1:2" s="128" customFormat="1">
      <c r="A503" s="124" t="s">
        <v>1140</v>
      </c>
      <c r="B503" s="128">
        <v>1514</v>
      </c>
    </row>
    <row r="504" spans="1:2" s="128" customFormat="1">
      <c r="A504" s="125" t="s">
        <v>3179</v>
      </c>
      <c r="B504" s="128">
        <v>1514</v>
      </c>
    </row>
    <row r="505" spans="1:2" s="128" customFormat="1">
      <c r="A505" s="125" t="s">
        <v>1137</v>
      </c>
      <c r="B505" s="128">
        <v>875</v>
      </c>
    </row>
    <row r="506" spans="1:2" s="128" customFormat="1">
      <c r="A506" s="125" t="s">
        <v>1146</v>
      </c>
      <c r="B506" s="128" t="s">
        <v>2022</v>
      </c>
    </row>
    <row r="507" spans="1:2" s="128" customFormat="1">
      <c r="A507" s="125" t="s">
        <v>3181</v>
      </c>
      <c r="B507" s="128" t="s">
        <v>2022</v>
      </c>
    </row>
    <row r="508" spans="1:2" s="128" customFormat="1">
      <c r="A508" s="125" t="s">
        <v>3180</v>
      </c>
      <c r="B508" s="128">
        <v>875</v>
      </c>
    </row>
    <row r="509" spans="1:2" s="128" customFormat="1">
      <c r="A509" s="125" t="s">
        <v>1155</v>
      </c>
      <c r="B509" s="128" t="s">
        <v>2022</v>
      </c>
    </row>
    <row r="510" spans="1:2" s="128" customFormat="1">
      <c r="A510" s="125" t="s">
        <v>3182</v>
      </c>
      <c r="B510" s="128" t="s">
        <v>2022</v>
      </c>
    </row>
    <row r="511" spans="1:2" s="128" customFormat="1">
      <c r="A511" s="125" t="s">
        <v>1158</v>
      </c>
      <c r="B511" s="128">
        <v>1454</v>
      </c>
    </row>
    <row r="512" spans="1:2" s="128" customFormat="1">
      <c r="A512" s="125" t="s">
        <v>3183</v>
      </c>
      <c r="B512" s="128">
        <v>1454</v>
      </c>
    </row>
    <row r="513" spans="1:2" s="128" customFormat="1">
      <c r="A513" s="125" t="s">
        <v>1147</v>
      </c>
      <c r="B513" s="128">
        <v>815</v>
      </c>
    </row>
    <row r="514" spans="1:2" s="128" customFormat="1">
      <c r="A514" s="125" t="s">
        <v>1152</v>
      </c>
      <c r="B514" s="128" t="s">
        <v>2022</v>
      </c>
    </row>
    <row r="515" spans="1:2" s="128" customFormat="1">
      <c r="A515" s="125" t="s">
        <v>3185</v>
      </c>
      <c r="B515" s="128" t="s">
        <v>2022</v>
      </c>
    </row>
    <row r="516" spans="1:2" s="128" customFormat="1">
      <c r="A516" s="125" t="s">
        <v>3184</v>
      </c>
      <c r="B516" s="128">
        <v>815</v>
      </c>
    </row>
    <row r="517" spans="1:2" s="128" customFormat="1">
      <c r="A517" s="125" t="s">
        <v>1156</v>
      </c>
      <c r="B517" s="128" t="s">
        <v>2022</v>
      </c>
    </row>
    <row r="518" spans="1:2" s="128" customFormat="1">
      <c r="A518" s="125" t="s">
        <v>3186</v>
      </c>
      <c r="B518" s="128" t="s">
        <v>2022</v>
      </c>
    </row>
    <row r="519" spans="1:2" s="128" customFormat="1">
      <c r="A519" s="126" t="s">
        <v>1159</v>
      </c>
      <c r="B519" s="128">
        <v>1534</v>
      </c>
    </row>
    <row r="520" spans="1:2" s="128" customFormat="1">
      <c r="A520" s="125" t="s">
        <v>3187</v>
      </c>
      <c r="B520" s="128">
        <v>1534</v>
      </c>
    </row>
    <row r="521" spans="1:2" s="128" customFormat="1">
      <c r="A521" s="125" t="s">
        <v>72</v>
      </c>
      <c r="B521" s="128">
        <v>858</v>
      </c>
    </row>
    <row r="522" spans="1:2" s="128" customFormat="1">
      <c r="A522" s="125" t="s">
        <v>1153</v>
      </c>
      <c r="B522" s="128" t="s">
        <v>2022</v>
      </c>
    </row>
    <row r="523" spans="1:2" s="128" customFormat="1">
      <c r="A523" s="125" t="s">
        <v>3189</v>
      </c>
      <c r="B523" s="128" t="s">
        <v>2022</v>
      </c>
    </row>
    <row r="524" spans="1:2" s="128" customFormat="1">
      <c r="A524" s="125" t="s">
        <v>3188</v>
      </c>
      <c r="B524" s="128">
        <v>858</v>
      </c>
    </row>
    <row r="525" spans="1:2" s="128" customFormat="1">
      <c r="A525" s="125" t="s">
        <v>2777</v>
      </c>
      <c r="B525" s="128" t="s">
        <v>2022</v>
      </c>
    </row>
    <row r="526" spans="1:2" s="128" customFormat="1">
      <c r="A526" s="125" t="s">
        <v>3190</v>
      </c>
      <c r="B526" s="128" t="s">
        <v>2022</v>
      </c>
    </row>
    <row r="527" spans="1:2" s="128" customFormat="1">
      <c r="A527" s="124" t="s">
        <v>2778</v>
      </c>
      <c r="B527" s="128">
        <v>1679</v>
      </c>
    </row>
    <row r="528" spans="1:2" s="128" customFormat="1">
      <c r="A528" s="125" t="s">
        <v>3191</v>
      </c>
      <c r="B528" s="128">
        <v>1679</v>
      </c>
    </row>
    <row r="529" spans="1:2" s="128" customFormat="1">
      <c r="A529" s="125" t="s">
        <v>2779</v>
      </c>
      <c r="B529" s="128">
        <v>918</v>
      </c>
    </row>
    <row r="530" spans="1:2" s="128" customFormat="1">
      <c r="A530" s="125" t="s">
        <v>2780</v>
      </c>
      <c r="B530" s="128" t="s">
        <v>2022</v>
      </c>
    </row>
    <row r="531" spans="1:2" s="128" customFormat="1">
      <c r="A531" s="125" t="s">
        <v>3192</v>
      </c>
      <c r="B531" s="128">
        <v>918</v>
      </c>
    </row>
    <row r="532" spans="1:2" s="128" customFormat="1">
      <c r="A532" s="125" t="s">
        <v>1157</v>
      </c>
      <c r="B532" s="128" t="s">
        <v>2022</v>
      </c>
    </row>
    <row r="533" spans="1:2" s="128" customFormat="1">
      <c r="A533" s="125" t="s">
        <v>3193</v>
      </c>
      <c r="B533" s="128" t="s">
        <v>2022</v>
      </c>
    </row>
    <row r="534" spans="1:2" s="128" customFormat="1">
      <c r="A534" s="125" t="s">
        <v>1160</v>
      </c>
      <c r="B534" s="128">
        <v>1736</v>
      </c>
    </row>
    <row r="535" spans="1:2" s="128" customFormat="1">
      <c r="A535" s="125" t="s">
        <v>3194</v>
      </c>
      <c r="B535" s="128">
        <v>1736</v>
      </c>
    </row>
    <row r="536" spans="1:2" s="128" customFormat="1">
      <c r="A536" s="124" t="s">
        <v>1148</v>
      </c>
      <c r="B536" s="128">
        <v>943</v>
      </c>
    </row>
    <row r="537" spans="1:2" s="128" customFormat="1">
      <c r="A537" s="125" t="s">
        <v>1154</v>
      </c>
      <c r="B537" s="128" t="s">
        <v>2022</v>
      </c>
    </row>
    <row r="538" spans="1:2" s="128" customFormat="1">
      <c r="A538" s="125" t="s">
        <v>3196</v>
      </c>
      <c r="B538" s="128" t="s">
        <v>2022</v>
      </c>
    </row>
    <row r="539" spans="1:2" s="128" customFormat="1">
      <c r="A539" s="125" t="s">
        <v>3195</v>
      </c>
      <c r="B539" s="128">
        <v>943</v>
      </c>
    </row>
    <row r="540" spans="1:2" s="128" customFormat="1">
      <c r="A540" s="125" t="s">
        <v>1163</v>
      </c>
      <c r="B540" s="128" t="s">
        <v>2022</v>
      </c>
    </row>
    <row r="541" spans="1:2" s="128" customFormat="1">
      <c r="A541" s="125" t="s">
        <v>3197</v>
      </c>
      <c r="B541" s="128" t="s">
        <v>2022</v>
      </c>
    </row>
    <row r="542" spans="1:2" s="128" customFormat="1">
      <c r="A542" s="125" t="s">
        <v>1162</v>
      </c>
      <c r="B542" s="128">
        <v>1417</v>
      </c>
    </row>
    <row r="543" spans="1:2" s="128" customFormat="1">
      <c r="A543" s="125" t="s">
        <v>3198</v>
      </c>
      <c r="B543" s="128">
        <v>1417</v>
      </c>
    </row>
    <row r="544" spans="1:2" s="128" customFormat="1">
      <c r="A544" s="125" t="s">
        <v>1161</v>
      </c>
      <c r="B544" s="128">
        <v>1326</v>
      </c>
    </row>
    <row r="545" spans="1:2" s="128" customFormat="1">
      <c r="A545" s="125" t="s">
        <v>1164</v>
      </c>
      <c r="B545" s="128" t="s">
        <v>2022</v>
      </c>
    </row>
    <row r="546" spans="1:2" s="128" customFormat="1">
      <c r="A546" s="125" t="s">
        <v>3200</v>
      </c>
      <c r="B546" s="128" t="s">
        <v>2022</v>
      </c>
    </row>
    <row r="547" spans="1:2" s="128" customFormat="1">
      <c r="A547" s="125" t="s">
        <v>3199</v>
      </c>
      <c r="B547" s="128">
        <v>1326</v>
      </c>
    </row>
    <row r="548" spans="1:2" s="128" customFormat="1">
      <c r="A548" s="125" t="s">
        <v>73</v>
      </c>
      <c r="B548" s="128" t="s">
        <v>2022</v>
      </c>
    </row>
    <row r="549" spans="1:2" s="128" customFormat="1">
      <c r="A549" s="125" t="s">
        <v>3201</v>
      </c>
      <c r="B549" s="128" t="s">
        <v>2022</v>
      </c>
    </row>
    <row r="550" spans="1:2" s="128" customFormat="1">
      <c r="A550" s="125" t="s">
        <v>74</v>
      </c>
      <c r="B550" s="128">
        <v>1064</v>
      </c>
    </row>
    <row r="551" spans="1:2" s="128" customFormat="1">
      <c r="A551" s="125" t="s">
        <v>3202</v>
      </c>
      <c r="B551" s="128">
        <v>1064</v>
      </c>
    </row>
    <row r="552" spans="1:2" s="128" customFormat="1">
      <c r="A552" s="124" t="s">
        <v>75</v>
      </c>
      <c r="B552" s="128">
        <v>973</v>
      </c>
    </row>
    <row r="553" spans="1:2" s="128" customFormat="1">
      <c r="A553" s="124" t="s">
        <v>76</v>
      </c>
      <c r="B553" s="128" t="s">
        <v>2022</v>
      </c>
    </row>
    <row r="554" spans="1:2" s="128" customFormat="1">
      <c r="A554" s="125" t="s">
        <v>3204</v>
      </c>
      <c r="B554" s="128" t="s">
        <v>2022</v>
      </c>
    </row>
    <row r="555" spans="1:2" s="128" customFormat="1">
      <c r="A555" s="125" t="s">
        <v>3203</v>
      </c>
      <c r="B555" s="128">
        <v>973</v>
      </c>
    </row>
    <row r="556" spans="1:2" s="128" customFormat="1">
      <c r="A556" s="124" t="s">
        <v>1818</v>
      </c>
      <c r="B556" s="128">
        <v>1099</v>
      </c>
    </row>
    <row r="557" spans="1:2" s="128" customFormat="1">
      <c r="A557" s="125" t="s">
        <v>1819</v>
      </c>
      <c r="B557" s="128">
        <v>1171</v>
      </c>
    </row>
    <row r="558" spans="1:2" s="128" customFormat="1">
      <c r="A558" s="126" t="s">
        <v>1820</v>
      </c>
      <c r="B558" s="128">
        <v>1224</v>
      </c>
    </row>
    <row r="559" spans="1:2" s="128" customFormat="1">
      <c r="A559" s="126" t="s">
        <v>1821</v>
      </c>
      <c r="B559" s="128">
        <v>1271</v>
      </c>
    </row>
    <row r="560" spans="1:2" s="128" customFormat="1">
      <c r="A560" s="126" t="s">
        <v>1798</v>
      </c>
      <c r="B560" s="128">
        <v>1314</v>
      </c>
    </row>
    <row r="561" spans="1:2" s="128" customFormat="1">
      <c r="A561" s="125" t="s">
        <v>1922</v>
      </c>
      <c r="B561" s="128">
        <v>849</v>
      </c>
    </row>
    <row r="562" spans="1:2" s="128" customFormat="1">
      <c r="A562" s="125" t="s">
        <v>77</v>
      </c>
      <c r="B562" s="128">
        <v>867</v>
      </c>
    </row>
    <row r="563" spans="1:2" s="128" customFormat="1">
      <c r="A563" s="124" t="s">
        <v>78</v>
      </c>
      <c r="B563" s="128">
        <v>910</v>
      </c>
    </row>
    <row r="564" spans="1:2" s="128" customFormat="1">
      <c r="A564" s="125" t="s">
        <v>79</v>
      </c>
      <c r="B564" s="128">
        <v>962</v>
      </c>
    </row>
    <row r="565" spans="1:2" s="128" customFormat="1">
      <c r="A565" s="125" t="s">
        <v>80</v>
      </c>
      <c r="B565" s="128">
        <v>1013</v>
      </c>
    </row>
    <row r="566" spans="1:2" s="128" customFormat="1">
      <c r="A566" s="125" t="s">
        <v>81</v>
      </c>
      <c r="B566" s="128">
        <v>1078</v>
      </c>
    </row>
    <row r="567" spans="1:2" s="128" customFormat="1">
      <c r="A567" s="125" t="s">
        <v>82</v>
      </c>
      <c r="B567" s="128">
        <v>1123</v>
      </c>
    </row>
    <row r="568" spans="1:2" s="128" customFormat="1">
      <c r="A568" s="125" t="s">
        <v>1422</v>
      </c>
      <c r="B568" s="128">
        <v>1160</v>
      </c>
    </row>
    <row r="569" spans="1:2" s="128" customFormat="1">
      <c r="A569" s="125" t="s">
        <v>83</v>
      </c>
      <c r="B569" s="128">
        <v>1219</v>
      </c>
    </row>
    <row r="570" spans="1:2" s="128" customFormat="1">
      <c r="A570" s="124" t="s">
        <v>84</v>
      </c>
      <c r="B570" s="128">
        <v>983</v>
      </c>
    </row>
    <row r="571" spans="1:2" s="128" customFormat="1">
      <c r="A571" s="125" t="s">
        <v>85</v>
      </c>
      <c r="B571" s="128">
        <v>1073</v>
      </c>
    </row>
    <row r="572" spans="1:2" s="128" customFormat="1">
      <c r="A572" s="125" t="s">
        <v>2029</v>
      </c>
      <c r="B572" s="128">
        <v>1494</v>
      </c>
    </row>
    <row r="573" spans="1:2" s="128" customFormat="1">
      <c r="A573" s="125" t="s">
        <v>3829</v>
      </c>
      <c r="B573" s="128">
        <v>364</v>
      </c>
    </row>
    <row r="574" spans="1:2" s="128" customFormat="1">
      <c r="A574" s="125" t="s">
        <v>3830</v>
      </c>
      <c r="B574" s="128">
        <v>371</v>
      </c>
    </row>
    <row r="575" spans="1:2" s="128" customFormat="1">
      <c r="A575" s="125" t="s">
        <v>3831</v>
      </c>
      <c r="B575" s="128">
        <v>377</v>
      </c>
    </row>
    <row r="576" spans="1:2" s="128" customFormat="1">
      <c r="A576" s="125" t="s">
        <v>3832</v>
      </c>
      <c r="B576" s="128">
        <v>385</v>
      </c>
    </row>
    <row r="577" spans="1:2" s="128" customFormat="1">
      <c r="A577" s="125" t="s">
        <v>3833</v>
      </c>
      <c r="B577" s="128">
        <v>393</v>
      </c>
    </row>
    <row r="578" spans="1:2" s="128" customFormat="1">
      <c r="A578" s="126" t="s">
        <v>88</v>
      </c>
      <c r="B578" s="128">
        <v>1024</v>
      </c>
    </row>
    <row r="579" spans="1:2" s="128" customFormat="1">
      <c r="A579" s="125" t="s">
        <v>89</v>
      </c>
      <c r="B579" s="128">
        <v>1052</v>
      </c>
    </row>
    <row r="580" spans="1:2" s="128" customFormat="1">
      <c r="A580" s="124" t="s">
        <v>90</v>
      </c>
      <c r="B580" s="128">
        <v>1080</v>
      </c>
    </row>
    <row r="581" spans="1:2" s="128" customFormat="1">
      <c r="A581" s="124" t="s">
        <v>91</v>
      </c>
      <c r="B581" s="128">
        <v>1115</v>
      </c>
    </row>
    <row r="582" spans="1:2" s="128" customFormat="1">
      <c r="A582" s="125" t="s">
        <v>92</v>
      </c>
      <c r="B582" s="128">
        <v>1132</v>
      </c>
    </row>
    <row r="583" spans="1:2" s="128" customFormat="1">
      <c r="A583" s="125" t="s">
        <v>1924</v>
      </c>
      <c r="B583" s="128">
        <v>1211</v>
      </c>
    </row>
    <row r="584" spans="1:2" s="128" customFormat="1">
      <c r="A584" s="125" t="s">
        <v>93</v>
      </c>
      <c r="B584" s="128">
        <v>1251</v>
      </c>
    </row>
    <row r="585" spans="1:2" s="128" customFormat="1">
      <c r="A585" s="126" t="s">
        <v>1165</v>
      </c>
      <c r="B585" s="128">
        <v>817</v>
      </c>
    </row>
    <row r="586" spans="1:2" s="128" customFormat="1">
      <c r="A586" s="125" t="s">
        <v>3205</v>
      </c>
      <c r="B586" s="128">
        <v>817</v>
      </c>
    </row>
    <row r="587" spans="1:2" s="128" customFormat="1">
      <c r="A587" s="124" t="s">
        <v>96</v>
      </c>
      <c r="B587" s="128">
        <v>1469</v>
      </c>
    </row>
    <row r="588" spans="1:2" s="128" customFormat="1">
      <c r="A588" s="125" t="s">
        <v>3012</v>
      </c>
      <c r="B588" s="128">
        <v>1469</v>
      </c>
    </row>
    <row r="589" spans="1:2" s="128" customFormat="1">
      <c r="A589" s="125" t="s">
        <v>1778</v>
      </c>
      <c r="B589" s="128">
        <v>778</v>
      </c>
    </row>
    <row r="590" spans="1:2" s="128" customFormat="1">
      <c r="A590" s="125" t="s">
        <v>1166</v>
      </c>
      <c r="B590" s="128">
        <v>605</v>
      </c>
    </row>
    <row r="591" spans="1:2" s="128" customFormat="1">
      <c r="A591" s="125" t="s">
        <v>3206</v>
      </c>
      <c r="B591" s="128">
        <v>605</v>
      </c>
    </row>
    <row r="592" spans="1:2" s="128" customFormat="1">
      <c r="A592" s="125" t="s">
        <v>1167</v>
      </c>
      <c r="B592" s="128">
        <v>697</v>
      </c>
    </row>
    <row r="593" spans="1:2" s="128" customFormat="1">
      <c r="A593" s="125" t="s">
        <v>3207</v>
      </c>
      <c r="B593" s="128">
        <v>697</v>
      </c>
    </row>
    <row r="594" spans="1:2" s="128" customFormat="1">
      <c r="A594" s="125" t="s">
        <v>1283</v>
      </c>
      <c r="B594" s="128">
        <v>85</v>
      </c>
    </row>
    <row r="595" spans="1:2" s="128" customFormat="1">
      <c r="A595" s="125" t="s">
        <v>2781</v>
      </c>
      <c r="B595" s="128">
        <v>91</v>
      </c>
    </row>
    <row r="596" spans="1:2" s="128" customFormat="1">
      <c r="A596" s="125" t="s">
        <v>1284</v>
      </c>
      <c r="B596" s="128">
        <v>100</v>
      </c>
    </row>
    <row r="597" spans="1:2" s="128" customFormat="1">
      <c r="A597" s="125" t="s">
        <v>1285</v>
      </c>
      <c r="B597" s="128">
        <v>118</v>
      </c>
    </row>
    <row r="598" spans="1:2" s="128" customFormat="1">
      <c r="A598" s="125" t="s">
        <v>1106</v>
      </c>
      <c r="B598" s="128">
        <v>137</v>
      </c>
    </row>
    <row r="599" spans="1:2" s="128" customFormat="1">
      <c r="A599" s="125" t="s">
        <v>1107</v>
      </c>
      <c r="B599" s="128">
        <v>137</v>
      </c>
    </row>
    <row r="600" spans="1:2" s="128" customFormat="1">
      <c r="A600" s="125" t="s">
        <v>1108</v>
      </c>
      <c r="B600" s="128">
        <v>155</v>
      </c>
    </row>
    <row r="601" spans="1:2" s="128" customFormat="1">
      <c r="A601" s="125" t="s">
        <v>2782</v>
      </c>
      <c r="B601" s="128">
        <v>164</v>
      </c>
    </row>
    <row r="602" spans="1:2" s="128" customFormat="1">
      <c r="A602" s="125" t="s">
        <v>1109</v>
      </c>
      <c r="B602" s="128">
        <v>173</v>
      </c>
    </row>
    <row r="603" spans="1:2" s="128" customFormat="1">
      <c r="A603" s="125" t="s">
        <v>1110</v>
      </c>
      <c r="B603" s="128">
        <v>102</v>
      </c>
    </row>
    <row r="604" spans="1:2" s="128" customFormat="1">
      <c r="A604" s="125" t="s">
        <v>1111</v>
      </c>
      <c r="B604" s="128">
        <v>160</v>
      </c>
    </row>
    <row r="605" spans="1:2" s="128" customFormat="1">
      <c r="A605" s="125" t="s">
        <v>1112</v>
      </c>
      <c r="B605" s="128">
        <v>183</v>
      </c>
    </row>
    <row r="606" spans="1:2" s="128" customFormat="1">
      <c r="A606" s="125" t="s">
        <v>2783</v>
      </c>
      <c r="B606" s="128">
        <v>194</v>
      </c>
    </row>
    <row r="607" spans="1:2" s="128" customFormat="1">
      <c r="A607" s="125" t="s">
        <v>1113</v>
      </c>
      <c r="B607" s="128">
        <v>206</v>
      </c>
    </row>
    <row r="608" spans="1:2" s="128" customFormat="1">
      <c r="A608" s="125" t="s">
        <v>1114</v>
      </c>
      <c r="B608" s="128">
        <v>185</v>
      </c>
    </row>
    <row r="609" spans="1:2" s="128" customFormat="1">
      <c r="A609" s="125" t="s">
        <v>1115</v>
      </c>
      <c r="B609" s="128">
        <v>207</v>
      </c>
    </row>
    <row r="610" spans="1:2" s="128" customFormat="1">
      <c r="A610" s="125" t="s">
        <v>1306</v>
      </c>
      <c r="B610" s="128">
        <v>118</v>
      </c>
    </row>
    <row r="611" spans="1:2" s="128" customFormat="1">
      <c r="A611" s="125" t="s">
        <v>1308</v>
      </c>
      <c r="B611" s="128">
        <v>156</v>
      </c>
    </row>
    <row r="612" spans="1:2" s="128" customFormat="1">
      <c r="A612" s="125" t="s">
        <v>1309</v>
      </c>
      <c r="B612" s="128">
        <v>193</v>
      </c>
    </row>
    <row r="613" spans="1:2" s="128" customFormat="1">
      <c r="A613" s="125" t="s">
        <v>1310</v>
      </c>
      <c r="B613" s="128">
        <v>230</v>
      </c>
    </row>
    <row r="614" spans="1:2" s="128" customFormat="1">
      <c r="A614" s="125" t="s">
        <v>1116</v>
      </c>
      <c r="B614" s="128">
        <v>230</v>
      </c>
    </row>
    <row r="615" spans="1:2" s="128" customFormat="1">
      <c r="A615" s="125" t="s">
        <v>1311</v>
      </c>
      <c r="B615" s="128">
        <v>267</v>
      </c>
    </row>
    <row r="616" spans="1:2" s="128" customFormat="1">
      <c r="A616" s="125" t="s">
        <v>2784</v>
      </c>
      <c r="B616" s="128">
        <v>286</v>
      </c>
    </row>
    <row r="617" spans="1:2" s="128" customFormat="1">
      <c r="A617" s="125" t="s">
        <v>1312</v>
      </c>
      <c r="B617" s="128">
        <v>304</v>
      </c>
    </row>
    <row r="618" spans="1:2" s="128" customFormat="1">
      <c r="A618" s="125" t="s">
        <v>1125</v>
      </c>
      <c r="B618" s="128">
        <v>631</v>
      </c>
    </row>
    <row r="619" spans="1:2" s="128" customFormat="1">
      <c r="A619" s="125" t="s">
        <v>1126</v>
      </c>
      <c r="B619" s="128">
        <v>668</v>
      </c>
    </row>
    <row r="620" spans="1:2" s="128" customFormat="1">
      <c r="A620" s="125" t="s">
        <v>2785</v>
      </c>
      <c r="B620" s="128">
        <v>687</v>
      </c>
    </row>
    <row r="621" spans="1:2" s="128" customFormat="1">
      <c r="A621" s="125" t="s">
        <v>1127</v>
      </c>
      <c r="B621" s="128">
        <v>704</v>
      </c>
    </row>
    <row r="622" spans="1:2" s="128" customFormat="1">
      <c r="A622" s="125" t="s">
        <v>1176</v>
      </c>
      <c r="B622" s="128">
        <v>828</v>
      </c>
    </row>
    <row r="623" spans="1:2" s="128" customFormat="1">
      <c r="A623" s="125" t="s">
        <v>1177</v>
      </c>
      <c r="B623" s="128">
        <v>870</v>
      </c>
    </row>
    <row r="624" spans="1:2" s="128" customFormat="1">
      <c r="A624" s="125" t="s">
        <v>2786</v>
      </c>
      <c r="B624" s="128">
        <v>891</v>
      </c>
    </row>
    <row r="625" spans="1:2" s="128" customFormat="1">
      <c r="A625" s="125" t="s">
        <v>1178</v>
      </c>
      <c r="B625" s="128">
        <v>912</v>
      </c>
    </row>
    <row r="626" spans="1:2" s="128" customFormat="1">
      <c r="A626" s="125" t="s">
        <v>2036</v>
      </c>
      <c r="B626" s="128" t="s">
        <v>2022</v>
      </c>
    </row>
    <row r="627" spans="1:2" s="128" customFormat="1">
      <c r="A627" s="125" t="s">
        <v>715</v>
      </c>
      <c r="B627" s="128">
        <v>38.11</v>
      </c>
    </row>
    <row r="628" spans="1:2" s="128" customFormat="1">
      <c r="A628" s="125" t="s">
        <v>1261</v>
      </c>
      <c r="B628" s="128">
        <v>45</v>
      </c>
    </row>
    <row r="629" spans="1:2" s="128" customFormat="1">
      <c r="A629" s="125" t="s">
        <v>474</v>
      </c>
      <c r="B629" s="128">
        <v>1693</v>
      </c>
    </row>
    <row r="630" spans="1:2" s="128" customFormat="1">
      <c r="A630" s="126" t="s">
        <v>475</v>
      </c>
      <c r="B630" s="128">
        <v>4175</v>
      </c>
    </row>
    <row r="631" spans="1:2" s="128" customFormat="1">
      <c r="A631" s="124" t="s">
        <v>476</v>
      </c>
      <c r="B631" s="128">
        <v>4251</v>
      </c>
    </row>
    <row r="632" spans="1:2" s="128" customFormat="1">
      <c r="A632" s="125" t="s">
        <v>477</v>
      </c>
      <c r="B632" s="128">
        <v>4449</v>
      </c>
    </row>
    <row r="633" spans="1:2" s="128" customFormat="1">
      <c r="A633" s="124" t="s">
        <v>478</v>
      </c>
      <c r="B633" s="128">
        <v>158</v>
      </c>
    </row>
    <row r="634" spans="1:2" s="128" customFormat="1">
      <c r="A634" s="126" t="s">
        <v>479</v>
      </c>
      <c r="B634" s="128">
        <v>158</v>
      </c>
    </row>
    <row r="635" spans="1:2" s="128" customFormat="1">
      <c r="A635" s="125" t="s">
        <v>3209</v>
      </c>
      <c r="B635" s="128">
        <v>158</v>
      </c>
    </row>
    <row r="636" spans="1:2" s="128" customFormat="1">
      <c r="A636" s="125" t="s">
        <v>3208</v>
      </c>
      <c r="B636" s="128">
        <v>158</v>
      </c>
    </row>
    <row r="637" spans="1:2" s="128" customFormat="1">
      <c r="A637" s="125" t="s">
        <v>1021</v>
      </c>
      <c r="B637" s="128">
        <v>450</v>
      </c>
    </row>
    <row r="638" spans="1:2" s="128" customFormat="1">
      <c r="A638" s="125" t="s">
        <v>3013</v>
      </c>
      <c r="B638" s="128">
        <v>450</v>
      </c>
    </row>
    <row r="639" spans="1:2" s="128" customFormat="1">
      <c r="A639" s="125" t="s">
        <v>1023</v>
      </c>
      <c r="B639" s="128">
        <v>728</v>
      </c>
    </row>
    <row r="640" spans="1:2" s="128" customFormat="1">
      <c r="A640" s="125" t="s">
        <v>1214</v>
      </c>
      <c r="B640" s="128">
        <v>140</v>
      </c>
    </row>
    <row r="641" spans="1:2" s="128" customFormat="1">
      <c r="A641" s="125" t="s">
        <v>1215</v>
      </c>
      <c r="B641" s="128">
        <v>70</v>
      </c>
    </row>
    <row r="642" spans="1:2" s="128" customFormat="1">
      <c r="A642" s="125" t="s">
        <v>1216</v>
      </c>
      <c r="B642" s="128">
        <v>70</v>
      </c>
    </row>
    <row r="643" spans="1:2" s="128" customFormat="1">
      <c r="A643" s="125" t="s">
        <v>1228</v>
      </c>
      <c r="B643" s="128">
        <v>178</v>
      </c>
    </row>
    <row r="644" spans="1:2" s="128" customFormat="1">
      <c r="A644" s="125" t="s">
        <v>1226</v>
      </c>
      <c r="B644" s="128">
        <v>89</v>
      </c>
    </row>
    <row r="645" spans="1:2" s="128" customFormat="1">
      <c r="A645" s="125" t="s">
        <v>1227</v>
      </c>
      <c r="B645" s="128">
        <v>89</v>
      </c>
    </row>
    <row r="646" spans="1:2" s="128" customFormat="1">
      <c r="A646" s="125" t="s">
        <v>1222</v>
      </c>
      <c r="B646" s="128">
        <v>140</v>
      </c>
    </row>
    <row r="647" spans="1:2" s="128" customFormat="1">
      <c r="A647" s="125" t="s">
        <v>1220</v>
      </c>
      <c r="B647" s="128">
        <v>70</v>
      </c>
    </row>
    <row r="648" spans="1:2" s="128" customFormat="1">
      <c r="A648" s="125" t="s">
        <v>1221</v>
      </c>
      <c r="B648" s="128">
        <v>70</v>
      </c>
    </row>
    <row r="649" spans="1:2" s="128" customFormat="1">
      <c r="A649" s="125" t="s">
        <v>3010</v>
      </c>
      <c r="B649" s="128">
        <v>166</v>
      </c>
    </row>
    <row r="650" spans="1:2" s="128" customFormat="1">
      <c r="A650" s="125" t="s">
        <v>98</v>
      </c>
      <c r="B650" s="128">
        <v>682</v>
      </c>
    </row>
    <row r="651" spans="1:2" s="128" customFormat="1">
      <c r="A651" s="125" t="s">
        <v>101</v>
      </c>
      <c r="B651" s="128">
        <v>888</v>
      </c>
    </row>
    <row r="652" spans="1:2" s="128" customFormat="1">
      <c r="A652" s="125" t="s">
        <v>1279</v>
      </c>
      <c r="B652" s="128" t="s">
        <v>2022</v>
      </c>
    </row>
    <row r="653" spans="1:2" s="128" customFormat="1">
      <c r="A653" s="125" t="s">
        <v>3858</v>
      </c>
      <c r="B653" s="128" t="s">
        <v>3863</v>
      </c>
    </row>
    <row r="654" spans="1:2" s="128" customFormat="1">
      <c r="A654" s="125" t="s">
        <v>1559</v>
      </c>
      <c r="B654" s="128">
        <v>75</v>
      </c>
    </row>
    <row r="655" spans="1:2" s="128" customFormat="1">
      <c r="A655" s="125" t="s">
        <v>3703</v>
      </c>
      <c r="B655" s="128" t="s">
        <v>2022</v>
      </c>
    </row>
    <row r="656" spans="1:2" s="128" customFormat="1">
      <c r="A656" s="125" t="s">
        <v>1276</v>
      </c>
      <c r="B656" s="128" t="s">
        <v>2022</v>
      </c>
    </row>
    <row r="657" spans="1:2" s="128" customFormat="1">
      <c r="A657" s="125" t="s">
        <v>1277</v>
      </c>
      <c r="B657" s="128" t="s">
        <v>2022</v>
      </c>
    </row>
    <row r="658" spans="1:2" s="128" customFormat="1">
      <c r="A658" s="125" t="s">
        <v>2189</v>
      </c>
      <c r="B658" s="128">
        <v>88</v>
      </c>
    </row>
    <row r="659" spans="1:2" s="128" customFormat="1">
      <c r="A659" s="125" t="s">
        <v>2086</v>
      </c>
      <c r="B659" s="128">
        <v>46</v>
      </c>
    </row>
    <row r="660" spans="1:2" s="128" customFormat="1">
      <c r="A660" s="125" t="s">
        <v>2088</v>
      </c>
      <c r="B660" s="128">
        <v>50</v>
      </c>
    </row>
    <row r="661" spans="1:2" s="128" customFormat="1">
      <c r="A661" s="125" t="s">
        <v>2132</v>
      </c>
      <c r="B661" s="128">
        <v>60</v>
      </c>
    </row>
    <row r="662" spans="1:2" s="128" customFormat="1">
      <c r="A662" s="125" t="s">
        <v>2133</v>
      </c>
      <c r="B662" s="128">
        <v>63</v>
      </c>
    </row>
    <row r="663" spans="1:2" s="128" customFormat="1">
      <c r="A663" s="125" t="s">
        <v>2787</v>
      </c>
      <c r="B663" s="128">
        <v>65</v>
      </c>
    </row>
    <row r="664" spans="1:2" s="128" customFormat="1">
      <c r="A664" s="125" t="s">
        <v>2134</v>
      </c>
      <c r="B664" s="128">
        <v>66</v>
      </c>
    </row>
    <row r="665" spans="1:2" s="128" customFormat="1">
      <c r="A665" s="125" t="s">
        <v>2135</v>
      </c>
      <c r="B665" s="128">
        <v>100</v>
      </c>
    </row>
    <row r="666" spans="1:2" s="128" customFormat="1">
      <c r="A666" s="125" t="s">
        <v>2136</v>
      </c>
      <c r="B666" s="128">
        <v>106</v>
      </c>
    </row>
    <row r="667" spans="1:2" s="128" customFormat="1">
      <c r="A667" s="125" t="s">
        <v>2788</v>
      </c>
      <c r="B667" s="128">
        <v>109</v>
      </c>
    </row>
    <row r="668" spans="1:2" s="128" customFormat="1">
      <c r="A668" s="125" t="s">
        <v>2137</v>
      </c>
      <c r="B668" s="128">
        <v>112</v>
      </c>
    </row>
    <row r="669" spans="1:2" s="128" customFormat="1">
      <c r="A669" s="125" t="s">
        <v>2090</v>
      </c>
      <c r="B669" s="128">
        <v>46</v>
      </c>
    </row>
    <row r="670" spans="1:2" s="128" customFormat="1">
      <c r="A670" s="125" t="s">
        <v>2092</v>
      </c>
      <c r="B670" s="128">
        <v>46</v>
      </c>
    </row>
    <row r="671" spans="1:2" s="128" customFormat="1">
      <c r="A671" s="126" t="s">
        <v>2062</v>
      </c>
      <c r="B671" s="128">
        <v>46</v>
      </c>
    </row>
    <row r="672" spans="1:2" s="128" customFormat="1">
      <c r="A672" s="124" t="s">
        <v>3601</v>
      </c>
      <c r="B672" s="128">
        <v>46</v>
      </c>
    </row>
    <row r="673" spans="1:2" s="128" customFormat="1">
      <c r="A673" s="125" t="s">
        <v>2064</v>
      </c>
      <c r="B673" s="128">
        <v>46</v>
      </c>
    </row>
    <row r="674" spans="1:2" s="128" customFormat="1">
      <c r="A674" s="124" t="s">
        <v>2066</v>
      </c>
      <c r="B674" s="128">
        <v>46</v>
      </c>
    </row>
    <row r="675" spans="1:2" s="128" customFormat="1">
      <c r="A675" s="125" t="s">
        <v>2068</v>
      </c>
      <c r="B675" s="128">
        <v>46</v>
      </c>
    </row>
    <row r="676" spans="1:2" s="128" customFormat="1">
      <c r="A676" s="125" t="s">
        <v>2070</v>
      </c>
      <c r="B676" s="128">
        <v>46</v>
      </c>
    </row>
    <row r="677" spans="1:2" s="128" customFormat="1">
      <c r="A677" s="125" t="s">
        <v>2789</v>
      </c>
      <c r="B677" s="128">
        <v>46</v>
      </c>
    </row>
    <row r="678" spans="1:2" s="128" customFormat="1">
      <c r="A678" s="124" t="s">
        <v>2072</v>
      </c>
      <c r="B678" s="128">
        <v>47</v>
      </c>
    </row>
    <row r="679" spans="1:2" s="128" customFormat="1">
      <c r="A679" s="125" t="s">
        <v>2074</v>
      </c>
      <c r="B679" s="128">
        <v>46</v>
      </c>
    </row>
    <row r="680" spans="1:2" s="128" customFormat="1">
      <c r="A680" s="124" t="s">
        <v>3603</v>
      </c>
      <c r="B680" s="128">
        <v>46</v>
      </c>
    </row>
    <row r="681" spans="1:2" s="128" customFormat="1">
      <c r="A681" s="125" t="s">
        <v>2076</v>
      </c>
      <c r="B681" s="128">
        <v>46</v>
      </c>
    </row>
    <row r="682" spans="1:2" s="128" customFormat="1">
      <c r="A682" s="125" t="s">
        <v>2078</v>
      </c>
      <c r="B682" s="128">
        <v>46</v>
      </c>
    </row>
    <row r="683" spans="1:2" s="128" customFormat="1">
      <c r="A683" s="125" t="s">
        <v>2080</v>
      </c>
      <c r="B683" s="128">
        <v>50</v>
      </c>
    </row>
    <row r="684" spans="1:2" s="128" customFormat="1">
      <c r="A684" s="124" t="s">
        <v>2082</v>
      </c>
      <c r="B684" s="128">
        <v>56</v>
      </c>
    </row>
    <row r="685" spans="1:2" s="128" customFormat="1">
      <c r="A685" s="125" t="s">
        <v>2790</v>
      </c>
      <c r="B685" s="128">
        <v>59</v>
      </c>
    </row>
    <row r="686" spans="1:2" s="128" customFormat="1">
      <c r="A686" s="125" t="s">
        <v>2084</v>
      </c>
      <c r="B686" s="128">
        <v>62</v>
      </c>
    </row>
    <row r="687" spans="1:2" s="128" customFormat="1">
      <c r="A687" s="125" t="s">
        <v>2654</v>
      </c>
      <c r="B687" s="128">
        <v>282</v>
      </c>
    </row>
    <row r="688" spans="1:2" s="128" customFormat="1">
      <c r="A688" s="125" t="s">
        <v>2655</v>
      </c>
      <c r="B688" s="128">
        <v>302</v>
      </c>
    </row>
    <row r="689" spans="1:2" s="128" customFormat="1">
      <c r="A689" s="125" t="s">
        <v>2656</v>
      </c>
      <c r="B689" s="128">
        <v>321</v>
      </c>
    </row>
    <row r="690" spans="1:2" s="128" customFormat="1">
      <c r="A690" s="125" t="s">
        <v>2657</v>
      </c>
      <c r="B690" s="128">
        <v>342</v>
      </c>
    </row>
    <row r="691" spans="1:2" s="128" customFormat="1">
      <c r="A691" s="125" t="s">
        <v>2714</v>
      </c>
      <c r="B691" s="128">
        <v>362</v>
      </c>
    </row>
    <row r="692" spans="1:2" s="128" customFormat="1">
      <c r="A692" s="126" t="s">
        <v>2221</v>
      </c>
      <c r="B692" s="128">
        <v>817</v>
      </c>
    </row>
    <row r="693" spans="1:2" s="128" customFormat="1">
      <c r="A693" s="125" t="s">
        <v>1264</v>
      </c>
      <c r="B693" s="128">
        <v>35</v>
      </c>
    </row>
    <row r="694" spans="1:2" s="128" customFormat="1">
      <c r="A694" s="125" t="s">
        <v>2030</v>
      </c>
      <c r="B694" s="128" t="s">
        <v>2022</v>
      </c>
    </row>
    <row r="695" spans="1:2" s="128" customFormat="1">
      <c r="A695" s="125" t="s">
        <v>2032</v>
      </c>
      <c r="B695" s="128" t="s">
        <v>2022</v>
      </c>
    </row>
    <row r="696" spans="1:2" s="128" customFormat="1">
      <c r="A696" s="125" t="s">
        <v>2034</v>
      </c>
      <c r="B696" s="128" t="s">
        <v>2022</v>
      </c>
    </row>
    <row r="697" spans="1:2" s="128" customFormat="1">
      <c r="A697" s="125" t="s">
        <v>1646</v>
      </c>
      <c r="B697" s="128">
        <v>205</v>
      </c>
    </row>
    <row r="698" spans="1:2" s="128" customFormat="1">
      <c r="A698" s="125" t="s">
        <v>1617</v>
      </c>
      <c r="B698" s="128">
        <v>130</v>
      </c>
    </row>
    <row r="699" spans="1:2" s="128" customFormat="1">
      <c r="A699" s="125" t="s">
        <v>1616</v>
      </c>
      <c r="B699" s="128">
        <v>140</v>
      </c>
    </row>
    <row r="700" spans="1:2" s="128" customFormat="1">
      <c r="A700" s="125" t="s">
        <v>2112</v>
      </c>
      <c r="B700" s="128">
        <v>55</v>
      </c>
    </row>
    <row r="701" spans="1:2" s="128" customFormat="1">
      <c r="A701" s="125" t="s">
        <v>2113</v>
      </c>
      <c r="B701" s="128">
        <v>55</v>
      </c>
    </row>
    <row r="702" spans="1:2" s="128" customFormat="1">
      <c r="A702" s="125" t="s">
        <v>2114</v>
      </c>
      <c r="B702" s="128">
        <v>55</v>
      </c>
    </row>
    <row r="703" spans="1:2" s="128" customFormat="1">
      <c r="A703" s="125" t="s">
        <v>3859</v>
      </c>
      <c r="B703" s="128">
        <v>50</v>
      </c>
    </row>
    <row r="704" spans="1:2" s="128" customFormat="1">
      <c r="A704" s="125" t="s">
        <v>1876</v>
      </c>
      <c r="B704" s="128">
        <v>157</v>
      </c>
    </row>
    <row r="705" spans="1:2" s="128" customFormat="1">
      <c r="A705" s="125" t="s">
        <v>1877</v>
      </c>
      <c r="B705" s="128">
        <v>194</v>
      </c>
    </row>
    <row r="706" spans="1:2" s="128" customFormat="1">
      <c r="A706" s="125" t="s">
        <v>1878</v>
      </c>
      <c r="B706" s="128">
        <v>231</v>
      </c>
    </row>
    <row r="707" spans="1:2" s="128" customFormat="1">
      <c r="A707" s="125" t="s">
        <v>1615</v>
      </c>
      <c r="B707" s="128">
        <v>30</v>
      </c>
    </row>
    <row r="708" spans="1:2" s="128" customFormat="1">
      <c r="A708" s="125" t="s">
        <v>103</v>
      </c>
      <c r="B708" s="128">
        <v>552</v>
      </c>
    </row>
    <row r="709" spans="1:2" s="128" customFormat="1">
      <c r="A709" s="125" t="s">
        <v>3210</v>
      </c>
      <c r="B709" s="128">
        <v>552</v>
      </c>
    </row>
    <row r="710" spans="1:2" s="128" customFormat="1">
      <c r="A710" s="125" t="s">
        <v>104</v>
      </c>
      <c r="B710" s="128">
        <v>574</v>
      </c>
    </row>
    <row r="711" spans="1:2" s="128" customFormat="1">
      <c r="A711" s="125" t="s">
        <v>3211</v>
      </c>
      <c r="B711" s="128">
        <v>574</v>
      </c>
    </row>
    <row r="712" spans="1:2" s="128" customFormat="1">
      <c r="A712" s="125" t="s">
        <v>105</v>
      </c>
      <c r="B712" s="128">
        <v>597</v>
      </c>
    </row>
    <row r="713" spans="1:2" s="128" customFormat="1">
      <c r="A713" s="125" t="s">
        <v>3212</v>
      </c>
      <c r="B713" s="128">
        <v>597</v>
      </c>
    </row>
    <row r="714" spans="1:2" s="128" customFormat="1">
      <c r="A714" s="125" t="s">
        <v>106</v>
      </c>
      <c r="B714" s="128">
        <v>646</v>
      </c>
    </row>
    <row r="715" spans="1:2" s="128" customFormat="1">
      <c r="A715" s="125" t="s">
        <v>3213</v>
      </c>
      <c r="B715" s="128">
        <v>646</v>
      </c>
    </row>
    <row r="716" spans="1:2" s="128" customFormat="1">
      <c r="A716" s="125" t="s">
        <v>107</v>
      </c>
      <c r="B716" s="128">
        <v>990</v>
      </c>
    </row>
    <row r="717" spans="1:2" s="128" customFormat="1">
      <c r="A717" s="125" t="s">
        <v>108</v>
      </c>
      <c r="B717" s="128">
        <v>1041</v>
      </c>
    </row>
    <row r="718" spans="1:2" s="128" customFormat="1">
      <c r="A718" s="124" t="s">
        <v>109</v>
      </c>
      <c r="B718" s="128">
        <v>711</v>
      </c>
    </row>
    <row r="719" spans="1:2" s="128" customFormat="1">
      <c r="A719" s="125" t="s">
        <v>3214</v>
      </c>
      <c r="B719" s="128">
        <v>711</v>
      </c>
    </row>
    <row r="720" spans="1:2" s="128" customFormat="1">
      <c r="A720" s="125" t="s">
        <v>110</v>
      </c>
      <c r="B720" s="128">
        <v>724</v>
      </c>
    </row>
    <row r="721" spans="1:2" s="128" customFormat="1">
      <c r="A721" s="125" t="s">
        <v>3215</v>
      </c>
      <c r="B721" s="128">
        <v>724</v>
      </c>
    </row>
    <row r="722" spans="1:2" s="128" customFormat="1">
      <c r="A722" s="125" t="s">
        <v>111</v>
      </c>
      <c r="B722" s="128">
        <v>748</v>
      </c>
    </row>
    <row r="723" spans="1:2" s="128" customFormat="1">
      <c r="A723" s="125" t="s">
        <v>3216</v>
      </c>
      <c r="B723" s="128">
        <v>748</v>
      </c>
    </row>
    <row r="724" spans="1:2" s="128" customFormat="1">
      <c r="A724" s="125" t="s">
        <v>480</v>
      </c>
      <c r="B724" s="128">
        <v>151</v>
      </c>
    </row>
    <row r="725" spans="1:2" s="128" customFormat="1">
      <c r="A725" s="125" t="s">
        <v>3217</v>
      </c>
      <c r="B725" s="128">
        <v>151</v>
      </c>
    </row>
    <row r="726" spans="1:2" s="128" customFormat="1">
      <c r="A726" s="125" t="s">
        <v>481</v>
      </c>
      <c r="B726" s="128">
        <v>28</v>
      </c>
    </row>
    <row r="727" spans="1:2" s="128" customFormat="1">
      <c r="A727" s="125" t="s">
        <v>482</v>
      </c>
      <c r="B727" s="128">
        <v>34</v>
      </c>
    </row>
    <row r="728" spans="1:2" s="128" customFormat="1">
      <c r="A728" s="125" t="s">
        <v>483</v>
      </c>
      <c r="B728" s="128">
        <v>53</v>
      </c>
    </row>
    <row r="729" spans="1:2" s="128" customFormat="1">
      <c r="A729" s="125" t="s">
        <v>112</v>
      </c>
      <c r="B729" s="128">
        <v>825</v>
      </c>
    </row>
    <row r="730" spans="1:2" s="128" customFormat="1">
      <c r="A730" s="125" t="s">
        <v>113</v>
      </c>
      <c r="B730" s="128">
        <v>849</v>
      </c>
    </row>
    <row r="731" spans="1:2" s="128" customFormat="1">
      <c r="A731" s="125" t="s">
        <v>114</v>
      </c>
      <c r="B731" s="128">
        <v>873</v>
      </c>
    </row>
    <row r="732" spans="1:2" s="128" customFormat="1">
      <c r="A732" s="124" t="s">
        <v>115</v>
      </c>
      <c r="B732" s="128">
        <v>889</v>
      </c>
    </row>
    <row r="733" spans="1:2" s="128" customFormat="1">
      <c r="A733" s="125" t="s">
        <v>116</v>
      </c>
      <c r="B733" s="128">
        <v>924</v>
      </c>
    </row>
    <row r="734" spans="1:2" s="128" customFormat="1">
      <c r="A734" s="124" t="s">
        <v>117</v>
      </c>
      <c r="B734" s="128">
        <v>539</v>
      </c>
    </row>
    <row r="735" spans="1:2" s="128" customFormat="1">
      <c r="A735" s="125" t="s">
        <v>3218</v>
      </c>
      <c r="B735" s="128">
        <v>539</v>
      </c>
    </row>
    <row r="736" spans="1:2" s="128" customFormat="1">
      <c r="A736" s="124" t="s">
        <v>118</v>
      </c>
      <c r="B736" s="128">
        <v>841</v>
      </c>
    </row>
    <row r="737" spans="1:2" s="128" customFormat="1">
      <c r="A737" s="125" t="s">
        <v>484</v>
      </c>
      <c r="B737" s="128">
        <v>75</v>
      </c>
    </row>
    <row r="738" spans="1:2" s="128" customFormat="1">
      <c r="A738" s="125" t="s">
        <v>485</v>
      </c>
      <c r="B738" s="128">
        <v>74</v>
      </c>
    </row>
    <row r="739" spans="1:2" s="128" customFormat="1">
      <c r="A739" s="125" t="s">
        <v>486</v>
      </c>
      <c r="B739" s="128">
        <v>93</v>
      </c>
    </row>
    <row r="740" spans="1:2" s="128" customFormat="1">
      <c r="A740" s="125" t="s">
        <v>487</v>
      </c>
      <c r="B740" s="128">
        <v>94</v>
      </c>
    </row>
    <row r="741" spans="1:2" s="128" customFormat="1">
      <c r="A741" s="125" t="s">
        <v>488</v>
      </c>
      <c r="B741" s="128">
        <v>81</v>
      </c>
    </row>
    <row r="742" spans="1:2" s="128" customFormat="1">
      <c r="A742" s="125" t="s">
        <v>489</v>
      </c>
      <c r="B742" s="128">
        <v>88</v>
      </c>
    </row>
    <row r="743" spans="1:2" s="128" customFormat="1">
      <c r="A743" s="124" t="s">
        <v>119</v>
      </c>
      <c r="B743" s="128">
        <v>868</v>
      </c>
    </row>
    <row r="744" spans="1:2" s="128" customFormat="1">
      <c r="A744" s="125" t="s">
        <v>3219</v>
      </c>
      <c r="B744" s="128">
        <v>868</v>
      </c>
    </row>
    <row r="745" spans="1:2" s="128" customFormat="1">
      <c r="A745" s="125" t="s">
        <v>120</v>
      </c>
      <c r="B745" s="128">
        <v>918</v>
      </c>
    </row>
    <row r="746" spans="1:2" s="128" customFormat="1">
      <c r="A746" s="125" t="s">
        <v>3220</v>
      </c>
      <c r="B746" s="128">
        <v>918</v>
      </c>
    </row>
    <row r="747" spans="1:2" s="128" customFormat="1">
      <c r="A747" s="125" t="s">
        <v>121</v>
      </c>
      <c r="B747" s="128">
        <v>968</v>
      </c>
    </row>
    <row r="748" spans="1:2" s="128" customFormat="1">
      <c r="A748" s="125" t="s">
        <v>3221</v>
      </c>
      <c r="B748" s="128">
        <v>968</v>
      </c>
    </row>
    <row r="749" spans="1:2" s="128" customFormat="1">
      <c r="A749" s="125" t="s">
        <v>395</v>
      </c>
      <c r="B749" s="128">
        <v>1246</v>
      </c>
    </row>
    <row r="750" spans="1:2" s="128" customFormat="1">
      <c r="A750" s="125" t="s">
        <v>396</v>
      </c>
      <c r="B750" s="128">
        <v>1347</v>
      </c>
    </row>
    <row r="751" spans="1:2" s="128" customFormat="1">
      <c r="A751" s="125" t="s">
        <v>397</v>
      </c>
      <c r="B751" s="128">
        <v>1414</v>
      </c>
    </row>
    <row r="752" spans="1:2" s="128" customFormat="1">
      <c r="A752" s="124" t="s">
        <v>398</v>
      </c>
      <c r="B752" s="128">
        <v>1478</v>
      </c>
    </row>
    <row r="753" spans="1:2" s="128" customFormat="1">
      <c r="A753" s="125" t="s">
        <v>399</v>
      </c>
      <c r="B753" s="128">
        <v>1533</v>
      </c>
    </row>
    <row r="754" spans="1:2" s="128" customFormat="1">
      <c r="A754" s="125" t="s">
        <v>122</v>
      </c>
      <c r="B754" s="128">
        <v>1016</v>
      </c>
    </row>
    <row r="755" spans="1:2" s="128" customFormat="1">
      <c r="A755" s="125" t="s">
        <v>3222</v>
      </c>
      <c r="B755" s="128">
        <v>1016</v>
      </c>
    </row>
    <row r="756" spans="1:2" s="128" customFormat="1">
      <c r="A756" s="124" t="s">
        <v>123</v>
      </c>
      <c r="B756" s="128">
        <v>1066</v>
      </c>
    </row>
    <row r="757" spans="1:2" s="128" customFormat="1">
      <c r="A757" s="125" t="s">
        <v>3223</v>
      </c>
      <c r="B757" s="128">
        <v>1066</v>
      </c>
    </row>
    <row r="758" spans="1:2" s="128" customFormat="1">
      <c r="A758" s="124" t="s">
        <v>400</v>
      </c>
      <c r="B758" s="128">
        <v>2327</v>
      </c>
    </row>
    <row r="759" spans="1:2" s="128" customFormat="1">
      <c r="A759" s="125" t="s">
        <v>124</v>
      </c>
      <c r="B759" s="128">
        <v>1852</v>
      </c>
    </row>
    <row r="760" spans="1:2" s="128" customFormat="1">
      <c r="A760" s="125" t="s">
        <v>125</v>
      </c>
      <c r="B760" s="128">
        <v>2050</v>
      </c>
    </row>
    <row r="761" spans="1:2" s="128" customFormat="1">
      <c r="A761" s="126" t="s">
        <v>490</v>
      </c>
      <c r="B761" s="128">
        <v>186</v>
      </c>
    </row>
    <row r="762" spans="1:2" s="128" customFormat="1">
      <c r="A762" s="125" t="s">
        <v>126</v>
      </c>
      <c r="B762" s="128">
        <v>1206</v>
      </c>
    </row>
    <row r="763" spans="1:2" s="128" customFormat="1">
      <c r="A763" s="125" t="s">
        <v>3224</v>
      </c>
      <c r="B763" s="128">
        <v>1206</v>
      </c>
    </row>
    <row r="764" spans="1:2" s="128" customFormat="1">
      <c r="A764" s="125" t="s">
        <v>127</v>
      </c>
      <c r="B764" s="128">
        <v>1254</v>
      </c>
    </row>
    <row r="765" spans="1:2" s="128" customFormat="1">
      <c r="A765" s="125" t="s">
        <v>3225</v>
      </c>
      <c r="B765" s="128">
        <v>1254</v>
      </c>
    </row>
    <row r="766" spans="1:2" s="128" customFormat="1">
      <c r="A766" s="125" t="s">
        <v>128</v>
      </c>
      <c r="B766" s="128">
        <v>1098</v>
      </c>
    </row>
    <row r="767" spans="1:2" s="128" customFormat="1">
      <c r="A767" s="125" t="s">
        <v>3226</v>
      </c>
      <c r="B767" s="128">
        <v>1098</v>
      </c>
    </row>
    <row r="768" spans="1:2" s="128" customFormat="1">
      <c r="A768" s="125" t="s">
        <v>129</v>
      </c>
      <c r="B768" s="128">
        <v>1430</v>
      </c>
    </row>
    <row r="769" spans="1:2" s="128" customFormat="1">
      <c r="A769" s="125" t="s">
        <v>130</v>
      </c>
      <c r="B769" s="128">
        <v>1500</v>
      </c>
    </row>
    <row r="770" spans="1:2" s="128" customFormat="1">
      <c r="A770" s="125" t="s">
        <v>716</v>
      </c>
      <c r="B770" s="128">
        <v>21.92</v>
      </c>
    </row>
    <row r="771" spans="1:2" s="128" customFormat="1">
      <c r="A771" s="125" t="s">
        <v>717</v>
      </c>
      <c r="B771" s="128">
        <v>18.22</v>
      </c>
    </row>
    <row r="772" spans="1:2" s="128" customFormat="1">
      <c r="A772" s="125" t="s">
        <v>718</v>
      </c>
      <c r="B772" s="128">
        <v>21.56</v>
      </c>
    </row>
    <row r="773" spans="1:2" s="128" customFormat="1">
      <c r="A773" s="125" t="s">
        <v>3011</v>
      </c>
      <c r="B773" s="128">
        <v>96</v>
      </c>
    </row>
    <row r="774" spans="1:2" s="128" customFormat="1">
      <c r="A774" s="125" t="s">
        <v>491</v>
      </c>
      <c r="B774" s="128">
        <v>326</v>
      </c>
    </row>
    <row r="775" spans="1:2" s="128" customFormat="1">
      <c r="A775" s="125" t="s">
        <v>492</v>
      </c>
      <c r="B775" s="128">
        <v>325</v>
      </c>
    </row>
    <row r="776" spans="1:2" s="128" customFormat="1">
      <c r="A776" s="124" t="s">
        <v>401</v>
      </c>
      <c r="B776" s="128">
        <v>1077</v>
      </c>
    </row>
    <row r="777" spans="1:2" s="128" customFormat="1">
      <c r="A777" s="126" t="s">
        <v>418</v>
      </c>
      <c r="B777" s="128">
        <v>1175</v>
      </c>
    </row>
    <row r="778" spans="1:2" s="128" customFormat="1">
      <c r="A778" s="125" t="s">
        <v>402</v>
      </c>
      <c r="B778" s="128">
        <v>1222</v>
      </c>
    </row>
    <row r="779" spans="1:2" s="128" customFormat="1">
      <c r="A779" s="125" t="s">
        <v>669</v>
      </c>
      <c r="B779" s="128">
        <v>1281</v>
      </c>
    </row>
    <row r="780" spans="1:2" s="128" customFormat="1">
      <c r="A780" s="125" t="s">
        <v>403</v>
      </c>
      <c r="B780" s="128">
        <v>1332</v>
      </c>
    </row>
    <row r="781" spans="1:2" s="128" customFormat="1">
      <c r="A781" s="125" t="s">
        <v>131</v>
      </c>
      <c r="B781" s="128">
        <v>948</v>
      </c>
    </row>
    <row r="782" spans="1:2" s="128" customFormat="1">
      <c r="A782" s="125" t="s">
        <v>3227</v>
      </c>
      <c r="B782" s="128">
        <v>948</v>
      </c>
    </row>
    <row r="783" spans="1:2" s="128" customFormat="1">
      <c r="A783" s="125" t="s">
        <v>404</v>
      </c>
      <c r="B783" s="128">
        <v>2065</v>
      </c>
    </row>
    <row r="784" spans="1:2" s="128" customFormat="1">
      <c r="A784" s="125" t="s">
        <v>132</v>
      </c>
      <c r="B784" s="128">
        <v>1781</v>
      </c>
    </row>
    <row r="785" spans="1:2" s="128" customFormat="1">
      <c r="A785" s="125" t="s">
        <v>493</v>
      </c>
      <c r="B785" s="128">
        <v>115</v>
      </c>
    </row>
    <row r="786" spans="1:2" s="128" customFormat="1">
      <c r="A786" s="125" t="s">
        <v>494</v>
      </c>
      <c r="B786" s="128">
        <v>116</v>
      </c>
    </row>
    <row r="787" spans="1:2" s="128" customFormat="1">
      <c r="A787" s="125" t="s">
        <v>495</v>
      </c>
      <c r="B787" s="128">
        <v>147</v>
      </c>
    </row>
    <row r="788" spans="1:2" s="128" customFormat="1">
      <c r="A788" s="125" t="s">
        <v>133</v>
      </c>
      <c r="B788" s="128">
        <v>995</v>
      </c>
    </row>
    <row r="789" spans="1:2" s="128" customFormat="1">
      <c r="A789" s="125" t="s">
        <v>3014</v>
      </c>
      <c r="B789" s="128">
        <v>995</v>
      </c>
    </row>
    <row r="790" spans="1:2" s="128" customFormat="1">
      <c r="A790" s="125" t="s">
        <v>1025</v>
      </c>
      <c r="B790" s="128" t="s">
        <v>2022</v>
      </c>
    </row>
    <row r="791" spans="1:2" s="128" customFormat="1">
      <c r="A791" s="125" t="s">
        <v>1026</v>
      </c>
      <c r="B791" s="128">
        <v>697</v>
      </c>
    </row>
    <row r="792" spans="1:2" s="128" customFormat="1">
      <c r="A792" s="125" t="s">
        <v>1027</v>
      </c>
      <c r="B792" s="128">
        <v>498</v>
      </c>
    </row>
    <row r="793" spans="1:2" s="128" customFormat="1">
      <c r="A793" s="125" t="s">
        <v>1028</v>
      </c>
      <c r="B793" s="128">
        <v>812</v>
      </c>
    </row>
    <row r="794" spans="1:2" s="128" customFormat="1">
      <c r="A794" s="125" t="s">
        <v>496</v>
      </c>
      <c r="B794" s="128">
        <v>203</v>
      </c>
    </row>
    <row r="795" spans="1:2" s="128" customFormat="1">
      <c r="A795" s="125" t="s">
        <v>1070</v>
      </c>
      <c r="B795" s="128">
        <v>208</v>
      </c>
    </row>
    <row r="796" spans="1:2" s="128" customFormat="1">
      <c r="A796" s="125" t="s">
        <v>135</v>
      </c>
      <c r="B796" s="128" t="s">
        <v>2022</v>
      </c>
    </row>
    <row r="797" spans="1:2" s="128" customFormat="1">
      <c r="A797" s="125" t="s">
        <v>3015</v>
      </c>
      <c r="B797" s="128" t="s">
        <v>2022</v>
      </c>
    </row>
    <row r="798" spans="1:2" s="128" customFormat="1">
      <c r="A798" s="125" t="s">
        <v>136</v>
      </c>
      <c r="B798" s="128" t="s">
        <v>2022</v>
      </c>
    </row>
    <row r="799" spans="1:2" s="128" customFormat="1">
      <c r="A799" s="125" t="s">
        <v>3016</v>
      </c>
      <c r="B799" s="128" t="s">
        <v>2022</v>
      </c>
    </row>
    <row r="800" spans="1:2" s="128" customFormat="1">
      <c r="A800" s="125" t="s">
        <v>137</v>
      </c>
      <c r="B800" s="128">
        <v>2059</v>
      </c>
    </row>
    <row r="801" spans="1:2" s="128" customFormat="1">
      <c r="A801" s="125" t="s">
        <v>3017</v>
      </c>
      <c r="B801" s="128">
        <v>2059</v>
      </c>
    </row>
    <row r="802" spans="1:2" s="128" customFormat="1">
      <c r="A802" s="125" t="s">
        <v>719</v>
      </c>
      <c r="B802" s="128">
        <v>174</v>
      </c>
    </row>
    <row r="803" spans="1:2" s="128" customFormat="1">
      <c r="A803" s="125" t="s">
        <v>2192</v>
      </c>
      <c r="B803" s="128">
        <v>415</v>
      </c>
    </row>
    <row r="804" spans="1:2" s="128" customFormat="1">
      <c r="A804" s="125" t="s">
        <v>720</v>
      </c>
      <c r="B804" s="128">
        <v>158</v>
      </c>
    </row>
    <row r="805" spans="1:2" s="128" customFormat="1">
      <c r="A805" s="125" t="s">
        <v>2193</v>
      </c>
      <c r="B805" s="128">
        <v>237</v>
      </c>
    </row>
    <row r="806" spans="1:2" s="128" customFormat="1">
      <c r="A806" s="125" t="s">
        <v>721</v>
      </c>
      <c r="B806" s="128">
        <v>242</v>
      </c>
    </row>
    <row r="807" spans="1:2" s="128" customFormat="1">
      <c r="A807" s="125" t="s">
        <v>2194</v>
      </c>
      <c r="B807" s="128">
        <v>803</v>
      </c>
    </row>
    <row r="808" spans="1:2" s="128" customFormat="1">
      <c r="A808" s="125" t="s">
        <v>722</v>
      </c>
      <c r="B808" s="128">
        <v>253</v>
      </c>
    </row>
    <row r="809" spans="1:2" s="128" customFormat="1">
      <c r="A809" s="125" t="s">
        <v>723</v>
      </c>
      <c r="B809" s="128">
        <v>416</v>
      </c>
    </row>
    <row r="810" spans="1:2" s="128" customFormat="1">
      <c r="A810" s="125" t="s">
        <v>1596</v>
      </c>
      <c r="B810" s="128">
        <v>288</v>
      </c>
    </row>
    <row r="811" spans="1:2" s="128" customFormat="1">
      <c r="A811" s="125" t="s">
        <v>2014</v>
      </c>
      <c r="B811" s="128">
        <v>759</v>
      </c>
    </row>
    <row r="812" spans="1:2" s="128" customFormat="1">
      <c r="A812" s="125" t="s">
        <v>3857</v>
      </c>
      <c r="B812" s="128">
        <v>123</v>
      </c>
    </row>
    <row r="813" spans="1:2" s="128" customFormat="1">
      <c r="A813" s="125" t="s">
        <v>497</v>
      </c>
      <c r="B813" s="128">
        <v>153</v>
      </c>
    </row>
    <row r="814" spans="1:2" s="128" customFormat="1">
      <c r="A814" s="125" t="s">
        <v>3018</v>
      </c>
      <c r="B814" s="128">
        <v>153</v>
      </c>
    </row>
    <row r="815" spans="1:2" s="128" customFormat="1">
      <c r="A815" s="125" t="s">
        <v>1071</v>
      </c>
      <c r="B815" s="128">
        <v>188</v>
      </c>
    </row>
    <row r="816" spans="1:2" s="128" customFormat="1">
      <c r="A816" s="125" t="s">
        <v>3019</v>
      </c>
      <c r="B816" s="128">
        <v>188</v>
      </c>
    </row>
    <row r="817" spans="1:2" s="128" customFormat="1">
      <c r="A817" s="125" t="s">
        <v>498</v>
      </c>
      <c r="B817" s="128">
        <v>162</v>
      </c>
    </row>
    <row r="818" spans="1:2" s="128" customFormat="1">
      <c r="A818" s="125" t="s">
        <v>3020</v>
      </c>
      <c r="B818" s="128">
        <v>162</v>
      </c>
    </row>
    <row r="819" spans="1:2" s="128" customFormat="1">
      <c r="A819" s="125" t="s">
        <v>1072</v>
      </c>
      <c r="B819" s="128">
        <v>199</v>
      </c>
    </row>
    <row r="820" spans="1:2" s="128" customFormat="1">
      <c r="A820" s="125" t="s">
        <v>3021</v>
      </c>
      <c r="B820" s="128">
        <v>199</v>
      </c>
    </row>
    <row r="821" spans="1:2" s="128" customFormat="1">
      <c r="A821" s="125" t="s">
        <v>499</v>
      </c>
      <c r="B821" s="128">
        <v>457</v>
      </c>
    </row>
    <row r="822" spans="1:2" s="128" customFormat="1">
      <c r="A822" s="125" t="s">
        <v>3022</v>
      </c>
      <c r="B822" s="128">
        <v>457</v>
      </c>
    </row>
    <row r="823" spans="1:2" s="128" customFormat="1">
      <c r="A823" s="125" t="s">
        <v>139</v>
      </c>
      <c r="B823" s="128">
        <v>2818</v>
      </c>
    </row>
    <row r="824" spans="1:2" s="128" customFormat="1">
      <c r="A824" s="125" t="s">
        <v>500</v>
      </c>
      <c r="B824" s="128">
        <v>419</v>
      </c>
    </row>
    <row r="825" spans="1:2" s="128" customFormat="1">
      <c r="A825" s="125" t="s">
        <v>1300</v>
      </c>
      <c r="B825" s="128">
        <v>521</v>
      </c>
    </row>
    <row r="826" spans="1:2" s="128" customFormat="1">
      <c r="A826" s="125" t="s">
        <v>501</v>
      </c>
      <c r="B826" s="128">
        <v>586</v>
      </c>
    </row>
    <row r="827" spans="1:2" s="128" customFormat="1">
      <c r="A827" s="125" t="s">
        <v>1301</v>
      </c>
      <c r="B827" s="128">
        <v>545</v>
      </c>
    </row>
    <row r="828" spans="1:2" s="128" customFormat="1">
      <c r="A828" s="125" t="s">
        <v>502</v>
      </c>
      <c r="B828" s="128">
        <v>616</v>
      </c>
    </row>
    <row r="829" spans="1:2" s="128" customFormat="1">
      <c r="A829" s="125" t="s">
        <v>1098</v>
      </c>
      <c r="B829" s="128">
        <v>835</v>
      </c>
    </row>
    <row r="830" spans="1:2" s="128" customFormat="1">
      <c r="A830" s="125" t="s">
        <v>1099</v>
      </c>
      <c r="B830" s="128">
        <v>986</v>
      </c>
    </row>
    <row r="831" spans="1:2" s="128" customFormat="1">
      <c r="A831" s="124" t="s">
        <v>1100</v>
      </c>
      <c r="B831" s="128">
        <v>851</v>
      </c>
    </row>
    <row r="832" spans="1:2" s="128" customFormat="1">
      <c r="A832" s="124" t="s">
        <v>1101</v>
      </c>
      <c r="B832" s="128">
        <v>866</v>
      </c>
    </row>
    <row r="833" spans="1:2" s="128" customFormat="1">
      <c r="A833" s="125" t="s">
        <v>1906</v>
      </c>
      <c r="B833" s="128">
        <v>851</v>
      </c>
    </row>
    <row r="834" spans="1:2" s="128" customFormat="1">
      <c r="A834" s="125" t="s">
        <v>1913</v>
      </c>
      <c r="B834" s="128">
        <v>899</v>
      </c>
    </row>
    <row r="835" spans="1:2" s="128" customFormat="1">
      <c r="A835" s="125" t="s">
        <v>1907</v>
      </c>
      <c r="B835" s="128">
        <v>1235</v>
      </c>
    </row>
    <row r="836" spans="1:2" s="128" customFormat="1">
      <c r="A836" s="124" t="s">
        <v>1908</v>
      </c>
      <c r="B836" s="128">
        <v>1417</v>
      </c>
    </row>
    <row r="837" spans="1:2" s="128" customFormat="1">
      <c r="A837" s="125" t="s">
        <v>1910</v>
      </c>
      <c r="B837" s="128">
        <v>1261</v>
      </c>
    </row>
    <row r="838" spans="1:2" s="128" customFormat="1">
      <c r="A838" s="125" t="s">
        <v>1914</v>
      </c>
      <c r="B838" s="128">
        <v>1459</v>
      </c>
    </row>
    <row r="839" spans="1:2" s="128" customFormat="1">
      <c r="A839" s="124" t="s">
        <v>1102</v>
      </c>
      <c r="B839" s="128">
        <v>1286</v>
      </c>
    </row>
    <row r="840" spans="1:2" s="128" customFormat="1">
      <c r="A840" s="124" t="s">
        <v>1915</v>
      </c>
      <c r="B840" s="128">
        <v>1499</v>
      </c>
    </row>
    <row r="841" spans="1:2" s="128" customFormat="1">
      <c r="A841" s="125" t="s">
        <v>1909</v>
      </c>
      <c r="B841" s="128">
        <v>1251</v>
      </c>
    </row>
    <row r="842" spans="1:2" s="128" customFormat="1">
      <c r="A842" s="125" t="s">
        <v>1104</v>
      </c>
      <c r="B842" s="128">
        <v>1477</v>
      </c>
    </row>
    <row r="843" spans="1:2" s="128" customFormat="1">
      <c r="A843" s="125" t="s">
        <v>1911</v>
      </c>
      <c r="B843" s="128">
        <v>1279</v>
      </c>
    </row>
    <row r="844" spans="1:2" s="128" customFormat="1">
      <c r="A844" s="124" t="s">
        <v>1912</v>
      </c>
      <c r="B844" s="128">
        <v>1492</v>
      </c>
    </row>
    <row r="845" spans="1:2" s="128" customFormat="1">
      <c r="A845" s="125" t="s">
        <v>1916</v>
      </c>
      <c r="B845" s="128">
        <v>1304</v>
      </c>
    </row>
    <row r="846" spans="1:2" s="128" customFormat="1">
      <c r="A846" s="125" t="s">
        <v>1917</v>
      </c>
      <c r="B846" s="128">
        <v>1527</v>
      </c>
    </row>
    <row r="847" spans="1:2" s="128" customFormat="1">
      <c r="A847" s="125" t="s">
        <v>1103</v>
      </c>
      <c r="B847" s="128">
        <v>1321</v>
      </c>
    </row>
    <row r="848" spans="1:2" s="128" customFormat="1">
      <c r="A848" s="125" t="s">
        <v>503</v>
      </c>
      <c r="B848" s="128">
        <v>1743</v>
      </c>
    </row>
    <row r="849" spans="1:2" s="128" customFormat="1">
      <c r="A849" s="125" t="s">
        <v>1232</v>
      </c>
      <c r="B849" s="128">
        <v>70</v>
      </c>
    </row>
    <row r="850" spans="1:2" s="128" customFormat="1">
      <c r="A850" s="125" t="s">
        <v>1233</v>
      </c>
      <c r="B850" s="128">
        <v>70</v>
      </c>
    </row>
    <row r="851" spans="1:2" s="128" customFormat="1">
      <c r="A851" s="125" t="s">
        <v>1234</v>
      </c>
      <c r="B851" s="128">
        <v>70</v>
      </c>
    </row>
    <row r="852" spans="1:2" s="128" customFormat="1">
      <c r="A852" s="125" t="s">
        <v>1235</v>
      </c>
      <c r="B852" s="128">
        <v>70</v>
      </c>
    </row>
    <row r="853" spans="1:2" s="128" customFormat="1">
      <c r="A853" s="125" t="s">
        <v>1236</v>
      </c>
      <c r="B853" s="128">
        <v>70</v>
      </c>
    </row>
    <row r="854" spans="1:2" s="128" customFormat="1">
      <c r="A854" s="125" t="s">
        <v>1237</v>
      </c>
      <c r="B854" s="128">
        <v>88</v>
      </c>
    </row>
    <row r="855" spans="1:2" s="128" customFormat="1">
      <c r="A855" s="125" t="s">
        <v>1238</v>
      </c>
      <c r="B855" s="128">
        <v>142</v>
      </c>
    </row>
    <row r="856" spans="1:2" s="128" customFormat="1">
      <c r="A856" s="125" t="s">
        <v>1239</v>
      </c>
      <c r="B856" s="128">
        <v>88</v>
      </c>
    </row>
    <row r="857" spans="1:2" s="128" customFormat="1">
      <c r="A857" s="125" t="s">
        <v>941</v>
      </c>
      <c r="B857" s="128">
        <v>608</v>
      </c>
    </row>
    <row r="858" spans="1:2" s="128" customFormat="1">
      <c r="A858" s="125" t="s">
        <v>3228</v>
      </c>
      <c r="B858" s="128">
        <v>608</v>
      </c>
    </row>
    <row r="859" spans="1:2" s="128" customFormat="1">
      <c r="A859" s="125" t="s">
        <v>942</v>
      </c>
      <c r="B859" s="128">
        <v>661</v>
      </c>
    </row>
    <row r="860" spans="1:2" s="128" customFormat="1">
      <c r="A860" s="125" t="s">
        <v>3229</v>
      </c>
      <c r="B860" s="128">
        <v>661</v>
      </c>
    </row>
    <row r="861" spans="1:2" s="128" customFormat="1">
      <c r="A861" s="125" t="s">
        <v>943</v>
      </c>
      <c r="B861" s="128">
        <v>1389</v>
      </c>
    </row>
    <row r="862" spans="1:2" s="128" customFormat="1">
      <c r="A862" s="125" t="s">
        <v>944</v>
      </c>
      <c r="B862" s="128">
        <v>1389</v>
      </c>
    </row>
    <row r="863" spans="1:2" s="128" customFormat="1">
      <c r="A863" s="125" t="s">
        <v>1499</v>
      </c>
      <c r="B863" s="128">
        <v>216</v>
      </c>
    </row>
    <row r="864" spans="1:2" s="128" customFormat="1">
      <c r="A864" s="125" t="s">
        <v>1566</v>
      </c>
      <c r="B864" s="128">
        <v>334</v>
      </c>
    </row>
    <row r="865" spans="1:2" s="128" customFormat="1">
      <c r="A865" s="125" t="s">
        <v>1514</v>
      </c>
      <c r="B865" s="128">
        <v>214</v>
      </c>
    </row>
    <row r="866" spans="1:2" s="128" customFormat="1">
      <c r="A866" s="125" t="s">
        <v>1500</v>
      </c>
      <c r="B866" s="128">
        <v>230</v>
      </c>
    </row>
    <row r="867" spans="1:2" s="128" customFormat="1">
      <c r="A867" s="125" t="s">
        <v>1567</v>
      </c>
      <c r="B867" s="128">
        <v>349</v>
      </c>
    </row>
    <row r="868" spans="1:2" s="128" customFormat="1">
      <c r="A868" s="125" t="s">
        <v>1515</v>
      </c>
      <c r="B868" s="128">
        <v>229</v>
      </c>
    </row>
    <row r="869" spans="1:2" s="128" customFormat="1">
      <c r="A869" s="125" t="s">
        <v>1501</v>
      </c>
      <c r="B869" s="128">
        <v>246</v>
      </c>
    </row>
    <row r="870" spans="1:2" s="128" customFormat="1">
      <c r="A870" s="125" t="s">
        <v>1568</v>
      </c>
      <c r="B870" s="128">
        <v>363</v>
      </c>
    </row>
    <row r="871" spans="1:2" s="128" customFormat="1">
      <c r="A871" s="125" t="s">
        <v>1516</v>
      </c>
      <c r="B871" s="128">
        <v>243</v>
      </c>
    </row>
    <row r="872" spans="1:2" s="128" customFormat="1">
      <c r="A872" s="125" t="s">
        <v>1502</v>
      </c>
      <c r="B872" s="128">
        <v>284</v>
      </c>
    </row>
    <row r="873" spans="1:2" s="128" customFormat="1">
      <c r="A873" s="125" t="s">
        <v>1569</v>
      </c>
      <c r="B873" s="128">
        <v>401</v>
      </c>
    </row>
    <row r="874" spans="1:2" s="128" customFormat="1">
      <c r="A874" s="125" t="s">
        <v>1517</v>
      </c>
      <c r="B874" s="128">
        <v>280</v>
      </c>
    </row>
    <row r="875" spans="1:2" s="128" customFormat="1">
      <c r="A875" s="125" t="s">
        <v>1503</v>
      </c>
      <c r="B875" s="128">
        <v>296</v>
      </c>
    </row>
    <row r="876" spans="1:2" s="128" customFormat="1">
      <c r="A876" s="125" t="s">
        <v>1570</v>
      </c>
      <c r="B876" s="128">
        <v>414</v>
      </c>
    </row>
    <row r="877" spans="1:2" s="128" customFormat="1">
      <c r="A877" s="125" t="s">
        <v>1518</v>
      </c>
      <c r="B877" s="128">
        <v>293</v>
      </c>
    </row>
    <row r="878" spans="1:2" s="128" customFormat="1">
      <c r="A878" s="125" t="s">
        <v>1504</v>
      </c>
      <c r="B878" s="128">
        <v>311</v>
      </c>
    </row>
    <row r="879" spans="1:2" s="128" customFormat="1">
      <c r="A879" s="125" t="s">
        <v>1571</v>
      </c>
      <c r="B879" s="128">
        <v>430</v>
      </c>
    </row>
    <row r="880" spans="1:2" s="128" customFormat="1">
      <c r="A880" s="125" t="s">
        <v>1519</v>
      </c>
      <c r="B880" s="128">
        <v>309</v>
      </c>
    </row>
    <row r="881" spans="1:2" s="128" customFormat="1">
      <c r="A881" s="125" t="s">
        <v>1505</v>
      </c>
      <c r="B881" s="128">
        <v>326</v>
      </c>
    </row>
    <row r="882" spans="1:2" s="128" customFormat="1">
      <c r="A882" s="125" t="s">
        <v>1572</v>
      </c>
      <c r="B882" s="128">
        <v>442</v>
      </c>
    </row>
    <row r="883" spans="1:2" s="128" customFormat="1">
      <c r="A883" s="125" t="s">
        <v>1520</v>
      </c>
      <c r="B883" s="128">
        <v>321</v>
      </c>
    </row>
    <row r="884" spans="1:2" s="128" customFormat="1">
      <c r="A884" s="125" t="s">
        <v>1506</v>
      </c>
      <c r="B884" s="128">
        <v>343</v>
      </c>
    </row>
    <row r="885" spans="1:2" s="128" customFormat="1">
      <c r="A885" s="125" t="s">
        <v>1573</v>
      </c>
      <c r="B885" s="128">
        <v>459</v>
      </c>
    </row>
    <row r="886" spans="1:2" s="128" customFormat="1">
      <c r="A886" s="125" t="s">
        <v>1521</v>
      </c>
      <c r="B886" s="128">
        <v>337</v>
      </c>
    </row>
    <row r="887" spans="1:2" s="128" customFormat="1">
      <c r="A887" s="125" t="s">
        <v>1507</v>
      </c>
      <c r="B887" s="128">
        <v>356</v>
      </c>
    </row>
    <row r="888" spans="1:2" s="128" customFormat="1">
      <c r="A888" s="125" t="s">
        <v>1574</v>
      </c>
      <c r="B888" s="128">
        <v>473</v>
      </c>
    </row>
    <row r="889" spans="1:2" s="128" customFormat="1">
      <c r="A889" s="125" t="s">
        <v>1522</v>
      </c>
      <c r="B889" s="128">
        <v>351</v>
      </c>
    </row>
    <row r="890" spans="1:2" s="128" customFormat="1">
      <c r="A890" s="125" t="s">
        <v>1508</v>
      </c>
      <c r="B890" s="128">
        <v>417</v>
      </c>
    </row>
    <row r="891" spans="1:2" s="128" customFormat="1">
      <c r="A891" s="125" t="s">
        <v>1575</v>
      </c>
      <c r="B891" s="128">
        <v>535</v>
      </c>
    </row>
    <row r="892" spans="1:2" s="128" customFormat="1">
      <c r="A892" s="125" t="s">
        <v>1523</v>
      </c>
      <c r="B892" s="128">
        <v>413</v>
      </c>
    </row>
    <row r="893" spans="1:2" s="128" customFormat="1">
      <c r="A893" s="125" t="s">
        <v>1509</v>
      </c>
      <c r="B893" s="128">
        <v>435</v>
      </c>
    </row>
    <row r="894" spans="1:2" s="128" customFormat="1">
      <c r="A894" s="125" t="s">
        <v>1576</v>
      </c>
      <c r="B894" s="128">
        <v>551</v>
      </c>
    </row>
    <row r="895" spans="1:2" s="128" customFormat="1">
      <c r="A895" s="125" t="s">
        <v>1524</v>
      </c>
      <c r="B895" s="128">
        <v>429</v>
      </c>
    </row>
    <row r="896" spans="1:2" s="128" customFormat="1">
      <c r="A896" s="125" t="s">
        <v>1510</v>
      </c>
      <c r="B896" s="128">
        <v>449</v>
      </c>
    </row>
    <row r="897" spans="1:2" s="128" customFormat="1">
      <c r="A897" s="125" t="s">
        <v>1577</v>
      </c>
      <c r="B897" s="128">
        <v>565</v>
      </c>
    </row>
    <row r="898" spans="1:2" s="128" customFormat="1">
      <c r="A898" s="125" t="s">
        <v>1525</v>
      </c>
      <c r="B898" s="128">
        <v>443</v>
      </c>
    </row>
    <row r="899" spans="1:2" s="128" customFormat="1">
      <c r="A899" s="125" t="s">
        <v>1511</v>
      </c>
      <c r="B899" s="128">
        <v>462</v>
      </c>
    </row>
    <row r="900" spans="1:2" s="128" customFormat="1">
      <c r="A900" s="125" t="s">
        <v>1578</v>
      </c>
      <c r="B900" s="128">
        <v>578</v>
      </c>
    </row>
    <row r="901" spans="1:2" s="128" customFormat="1">
      <c r="A901" s="125" t="s">
        <v>1526</v>
      </c>
      <c r="B901" s="128">
        <v>455</v>
      </c>
    </row>
    <row r="902" spans="1:2" s="128" customFormat="1">
      <c r="A902" s="125" t="s">
        <v>1512</v>
      </c>
      <c r="B902" s="128">
        <v>476</v>
      </c>
    </row>
    <row r="903" spans="1:2" s="128" customFormat="1">
      <c r="A903" s="125" t="s">
        <v>1579</v>
      </c>
      <c r="B903" s="128">
        <v>594</v>
      </c>
    </row>
    <row r="904" spans="1:2" s="128" customFormat="1">
      <c r="A904" s="125" t="s">
        <v>1527</v>
      </c>
      <c r="B904" s="128">
        <v>471</v>
      </c>
    </row>
    <row r="905" spans="1:2" s="128" customFormat="1">
      <c r="A905" s="125" t="s">
        <v>1513</v>
      </c>
      <c r="B905" s="128">
        <v>490</v>
      </c>
    </row>
    <row r="906" spans="1:2" s="128" customFormat="1">
      <c r="A906" s="125" t="s">
        <v>1580</v>
      </c>
      <c r="B906" s="128">
        <v>607</v>
      </c>
    </row>
    <row r="907" spans="1:2" s="128" customFormat="1">
      <c r="A907" s="125" t="s">
        <v>1528</v>
      </c>
      <c r="B907" s="128">
        <v>483</v>
      </c>
    </row>
    <row r="908" spans="1:2" s="128" customFormat="1">
      <c r="A908" s="126" t="s">
        <v>695</v>
      </c>
      <c r="B908" s="128">
        <v>4005</v>
      </c>
    </row>
    <row r="909" spans="1:2" s="128" customFormat="1">
      <c r="A909" s="126" t="s">
        <v>696</v>
      </c>
      <c r="B909" s="128">
        <v>4082</v>
      </c>
    </row>
    <row r="910" spans="1:2" s="128" customFormat="1">
      <c r="A910" s="124" t="s">
        <v>697</v>
      </c>
      <c r="B910" s="128">
        <v>4163</v>
      </c>
    </row>
    <row r="911" spans="1:2" s="128" customFormat="1">
      <c r="A911" s="125" t="s">
        <v>698</v>
      </c>
      <c r="B911" s="128">
        <v>4182</v>
      </c>
    </row>
    <row r="912" spans="1:2" s="128" customFormat="1">
      <c r="A912" s="124" t="s">
        <v>699</v>
      </c>
      <c r="B912" s="128">
        <v>4269</v>
      </c>
    </row>
    <row r="913" spans="1:2" s="128" customFormat="1">
      <c r="A913" s="125" t="s">
        <v>700</v>
      </c>
      <c r="B913" s="128">
        <v>4360</v>
      </c>
    </row>
    <row r="914" spans="1:2" s="128" customFormat="1">
      <c r="A914" s="124" t="s">
        <v>701</v>
      </c>
      <c r="B914" s="128">
        <v>4418</v>
      </c>
    </row>
    <row r="915" spans="1:2" s="128" customFormat="1">
      <c r="A915" s="124" t="s">
        <v>702</v>
      </c>
      <c r="B915" s="128">
        <v>4526</v>
      </c>
    </row>
    <row r="916" spans="1:2" s="128" customFormat="1">
      <c r="A916" s="125" t="s">
        <v>703</v>
      </c>
      <c r="B916" s="128">
        <v>4637</v>
      </c>
    </row>
    <row r="917" spans="1:2" s="128" customFormat="1">
      <c r="A917" s="125" t="s">
        <v>958</v>
      </c>
      <c r="B917" s="128">
        <v>930</v>
      </c>
    </row>
    <row r="918" spans="1:2" s="128" customFormat="1">
      <c r="A918" s="125" t="s">
        <v>959</v>
      </c>
      <c r="B918" s="128">
        <v>856</v>
      </c>
    </row>
    <row r="919" spans="1:2" s="128" customFormat="1">
      <c r="A919" s="124" t="s">
        <v>960</v>
      </c>
      <c r="B919" s="128">
        <v>1039</v>
      </c>
    </row>
    <row r="920" spans="1:2" s="128" customFormat="1">
      <c r="A920" s="125" t="s">
        <v>961</v>
      </c>
      <c r="B920" s="128">
        <v>962</v>
      </c>
    </row>
    <row r="921" spans="1:2" s="128" customFormat="1">
      <c r="A921" s="125" t="s">
        <v>2791</v>
      </c>
      <c r="B921" s="128">
        <v>1079</v>
      </c>
    </row>
    <row r="922" spans="1:2" s="128" customFormat="1">
      <c r="A922" s="124" t="s">
        <v>2792</v>
      </c>
      <c r="B922" s="128">
        <v>1000</v>
      </c>
    </row>
    <row r="923" spans="1:2" s="128" customFormat="1">
      <c r="A923" s="125" t="s">
        <v>962</v>
      </c>
      <c r="B923" s="128">
        <v>1184</v>
      </c>
    </row>
    <row r="924" spans="1:2" s="128" customFormat="1">
      <c r="A924" s="125" t="s">
        <v>963</v>
      </c>
      <c r="B924" s="128">
        <v>1093</v>
      </c>
    </row>
    <row r="925" spans="1:2" s="128" customFormat="1">
      <c r="A925" s="125" t="s">
        <v>2217</v>
      </c>
      <c r="B925" s="128">
        <v>75</v>
      </c>
    </row>
    <row r="926" spans="1:2" s="128" customFormat="1">
      <c r="A926" s="125" t="s">
        <v>141</v>
      </c>
      <c r="B926" s="128">
        <v>741</v>
      </c>
    </row>
    <row r="927" spans="1:2" s="128" customFormat="1">
      <c r="A927" s="124" t="s">
        <v>142</v>
      </c>
      <c r="B927" s="128">
        <v>1085</v>
      </c>
    </row>
    <row r="928" spans="1:2" s="128" customFormat="1">
      <c r="A928" s="125" t="s">
        <v>3230</v>
      </c>
      <c r="B928" s="128">
        <v>1085</v>
      </c>
    </row>
    <row r="929" spans="1:2" s="128" customFormat="1">
      <c r="A929" s="125" t="s">
        <v>2097</v>
      </c>
      <c r="B929" s="128" t="s">
        <v>2022</v>
      </c>
    </row>
    <row r="930" spans="1:2" s="128" customFormat="1">
      <c r="A930" s="125" t="s">
        <v>724</v>
      </c>
      <c r="B930" s="128">
        <v>34.590000000000003</v>
      </c>
    </row>
    <row r="931" spans="1:2" s="128" customFormat="1">
      <c r="A931" s="125" t="s">
        <v>725</v>
      </c>
      <c r="B931" s="128">
        <v>27.99</v>
      </c>
    </row>
    <row r="932" spans="1:2" s="128" customFormat="1">
      <c r="A932" s="125" t="s">
        <v>3801</v>
      </c>
      <c r="B932" s="128">
        <v>952</v>
      </c>
    </row>
    <row r="933" spans="1:2" s="128" customFormat="1">
      <c r="A933" s="125" t="s">
        <v>3802</v>
      </c>
      <c r="B933" s="128">
        <v>952</v>
      </c>
    </row>
    <row r="934" spans="1:2" s="128" customFormat="1">
      <c r="A934" s="125" t="s">
        <v>3803</v>
      </c>
      <c r="B934" s="128">
        <v>994</v>
      </c>
    </row>
    <row r="935" spans="1:2" s="128" customFormat="1">
      <c r="A935" s="125" t="s">
        <v>3804</v>
      </c>
      <c r="B935" s="128">
        <v>994</v>
      </c>
    </row>
    <row r="936" spans="1:2" s="128" customFormat="1">
      <c r="A936" s="125" t="s">
        <v>3805</v>
      </c>
      <c r="B936" s="128">
        <v>1008</v>
      </c>
    </row>
    <row r="937" spans="1:2" s="128" customFormat="1">
      <c r="A937" s="125" t="s">
        <v>3806</v>
      </c>
      <c r="B937" s="128">
        <v>1008</v>
      </c>
    </row>
    <row r="938" spans="1:2" s="128" customFormat="1">
      <c r="A938" s="125" t="s">
        <v>3807</v>
      </c>
      <c r="B938" s="128">
        <v>1097</v>
      </c>
    </row>
    <row r="939" spans="1:2" s="128" customFormat="1">
      <c r="A939" s="125" t="s">
        <v>3808</v>
      </c>
      <c r="B939" s="128">
        <v>1097</v>
      </c>
    </row>
    <row r="940" spans="1:2" s="128" customFormat="1">
      <c r="A940" s="125" t="s">
        <v>3809</v>
      </c>
      <c r="B940" s="128">
        <v>1042</v>
      </c>
    </row>
    <row r="941" spans="1:2" s="128" customFormat="1">
      <c r="A941" s="125" t="s">
        <v>3810</v>
      </c>
      <c r="B941" s="128">
        <v>1042</v>
      </c>
    </row>
    <row r="942" spans="1:2" s="128" customFormat="1">
      <c r="A942" s="125" t="s">
        <v>3811</v>
      </c>
      <c r="B942" s="128">
        <v>1093</v>
      </c>
    </row>
    <row r="943" spans="1:2" s="128" customFormat="1">
      <c r="A943" s="125" t="s">
        <v>3812</v>
      </c>
      <c r="B943" s="128">
        <v>1093</v>
      </c>
    </row>
    <row r="944" spans="1:2" s="128" customFormat="1">
      <c r="A944" s="125" t="s">
        <v>3813</v>
      </c>
      <c r="B944" s="128">
        <v>1108</v>
      </c>
    </row>
    <row r="945" spans="1:2" s="128" customFormat="1">
      <c r="A945" s="125" t="s">
        <v>3814</v>
      </c>
      <c r="B945" s="128">
        <v>1108</v>
      </c>
    </row>
    <row r="946" spans="1:2" s="128" customFormat="1">
      <c r="A946" s="125" t="s">
        <v>3815</v>
      </c>
      <c r="B946" s="128">
        <v>1203</v>
      </c>
    </row>
    <row r="947" spans="1:2" s="128" customFormat="1">
      <c r="A947" s="125" t="s">
        <v>3816</v>
      </c>
      <c r="B947" s="128">
        <v>1203</v>
      </c>
    </row>
    <row r="948" spans="1:2" s="128" customFormat="1">
      <c r="A948" s="125" t="s">
        <v>144</v>
      </c>
      <c r="B948" s="128">
        <v>1135</v>
      </c>
    </row>
    <row r="949" spans="1:2" s="128" customFormat="1">
      <c r="A949" s="125" t="s">
        <v>3231</v>
      </c>
      <c r="B949" s="128">
        <v>1135</v>
      </c>
    </row>
    <row r="950" spans="1:2" s="128" customFormat="1">
      <c r="A950" s="125" t="s">
        <v>146</v>
      </c>
      <c r="B950" s="128">
        <v>1191</v>
      </c>
    </row>
    <row r="951" spans="1:2" s="128" customFormat="1">
      <c r="A951" s="125" t="s">
        <v>3232</v>
      </c>
      <c r="B951" s="128">
        <v>1191</v>
      </c>
    </row>
    <row r="952" spans="1:2" s="128" customFormat="1">
      <c r="A952" s="125" t="s">
        <v>2793</v>
      </c>
      <c r="B952" s="128">
        <v>1207</v>
      </c>
    </row>
    <row r="953" spans="1:2" s="128" customFormat="1">
      <c r="A953" s="125" t="s">
        <v>3233</v>
      </c>
      <c r="B953" s="128">
        <v>1207</v>
      </c>
    </row>
    <row r="954" spans="1:2" s="128" customFormat="1">
      <c r="A954" s="125" t="s">
        <v>147</v>
      </c>
      <c r="B954" s="128">
        <v>1309</v>
      </c>
    </row>
    <row r="955" spans="1:2" s="128" customFormat="1">
      <c r="A955" s="125" t="s">
        <v>3234</v>
      </c>
      <c r="B955" s="128">
        <v>1309</v>
      </c>
    </row>
    <row r="956" spans="1:2" s="128" customFormat="1">
      <c r="A956" s="125" t="s">
        <v>3817</v>
      </c>
      <c r="B956" s="128">
        <v>1223</v>
      </c>
    </row>
    <row r="957" spans="1:2" s="128" customFormat="1">
      <c r="A957" s="125" t="s">
        <v>3818</v>
      </c>
      <c r="B957" s="128">
        <v>1223</v>
      </c>
    </row>
    <row r="958" spans="1:2" s="128" customFormat="1">
      <c r="A958" s="125" t="s">
        <v>3819</v>
      </c>
      <c r="B958" s="128">
        <v>1290</v>
      </c>
    </row>
    <row r="959" spans="1:2" s="128" customFormat="1">
      <c r="A959" s="125" t="s">
        <v>3820</v>
      </c>
      <c r="B959" s="128">
        <v>1290</v>
      </c>
    </row>
    <row r="960" spans="1:2" s="128" customFormat="1">
      <c r="A960" s="125" t="s">
        <v>3821</v>
      </c>
      <c r="B960" s="128">
        <v>1311</v>
      </c>
    </row>
    <row r="961" spans="1:2" s="128" customFormat="1">
      <c r="A961" s="125" t="s">
        <v>3822</v>
      </c>
      <c r="B961" s="128">
        <v>1311</v>
      </c>
    </row>
    <row r="962" spans="1:2" s="128" customFormat="1">
      <c r="A962" s="125" t="s">
        <v>3823</v>
      </c>
      <c r="B962" s="128">
        <v>1417</v>
      </c>
    </row>
    <row r="963" spans="1:2" s="128" customFormat="1">
      <c r="A963" s="125" t="s">
        <v>3824</v>
      </c>
      <c r="B963" s="128">
        <v>1417</v>
      </c>
    </row>
    <row r="964" spans="1:2" s="128" customFormat="1">
      <c r="A964" s="125" t="s">
        <v>148</v>
      </c>
      <c r="B964" s="128">
        <v>1521</v>
      </c>
    </row>
    <row r="965" spans="1:2" s="128" customFormat="1">
      <c r="A965" s="125" t="s">
        <v>149</v>
      </c>
      <c r="B965" s="128">
        <v>1322</v>
      </c>
    </row>
    <row r="966" spans="1:2" s="128" customFormat="1">
      <c r="A966" s="125" t="s">
        <v>3235</v>
      </c>
      <c r="B966" s="128">
        <v>1322</v>
      </c>
    </row>
    <row r="967" spans="1:2" s="128" customFormat="1">
      <c r="A967" s="125" t="s">
        <v>151</v>
      </c>
      <c r="B967" s="128">
        <v>1592</v>
      </c>
    </row>
    <row r="968" spans="1:2" s="128" customFormat="1">
      <c r="A968" s="125" t="s">
        <v>152</v>
      </c>
      <c r="B968" s="128">
        <v>1428</v>
      </c>
    </row>
    <row r="969" spans="1:2" s="128" customFormat="1">
      <c r="A969" s="125" t="s">
        <v>3236</v>
      </c>
      <c r="B969" s="128">
        <v>1428</v>
      </c>
    </row>
    <row r="970" spans="1:2" s="128" customFormat="1">
      <c r="A970" s="125" t="s">
        <v>2794</v>
      </c>
      <c r="B970" s="128">
        <v>1612</v>
      </c>
    </row>
    <row r="971" spans="1:2" s="128" customFormat="1">
      <c r="A971" s="125" t="s">
        <v>2795</v>
      </c>
      <c r="B971" s="128">
        <v>1449</v>
      </c>
    </row>
    <row r="972" spans="1:2" s="128" customFormat="1">
      <c r="A972" s="125" t="s">
        <v>3237</v>
      </c>
      <c r="B972" s="128">
        <v>1449</v>
      </c>
    </row>
    <row r="973" spans="1:2" s="128" customFormat="1">
      <c r="A973" s="125" t="s">
        <v>153</v>
      </c>
      <c r="B973" s="128">
        <v>1725</v>
      </c>
    </row>
    <row r="974" spans="1:2" s="128" customFormat="1">
      <c r="A974" s="125" t="s">
        <v>154</v>
      </c>
      <c r="B974" s="128">
        <v>1562</v>
      </c>
    </row>
    <row r="975" spans="1:2" s="128" customFormat="1">
      <c r="A975" s="125" t="s">
        <v>3238</v>
      </c>
      <c r="B975" s="128">
        <v>1562</v>
      </c>
    </row>
    <row r="976" spans="1:2" s="128" customFormat="1">
      <c r="A976" s="125" t="s">
        <v>155</v>
      </c>
      <c r="B976" s="128">
        <v>1611</v>
      </c>
    </row>
    <row r="977" spans="1:2" s="128" customFormat="1">
      <c r="A977" s="125" t="s">
        <v>156</v>
      </c>
      <c r="B977" s="128">
        <v>1690</v>
      </c>
    </row>
    <row r="978" spans="1:2" s="128" customFormat="1">
      <c r="A978" s="125" t="s">
        <v>2796</v>
      </c>
      <c r="B978" s="128">
        <v>1714</v>
      </c>
    </row>
    <row r="979" spans="1:2" s="128" customFormat="1">
      <c r="A979" s="125" t="s">
        <v>157</v>
      </c>
      <c r="B979" s="128">
        <v>1831</v>
      </c>
    </row>
    <row r="980" spans="1:2" s="128" customFormat="1">
      <c r="A980" s="125" t="s">
        <v>158</v>
      </c>
      <c r="B980" s="128">
        <v>1707</v>
      </c>
    </row>
    <row r="981" spans="1:2" s="128" customFormat="1">
      <c r="A981" s="125" t="s">
        <v>159</v>
      </c>
      <c r="B981" s="128">
        <v>1794</v>
      </c>
    </row>
    <row r="982" spans="1:2" s="128" customFormat="1">
      <c r="A982" s="125" t="s">
        <v>2797</v>
      </c>
      <c r="B982" s="128">
        <v>1820</v>
      </c>
    </row>
    <row r="983" spans="1:2" s="128" customFormat="1">
      <c r="A983" s="125" t="s">
        <v>160</v>
      </c>
      <c r="B983" s="128">
        <v>1942</v>
      </c>
    </row>
    <row r="984" spans="1:2" s="128" customFormat="1">
      <c r="A984" s="125" t="s">
        <v>3825</v>
      </c>
      <c r="B984" s="128">
        <v>1790</v>
      </c>
    </row>
    <row r="985" spans="1:2" s="128" customFormat="1">
      <c r="A985" s="125" t="s">
        <v>3826</v>
      </c>
      <c r="B985" s="128">
        <v>1888</v>
      </c>
    </row>
    <row r="986" spans="1:2" s="128" customFormat="1">
      <c r="A986" s="125" t="s">
        <v>3827</v>
      </c>
      <c r="B986" s="128">
        <v>1919</v>
      </c>
    </row>
    <row r="987" spans="1:2" s="128" customFormat="1">
      <c r="A987" s="125" t="s">
        <v>3828</v>
      </c>
      <c r="B987" s="128">
        <v>2045</v>
      </c>
    </row>
    <row r="988" spans="1:2" s="128" customFormat="1">
      <c r="A988" s="125" t="s">
        <v>161</v>
      </c>
      <c r="B988" s="128">
        <v>1881</v>
      </c>
    </row>
    <row r="989" spans="1:2" s="128" customFormat="1">
      <c r="A989" s="125" t="s">
        <v>162</v>
      </c>
      <c r="B989" s="128">
        <v>1983</v>
      </c>
    </row>
    <row r="990" spans="1:2" s="128" customFormat="1">
      <c r="A990" s="125" t="s">
        <v>2798</v>
      </c>
      <c r="B990" s="128">
        <v>2011</v>
      </c>
    </row>
    <row r="991" spans="1:2" s="128" customFormat="1">
      <c r="A991" s="125" t="s">
        <v>163</v>
      </c>
      <c r="B991" s="128">
        <v>2150</v>
      </c>
    </row>
    <row r="992" spans="1:2" s="128" customFormat="1">
      <c r="A992" s="125" t="s">
        <v>1371</v>
      </c>
      <c r="B992" s="128">
        <v>2107</v>
      </c>
    </row>
    <row r="993" spans="1:2" s="128" customFormat="1">
      <c r="A993" s="125" t="s">
        <v>1383</v>
      </c>
      <c r="B993" s="128" t="s">
        <v>2022</v>
      </c>
    </row>
    <row r="994" spans="1:2" s="128" customFormat="1">
      <c r="A994" s="125" t="s">
        <v>1377</v>
      </c>
      <c r="B994" s="128">
        <v>3254</v>
      </c>
    </row>
    <row r="995" spans="1:2" s="128" customFormat="1">
      <c r="A995" s="125" t="s">
        <v>1389</v>
      </c>
      <c r="B995" s="128" t="s">
        <v>2022</v>
      </c>
    </row>
    <row r="996" spans="1:2" s="128" customFormat="1">
      <c r="A996" s="125" t="s">
        <v>1372</v>
      </c>
      <c r="B996" s="128">
        <v>2169</v>
      </c>
    </row>
    <row r="997" spans="1:2" s="128" customFormat="1">
      <c r="A997" s="125" t="s">
        <v>1384</v>
      </c>
      <c r="B997" s="128" t="s">
        <v>2022</v>
      </c>
    </row>
    <row r="998" spans="1:2" s="128" customFormat="1">
      <c r="A998" s="125" t="s">
        <v>1378</v>
      </c>
      <c r="B998" s="128">
        <v>3354</v>
      </c>
    </row>
    <row r="999" spans="1:2" s="128" customFormat="1">
      <c r="A999" s="125" t="s">
        <v>1390</v>
      </c>
      <c r="B999" s="128" t="s">
        <v>2022</v>
      </c>
    </row>
    <row r="1000" spans="1:2" s="128" customFormat="1">
      <c r="A1000" s="125" t="s">
        <v>2799</v>
      </c>
      <c r="B1000" s="128">
        <v>2284</v>
      </c>
    </row>
    <row r="1001" spans="1:2" s="128" customFormat="1">
      <c r="A1001" s="125" t="s">
        <v>2800</v>
      </c>
      <c r="B1001" s="128" t="s">
        <v>2022</v>
      </c>
    </row>
    <row r="1002" spans="1:2" s="128" customFormat="1">
      <c r="A1002" s="125" t="s">
        <v>2801</v>
      </c>
      <c r="B1002" s="128">
        <v>3526</v>
      </c>
    </row>
    <row r="1003" spans="1:2" s="128" customFormat="1">
      <c r="A1003" s="125" t="s">
        <v>2802</v>
      </c>
      <c r="B1003" s="128" t="s">
        <v>2022</v>
      </c>
    </row>
    <row r="1004" spans="1:2" s="128" customFormat="1">
      <c r="A1004" s="125" t="s">
        <v>1373</v>
      </c>
      <c r="B1004" s="128">
        <v>2319</v>
      </c>
    </row>
    <row r="1005" spans="1:2" s="128" customFormat="1">
      <c r="A1005" s="125" t="s">
        <v>1385</v>
      </c>
      <c r="B1005" s="128" t="s">
        <v>2022</v>
      </c>
    </row>
    <row r="1006" spans="1:2" s="128" customFormat="1">
      <c r="A1006" s="125" t="s">
        <v>1379</v>
      </c>
      <c r="B1006" s="128">
        <v>3593</v>
      </c>
    </row>
    <row r="1007" spans="1:2" s="128" customFormat="1">
      <c r="A1007" s="125" t="s">
        <v>1391</v>
      </c>
      <c r="B1007" s="128" t="s">
        <v>2022</v>
      </c>
    </row>
    <row r="1008" spans="1:2" s="128" customFormat="1">
      <c r="A1008" s="125" t="s">
        <v>1374</v>
      </c>
      <c r="B1008" s="128">
        <v>2340</v>
      </c>
    </row>
    <row r="1009" spans="1:2" s="128" customFormat="1">
      <c r="A1009" s="125" t="s">
        <v>1386</v>
      </c>
      <c r="B1009" s="128" t="s">
        <v>2022</v>
      </c>
    </row>
    <row r="1010" spans="1:2" s="128" customFormat="1">
      <c r="A1010" s="125" t="s">
        <v>1380</v>
      </c>
      <c r="B1010" s="128">
        <v>3657</v>
      </c>
    </row>
    <row r="1011" spans="1:2" s="128" customFormat="1">
      <c r="A1011" s="125" t="s">
        <v>1392</v>
      </c>
      <c r="B1011" s="128" t="s">
        <v>2022</v>
      </c>
    </row>
    <row r="1012" spans="1:2" s="128" customFormat="1">
      <c r="A1012" s="125" t="s">
        <v>1375</v>
      </c>
      <c r="B1012" s="128">
        <v>2410</v>
      </c>
    </row>
    <row r="1013" spans="1:2" s="128" customFormat="1">
      <c r="A1013" s="125" t="s">
        <v>1387</v>
      </c>
      <c r="B1013" s="128" t="s">
        <v>2022</v>
      </c>
    </row>
    <row r="1014" spans="1:2" s="128" customFormat="1">
      <c r="A1014" s="125" t="s">
        <v>1381</v>
      </c>
      <c r="B1014" s="128">
        <v>3761</v>
      </c>
    </row>
    <row r="1015" spans="1:2" s="128" customFormat="1">
      <c r="A1015" s="125" t="s">
        <v>1393</v>
      </c>
      <c r="B1015" s="128" t="s">
        <v>2022</v>
      </c>
    </row>
    <row r="1016" spans="1:2" s="128" customFormat="1">
      <c r="A1016" s="125" t="s">
        <v>2803</v>
      </c>
      <c r="B1016" s="128">
        <v>2537</v>
      </c>
    </row>
    <row r="1017" spans="1:2" s="128" customFormat="1">
      <c r="A1017" s="125" t="s">
        <v>2804</v>
      </c>
      <c r="B1017" s="128" t="s">
        <v>2022</v>
      </c>
    </row>
    <row r="1018" spans="1:2" s="128" customFormat="1">
      <c r="A1018" s="125" t="s">
        <v>2805</v>
      </c>
      <c r="B1018" s="128">
        <v>3963</v>
      </c>
    </row>
    <row r="1019" spans="1:2" s="128" customFormat="1">
      <c r="A1019" s="125" t="s">
        <v>2806</v>
      </c>
      <c r="B1019" s="128" t="s">
        <v>2022</v>
      </c>
    </row>
    <row r="1020" spans="1:2" s="128" customFormat="1">
      <c r="A1020" s="125" t="s">
        <v>1376</v>
      </c>
      <c r="B1020" s="128">
        <v>2578</v>
      </c>
    </row>
    <row r="1021" spans="1:2" s="128" customFormat="1">
      <c r="A1021" s="125" t="s">
        <v>1388</v>
      </c>
      <c r="B1021" s="128" t="s">
        <v>2022</v>
      </c>
    </row>
    <row r="1022" spans="1:2" s="128" customFormat="1">
      <c r="A1022" s="125" t="s">
        <v>1382</v>
      </c>
      <c r="B1022" s="128">
        <v>4037</v>
      </c>
    </row>
    <row r="1023" spans="1:2" s="128" customFormat="1">
      <c r="A1023" s="125" t="s">
        <v>1394</v>
      </c>
      <c r="B1023" s="128" t="s">
        <v>2022</v>
      </c>
    </row>
    <row r="1024" spans="1:2" s="128" customFormat="1">
      <c r="A1024" s="125" t="s">
        <v>3645</v>
      </c>
      <c r="B1024" s="128">
        <v>1368</v>
      </c>
    </row>
    <row r="1025" spans="1:2" s="128" customFormat="1">
      <c r="A1025" s="125" t="s">
        <v>1875</v>
      </c>
      <c r="B1025" s="128">
        <v>797</v>
      </c>
    </row>
    <row r="1026" spans="1:2" s="128" customFormat="1">
      <c r="A1026" s="125" t="s">
        <v>3853</v>
      </c>
      <c r="B1026" s="128">
        <v>943</v>
      </c>
    </row>
    <row r="1027" spans="1:2" s="128" customFormat="1">
      <c r="A1027" s="125" t="s">
        <v>3854</v>
      </c>
      <c r="B1027" s="128">
        <v>1120</v>
      </c>
    </row>
    <row r="1028" spans="1:2" s="128" customFormat="1">
      <c r="A1028" s="125" t="s">
        <v>3662</v>
      </c>
      <c r="B1028" s="128">
        <v>57.2</v>
      </c>
    </row>
    <row r="1029" spans="1:2" s="128" customFormat="1">
      <c r="A1029" s="125" t="s">
        <v>2038</v>
      </c>
      <c r="B1029" s="128">
        <v>135</v>
      </c>
    </row>
    <row r="1030" spans="1:2" s="128" customFormat="1">
      <c r="A1030" s="125" t="s">
        <v>2040</v>
      </c>
      <c r="B1030" s="128">
        <v>163</v>
      </c>
    </row>
    <row r="1031" spans="1:2" s="128" customFormat="1">
      <c r="A1031" s="125" t="s">
        <v>2042</v>
      </c>
      <c r="B1031" s="128">
        <v>249</v>
      </c>
    </row>
    <row r="1032" spans="1:2" s="128" customFormat="1">
      <c r="A1032" s="125" t="s">
        <v>704</v>
      </c>
      <c r="B1032" s="128">
        <v>179</v>
      </c>
    </row>
    <row r="1033" spans="1:2" s="128" customFormat="1">
      <c r="A1033" s="125" t="s">
        <v>705</v>
      </c>
      <c r="B1033" s="128">
        <v>239</v>
      </c>
    </row>
    <row r="1034" spans="1:2" s="128" customFormat="1">
      <c r="A1034" s="125" t="s">
        <v>706</v>
      </c>
      <c r="B1034" s="128">
        <v>59</v>
      </c>
    </row>
    <row r="1035" spans="1:2" s="128" customFormat="1">
      <c r="A1035" s="125" t="s">
        <v>707</v>
      </c>
      <c r="B1035" s="128">
        <v>103</v>
      </c>
    </row>
    <row r="1036" spans="1:2" s="128" customFormat="1">
      <c r="A1036" s="125" t="s">
        <v>1269</v>
      </c>
      <c r="B1036" s="128">
        <v>230</v>
      </c>
    </row>
    <row r="1037" spans="1:2" s="128" customFormat="1">
      <c r="A1037" s="125" t="s">
        <v>1270</v>
      </c>
      <c r="B1037" s="128">
        <v>185</v>
      </c>
    </row>
    <row r="1038" spans="1:2" s="128" customFormat="1">
      <c r="A1038" s="125" t="s">
        <v>2101</v>
      </c>
      <c r="B1038" s="128" t="s">
        <v>2022</v>
      </c>
    </row>
    <row r="1039" spans="1:2" s="128" customFormat="1">
      <c r="A1039" s="125" t="s">
        <v>2100</v>
      </c>
      <c r="B1039" s="128" t="s">
        <v>2022</v>
      </c>
    </row>
    <row r="1040" spans="1:2" s="128" customFormat="1">
      <c r="A1040" s="125" t="s">
        <v>504</v>
      </c>
      <c r="B1040" s="128">
        <v>46</v>
      </c>
    </row>
    <row r="1041" spans="1:2" s="128" customFormat="1">
      <c r="A1041" s="125" t="s">
        <v>1273</v>
      </c>
      <c r="B1041" s="128">
        <v>0.2</v>
      </c>
    </row>
    <row r="1042" spans="1:2" s="128" customFormat="1">
      <c r="A1042" s="125" t="s">
        <v>2102</v>
      </c>
      <c r="B1042" s="128" t="s">
        <v>2022</v>
      </c>
    </row>
    <row r="1043" spans="1:2" s="128" customFormat="1">
      <c r="A1043" s="125" t="s">
        <v>2103</v>
      </c>
      <c r="B1043" s="128" t="s">
        <v>2022</v>
      </c>
    </row>
    <row r="1044" spans="1:2" s="128" customFormat="1">
      <c r="A1044" s="125" t="s">
        <v>1598</v>
      </c>
      <c r="B1044" s="128">
        <v>549</v>
      </c>
    </row>
    <row r="1045" spans="1:2" s="128" customFormat="1">
      <c r="A1045" s="125" t="s">
        <v>505</v>
      </c>
      <c r="B1045" s="128">
        <v>293</v>
      </c>
    </row>
    <row r="1046" spans="1:2" s="128" customFormat="1">
      <c r="A1046" s="125" t="s">
        <v>506</v>
      </c>
      <c r="B1046" s="128">
        <v>325</v>
      </c>
    </row>
    <row r="1047" spans="1:2" s="128" customFormat="1">
      <c r="A1047" s="125" t="s">
        <v>507</v>
      </c>
      <c r="B1047" s="128">
        <v>311</v>
      </c>
    </row>
    <row r="1048" spans="1:2" s="128" customFormat="1">
      <c r="A1048" s="125" t="s">
        <v>508</v>
      </c>
      <c r="B1048" s="128">
        <v>342</v>
      </c>
    </row>
    <row r="1049" spans="1:2" s="128" customFormat="1">
      <c r="A1049" s="125" t="s">
        <v>2807</v>
      </c>
      <c r="B1049" s="128">
        <v>320</v>
      </c>
    </row>
    <row r="1050" spans="1:2" s="128" customFormat="1">
      <c r="A1050" s="125" t="s">
        <v>2808</v>
      </c>
      <c r="B1050" s="128">
        <v>356</v>
      </c>
    </row>
    <row r="1051" spans="1:2" s="128" customFormat="1">
      <c r="A1051" s="125" t="s">
        <v>509</v>
      </c>
      <c r="B1051" s="128">
        <v>328</v>
      </c>
    </row>
    <row r="1052" spans="1:2" s="128" customFormat="1">
      <c r="A1052" s="125" t="s">
        <v>510</v>
      </c>
      <c r="B1052" s="128">
        <v>364</v>
      </c>
    </row>
    <row r="1053" spans="1:2" s="128" customFormat="1">
      <c r="A1053" s="125" t="s">
        <v>511</v>
      </c>
      <c r="B1053" s="128">
        <v>318</v>
      </c>
    </row>
    <row r="1054" spans="1:2" s="128" customFormat="1">
      <c r="A1054" s="125" t="s">
        <v>3239</v>
      </c>
      <c r="B1054" s="128">
        <v>318</v>
      </c>
    </row>
    <row r="1055" spans="1:2" s="128" customFormat="1">
      <c r="A1055" s="125" t="s">
        <v>512</v>
      </c>
      <c r="B1055" s="128">
        <v>288</v>
      </c>
    </row>
    <row r="1056" spans="1:2" s="128" customFormat="1">
      <c r="A1056" s="125" t="s">
        <v>3240</v>
      </c>
      <c r="B1056" s="128">
        <v>288</v>
      </c>
    </row>
    <row r="1057" spans="1:2" s="128" customFormat="1">
      <c r="A1057" s="125" t="s">
        <v>513</v>
      </c>
      <c r="B1057" s="128">
        <v>335</v>
      </c>
    </row>
    <row r="1058" spans="1:2" s="128" customFormat="1">
      <c r="A1058" s="125" t="s">
        <v>3241</v>
      </c>
      <c r="B1058" s="128">
        <v>335</v>
      </c>
    </row>
    <row r="1059" spans="1:2" s="128" customFormat="1">
      <c r="A1059" s="125" t="s">
        <v>514</v>
      </c>
      <c r="B1059" s="128">
        <v>307</v>
      </c>
    </row>
    <row r="1060" spans="1:2" s="128" customFormat="1">
      <c r="A1060" s="125" t="s">
        <v>3242</v>
      </c>
      <c r="B1060" s="128">
        <v>307</v>
      </c>
    </row>
    <row r="1061" spans="1:2" s="128" customFormat="1">
      <c r="A1061" s="125" t="s">
        <v>2809</v>
      </c>
      <c r="B1061" s="128">
        <v>351</v>
      </c>
    </row>
    <row r="1062" spans="1:2" s="128" customFormat="1">
      <c r="A1062" s="125" t="s">
        <v>3243</v>
      </c>
      <c r="B1062" s="128">
        <v>351</v>
      </c>
    </row>
    <row r="1063" spans="1:2" s="128" customFormat="1">
      <c r="A1063" s="125" t="s">
        <v>2810</v>
      </c>
      <c r="B1063" s="128">
        <v>310</v>
      </c>
    </row>
    <row r="1064" spans="1:2" s="128" customFormat="1">
      <c r="A1064" s="125" t="s">
        <v>3244</v>
      </c>
      <c r="B1064" s="128">
        <v>310</v>
      </c>
    </row>
    <row r="1065" spans="1:2" s="128" customFormat="1">
      <c r="A1065" s="125" t="s">
        <v>515</v>
      </c>
      <c r="B1065" s="128">
        <v>356</v>
      </c>
    </row>
    <row r="1066" spans="1:2" s="128" customFormat="1">
      <c r="A1066" s="125" t="s">
        <v>3245</v>
      </c>
      <c r="B1066" s="128">
        <v>356</v>
      </c>
    </row>
    <row r="1067" spans="1:2" s="128" customFormat="1">
      <c r="A1067" s="125" t="s">
        <v>516</v>
      </c>
      <c r="B1067" s="128">
        <v>323</v>
      </c>
    </row>
    <row r="1068" spans="1:2" s="128" customFormat="1">
      <c r="A1068" s="125" t="s">
        <v>3246</v>
      </c>
      <c r="B1068" s="128">
        <v>323</v>
      </c>
    </row>
    <row r="1069" spans="1:2" s="128" customFormat="1">
      <c r="A1069" s="125" t="s">
        <v>517</v>
      </c>
      <c r="B1069" s="128">
        <v>338</v>
      </c>
    </row>
    <row r="1070" spans="1:2" s="128" customFormat="1">
      <c r="A1070" s="125" t="s">
        <v>3247</v>
      </c>
      <c r="B1070" s="128">
        <v>338</v>
      </c>
    </row>
    <row r="1071" spans="1:2" s="128" customFormat="1">
      <c r="A1071" s="125" t="s">
        <v>518</v>
      </c>
      <c r="B1071" s="128">
        <v>309</v>
      </c>
    </row>
    <row r="1072" spans="1:2" s="128" customFormat="1">
      <c r="A1072" s="125" t="s">
        <v>3248</v>
      </c>
      <c r="B1072" s="128">
        <v>309</v>
      </c>
    </row>
    <row r="1073" spans="1:2" s="128" customFormat="1">
      <c r="A1073" s="125" t="s">
        <v>519</v>
      </c>
      <c r="B1073" s="128">
        <v>356</v>
      </c>
    </row>
    <row r="1074" spans="1:2" s="128" customFormat="1">
      <c r="A1074" s="125" t="s">
        <v>3249</v>
      </c>
      <c r="B1074" s="128">
        <v>356</v>
      </c>
    </row>
    <row r="1075" spans="1:2" s="128" customFormat="1">
      <c r="A1075" s="125" t="s">
        <v>520</v>
      </c>
      <c r="B1075" s="128">
        <v>328</v>
      </c>
    </row>
    <row r="1076" spans="1:2" s="128" customFormat="1">
      <c r="A1076" s="125" t="s">
        <v>3250</v>
      </c>
      <c r="B1076" s="128">
        <v>328</v>
      </c>
    </row>
    <row r="1077" spans="1:2" s="128" customFormat="1">
      <c r="A1077" s="125" t="s">
        <v>2811</v>
      </c>
      <c r="B1077" s="128">
        <v>365</v>
      </c>
    </row>
    <row r="1078" spans="1:2" s="128" customFormat="1">
      <c r="A1078" s="125" t="s">
        <v>3251</v>
      </c>
      <c r="B1078" s="128">
        <v>365</v>
      </c>
    </row>
    <row r="1079" spans="1:2" s="128" customFormat="1">
      <c r="A1079" s="125" t="s">
        <v>2812</v>
      </c>
      <c r="B1079" s="128">
        <v>333</v>
      </c>
    </row>
    <row r="1080" spans="1:2" s="128" customFormat="1">
      <c r="A1080" s="125" t="s">
        <v>3252</v>
      </c>
      <c r="B1080" s="128">
        <v>333</v>
      </c>
    </row>
    <row r="1081" spans="1:2" s="128" customFormat="1">
      <c r="A1081" s="125" t="s">
        <v>521</v>
      </c>
      <c r="B1081" s="128">
        <v>379</v>
      </c>
    </row>
    <row r="1082" spans="1:2" s="128" customFormat="1">
      <c r="A1082" s="125" t="s">
        <v>3253</v>
      </c>
      <c r="B1082" s="128">
        <v>379</v>
      </c>
    </row>
    <row r="1083" spans="1:2" s="128" customFormat="1">
      <c r="A1083" s="125" t="s">
        <v>522</v>
      </c>
      <c r="B1083" s="128">
        <v>347</v>
      </c>
    </row>
    <row r="1084" spans="1:2" s="128" customFormat="1">
      <c r="A1084" s="125" t="s">
        <v>3254</v>
      </c>
      <c r="B1084" s="128">
        <v>347</v>
      </c>
    </row>
    <row r="1085" spans="1:2" s="128" customFormat="1">
      <c r="A1085" s="125" t="s">
        <v>3670</v>
      </c>
      <c r="B1085" s="128">
        <v>343</v>
      </c>
    </row>
    <row r="1086" spans="1:2" s="128" customFormat="1">
      <c r="A1086" s="125" t="s">
        <v>3671</v>
      </c>
      <c r="B1086" s="128">
        <v>343</v>
      </c>
    </row>
    <row r="1087" spans="1:2" s="128" customFormat="1">
      <c r="A1087" s="125" t="s">
        <v>3672</v>
      </c>
      <c r="B1087" s="128">
        <v>310</v>
      </c>
    </row>
    <row r="1088" spans="1:2" s="128" customFormat="1">
      <c r="A1088" s="125" t="s">
        <v>3673</v>
      </c>
      <c r="B1088" s="128">
        <v>310</v>
      </c>
    </row>
    <row r="1089" spans="1:2" s="128" customFormat="1">
      <c r="A1089" s="125" t="s">
        <v>3674</v>
      </c>
      <c r="B1089" s="128">
        <v>361</v>
      </c>
    </row>
    <row r="1090" spans="1:2" s="128" customFormat="1">
      <c r="A1090" s="125" t="s">
        <v>3675</v>
      </c>
      <c r="B1090" s="128">
        <v>361</v>
      </c>
    </row>
    <row r="1091" spans="1:2" s="128" customFormat="1">
      <c r="A1091" s="125" t="s">
        <v>3676</v>
      </c>
      <c r="B1091" s="128">
        <v>330</v>
      </c>
    </row>
    <row r="1092" spans="1:2" s="128" customFormat="1">
      <c r="A1092" s="125" t="s">
        <v>3677</v>
      </c>
      <c r="B1092" s="128">
        <v>330</v>
      </c>
    </row>
    <row r="1093" spans="1:2" s="128" customFormat="1">
      <c r="A1093" s="125" t="s">
        <v>3678</v>
      </c>
      <c r="B1093" s="128">
        <v>379</v>
      </c>
    </row>
    <row r="1094" spans="1:2" s="128" customFormat="1">
      <c r="A1094" s="125" t="s">
        <v>3679</v>
      </c>
      <c r="B1094" s="128">
        <v>379</v>
      </c>
    </row>
    <row r="1095" spans="1:2" s="128" customFormat="1">
      <c r="A1095" s="125" t="s">
        <v>3680</v>
      </c>
      <c r="B1095" s="128">
        <v>334</v>
      </c>
    </row>
    <row r="1096" spans="1:2" s="128" customFormat="1">
      <c r="A1096" s="125" t="s">
        <v>3681</v>
      </c>
      <c r="B1096" s="128">
        <v>334</v>
      </c>
    </row>
    <row r="1097" spans="1:2" s="128" customFormat="1">
      <c r="A1097" s="125" t="s">
        <v>3682</v>
      </c>
      <c r="B1097" s="128">
        <v>384</v>
      </c>
    </row>
    <row r="1098" spans="1:2" s="128" customFormat="1">
      <c r="A1098" s="125" t="s">
        <v>3683</v>
      </c>
      <c r="B1098" s="128">
        <v>384</v>
      </c>
    </row>
    <row r="1099" spans="1:2" s="128" customFormat="1">
      <c r="A1099" s="125" t="s">
        <v>3684</v>
      </c>
      <c r="B1099" s="128">
        <v>348</v>
      </c>
    </row>
    <row r="1100" spans="1:2" s="128" customFormat="1">
      <c r="A1100" s="125" t="s">
        <v>3685</v>
      </c>
      <c r="B1100" s="128">
        <v>348</v>
      </c>
    </row>
    <row r="1101" spans="1:2" s="128" customFormat="1">
      <c r="A1101" s="125" t="s">
        <v>3686</v>
      </c>
      <c r="B1101" s="128">
        <v>363</v>
      </c>
    </row>
    <row r="1102" spans="1:2" s="128" customFormat="1">
      <c r="A1102" s="125" t="s">
        <v>3687</v>
      </c>
      <c r="B1102" s="128">
        <v>363</v>
      </c>
    </row>
    <row r="1103" spans="1:2" s="128" customFormat="1">
      <c r="A1103" s="125" t="s">
        <v>3688</v>
      </c>
      <c r="B1103" s="128">
        <v>331</v>
      </c>
    </row>
    <row r="1104" spans="1:2" s="128" customFormat="1">
      <c r="A1104" s="125" t="s">
        <v>3689</v>
      </c>
      <c r="B1104" s="128">
        <v>331</v>
      </c>
    </row>
    <row r="1105" spans="1:2" s="128" customFormat="1">
      <c r="A1105" s="125" t="s">
        <v>3690</v>
      </c>
      <c r="B1105" s="128">
        <v>383</v>
      </c>
    </row>
    <row r="1106" spans="1:2" s="128" customFormat="1">
      <c r="A1106" s="125" t="s">
        <v>3691</v>
      </c>
      <c r="B1106" s="128">
        <v>383</v>
      </c>
    </row>
    <row r="1107" spans="1:2" s="128" customFormat="1">
      <c r="A1107" s="125" t="s">
        <v>3692</v>
      </c>
      <c r="B1107" s="128">
        <v>352</v>
      </c>
    </row>
    <row r="1108" spans="1:2" s="128" customFormat="1">
      <c r="A1108" s="125" t="s">
        <v>3693</v>
      </c>
      <c r="B1108" s="128">
        <v>352</v>
      </c>
    </row>
    <row r="1109" spans="1:2" s="128" customFormat="1">
      <c r="A1109" s="125" t="s">
        <v>3694</v>
      </c>
      <c r="B1109" s="128">
        <v>392</v>
      </c>
    </row>
    <row r="1110" spans="1:2" s="128" customFormat="1">
      <c r="A1110" s="125" t="s">
        <v>3695</v>
      </c>
      <c r="B1110" s="128">
        <v>392</v>
      </c>
    </row>
    <row r="1111" spans="1:2" s="128" customFormat="1">
      <c r="A1111" s="125" t="s">
        <v>3696</v>
      </c>
      <c r="B1111" s="128">
        <v>357</v>
      </c>
    </row>
    <row r="1112" spans="1:2" s="128" customFormat="1">
      <c r="A1112" s="125" t="s">
        <v>3697</v>
      </c>
      <c r="B1112" s="128">
        <v>357</v>
      </c>
    </row>
    <row r="1113" spans="1:2" s="128" customFormat="1">
      <c r="A1113" s="125" t="s">
        <v>3698</v>
      </c>
      <c r="B1113" s="128">
        <v>407</v>
      </c>
    </row>
    <row r="1114" spans="1:2" s="128" customFormat="1">
      <c r="A1114" s="125" t="s">
        <v>3699</v>
      </c>
      <c r="B1114" s="128">
        <v>407</v>
      </c>
    </row>
    <row r="1115" spans="1:2" s="128" customFormat="1">
      <c r="A1115" s="125" t="s">
        <v>3700</v>
      </c>
      <c r="B1115" s="128">
        <v>372</v>
      </c>
    </row>
    <row r="1116" spans="1:2" s="128" customFormat="1">
      <c r="A1116" s="125" t="s">
        <v>3701</v>
      </c>
      <c r="B1116" s="128">
        <v>372</v>
      </c>
    </row>
    <row r="1117" spans="1:2" s="128" customFormat="1">
      <c r="A1117" s="125" t="s">
        <v>726</v>
      </c>
      <c r="B1117" s="128">
        <v>36.44</v>
      </c>
    </row>
    <row r="1118" spans="1:2" s="128" customFormat="1">
      <c r="A1118" s="125" t="s">
        <v>1018</v>
      </c>
      <c r="B1118" s="128">
        <v>32</v>
      </c>
    </row>
    <row r="1119" spans="1:2" s="128" customFormat="1">
      <c r="A1119" s="125" t="s">
        <v>3650</v>
      </c>
      <c r="B1119" s="128">
        <v>100</v>
      </c>
    </row>
    <row r="1120" spans="1:2" s="128" customFormat="1">
      <c r="A1120" s="125" t="s">
        <v>3648</v>
      </c>
      <c r="B1120" s="128">
        <v>100</v>
      </c>
    </row>
    <row r="1121" spans="1:2" s="128" customFormat="1">
      <c r="A1121" s="125" t="s">
        <v>3649</v>
      </c>
      <c r="B1121" s="128">
        <v>100</v>
      </c>
    </row>
    <row r="1122" spans="1:2" s="128" customFormat="1">
      <c r="A1122" s="125" t="s">
        <v>1281</v>
      </c>
      <c r="B1122" s="128" t="s">
        <v>2022</v>
      </c>
    </row>
    <row r="1123" spans="1:2" s="128" customFormat="1">
      <c r="A1123" s="125" t="s">
        <v>329</v>
      </c>
      <c r="B1123" s="128">
        <v>495</v>
      </c>
    </row>
    <row r="1124" spans="1:2" s="128" customFormat="1">
      <c r="A1124" s="125" t="s">
        <v>3797</v>
      </c>
      <c r="B1124" s="128">
        <v>531</v>
      </c>
    </row>
    <row r="1125" spans="1:2" s="128" customFormat="1">
      <c r="A1125" s="125" t="s">
        <v>331</v>
      </c>
      <c r="B1125" s="128">
        <v>566</v>
      </c>
    </row>
    <row r="1126" spans="1:2" s="128" customFormat="1">
      <c r="A1126" s="125" t="s">
        <v>3798</v>
      </c>
      <c r="B1126" s="128">
        <v>603</v>
      </c>
    </row>
    <row r="1127" spans="1:2" s="128" customFormat="1">
      <c r="A1127" s="125" t="s">
        <v>333</v>
      </c>
      <c r="B1127" s="128">
        <v>639</v>
      </c>
    </row>
    <row r="1128" spans="1:2" s="128" customFormat="1">
      <c r="A1128" s="125" t="s">
        <v>1469</v>
      </c>
      <c r="B1128" s="128">
        <v>515</v>
      </c>
    </row>
    <row r="1129" spans="1:2" s="128" customFormat="1">
      <c r="A1129" s="125" t="s">
        <v>3799</v>
      </c>
      <c r="B1129" s="128">
        <v>555</v>
      </c>
    </row>
    <row r="1130" spans="1:2" s="128" customFormat="1">
      <c r="A1130" s="125" t="s">
        <v>1471</v>
      </c>
      <c r="B1130" s="128">
        <v>595</v>
      </c>
    </row>
    <row r="1131" spans="1:2" s="128" customFormat="1">
      <c r="A1131" s="125" t="s">
        <v>3800</v>
      </c>
      <c r="B1131" s="128">
        <v>636</v>
      </c>
    </row>
    <row r="1132" spans="1:2" s="128" customFormat="1">
      <c r="A1132" s="125" t="s">
        <v>1472</v>
      </c>
      <c r="B1132" s="128">
        <v>676</v>
      </c>
    </row>
    <row r="1133" spans="1:2" s="128" customFormat="1">
      <c r="A1133" s="125" t="s">
        <v>2016</v>
      </c>
      <c r="B1133" s="128">
        <v>65</v>
      </c>
    </row>
    <row r="1134" spans="1:2" s="128" customFormat="1">
      <c r="A1134" s="125" t="s">
        <v>2017</v>
      </c>
      <c r="B1134" s="128" t="s">
        <v>2022</v>
      </c>
    </row>
    <row r="1135" spans="1:2" s="128" customFormat="1">
      <c r="A1135" s="125" t="s">
        <v>2018</v>
      </c>
      <c r="B1135" s="128">
        <v>150</v>
      </c>
    </row>
    <row r="1136" spans="1:2" s="128" customFormat="1">
      <c r="A1136" s="126" t="s">
        <v>164</v>
      </c>
      <c r="B1136" s="128">
        <v>507</v>
      </c>
    </row>
    <row r="1137" spans="1:2" s="128" customFormat="1">
      <c r="A1137" s="125" t="s">
        <v>3255</v>
      </c>
      <c r="B1137" s="128">
        <v>507</v>
      </c>
    </row>
    <row r="1138" spans="1:2" s="128" customFormat="1" ht="12.6">
      <c r="A1138" s="128" t="s">
        <v>389</v>
      </c>
      <c r="B1138" s="128">
        <v>637</v>
      </c>
    </row>
    <row r="1139" spans="1:2" s="128" customFormat="1">
      <c r="A1139" s="126" t="s">
        <v>165</v>
      </c>
      <c r="B1139" s="128">
        <v>672</v>
      </c>
    </row>
    <row r="1140" spans="1:2" s="128" customFormat="1">
      <c r="A1140" s="126" t="s">
        <v>166</v>
      </c>
      <c r="B1140" s="128">
        <v>710</v>
      </c>
    </row>
    <row r="1141" spans="1:2" s="128" customFormat="1">
      <c r="A1141" s="126" t="s">
        <v>167</v>
      </c>
      <c r="B1141" s="128">
        <v>764</v>
      </c>
    </row>
    <row r="1142" spans="1:2" s="128" customFormat="1">
      <c r="A1142" s="126" t="s">
        <v>168</v>
      </c>
      <c r="B1142" s="128">
        <v>796</v>
      </c>
    </row>
    <row r="1143" spans="1:2" s="128" customFormat="1">
      <c r="A1143" s="126" t="s">
        <v>1841</v>
      </c>
      <c r="B1143" s="128">
        <v>836</v>
      </c>
    </row>
    <row r="1144" spans="1:2" s="128" customFormat="1">
      <c r="A1144" s="126" t="s">
        <v>169</v>
      </c>
      <c r="B1144" s="128">
        <v>534</v>
      </c>
    </row>
    <row r="1145" spans="1:2" s="128" customFormat="1">
      <c r="A1145" s="125" t="s">
        <v>3256</v>
      </c>
      <c r="B1145" s="128">
        <v>534</v>
      </c>
    </row>
    <row r="1146" spans="1:2" s="128" customFormat="1">
      <c r="A1146" s="126" t="s">
        <v>170</v>
      </c>
      <c r="B1146" s="128">
        <v>561</v>
      </c>
    </row>
    <row r="1147" spans="1:2" s="128" customFormat="1">
      <c r="A1147" s="125" t="s">
        <v>3257</v>
      </c>
      <c r="B1147" s="128">
        <v>561</v>
      </c>
    </row>
    <row r="1148" spans="1:2" s="128" customFormat="1">
      <c r="A1148" s="126" t="s">
        <v>405</v>
      </c>
      <c r="B1148" s="128">
        <v>1170</v>
      </c>
    </row>
    <row r="1149" spans="1:2" s="128" customFormat="1">
      <c r="A1149" s="126" t="s">
        <v>171</v>
      </c>
      <c r="B1149" s="128">
        <v>916</v>
      </c>
    </row>
    <row r="1150" spans="1:2" s="128" customFormat="1">
      <c r="A1150" s="125" t="s">
        <v>1920</v>
      </c>
      <c r="B1150" s="128">
        <v>988</v>
      </c>
    </row>
    <row r="1151" spans="1:2" s="128" customFormat="1">
      <c r="A1151" s="126" t="s">
        <v>172</v>
      </c>
      <c r="B1151" s="128">
        <v>1017</v>
      </c>
    </row>
    <row r="1152" spans="1:2" s="128" customFormat="1">
      <c r="A1152" s="125" t="s">
        <v>2098</v>
      </c>
      <c r="B1152" s="128" t="s">
        <v>2022</v>
      </c>
    </row>
    <row r="1153" spans="1:2" s="128" customFormat="1">
      <c r="A1153" s="125" t="s">
        <v>727</v>
      </c>
      <c r="B1153" s="128">
        <v>15.93</v>
      </c>
    </row>
    <row r="1154" spans="1:2" s="128" customFormat="1">
      <c r="A1154" s="125" t="s">
        <v>965</v>
      </c>
      <c r="B1154" s="128">
        <v>30.1</v>
      </c>
    </row>
    <row r="1155" spans="1:2" s="128" customFormat="1">
      <c r="A1155" s="125" t="s">
        <v>2015</v>
      </c>
      <c r="B1155" s="128">
        <v>100</v>
      </c>
    </row>
    <row r="1156" spans="1:2" s="128" customFormat="1">
      <c r="A1156" s="125" t="s">
        <v>173</v>
      </c>
      <c r="B1156" s="128">
        <v>354</v>
      </c>
    </row>
    <row r="1157" spans="1:2" s="128" customFormat="1">
      <c r="A1157" s="125" t="s">
        <v>3258</v>
      </c>
      <c r="B1157" s="128">
        <v>354</v>
      </c>
    </row>
    <row r="1158" spans="1:2" s="128" customFormat="1">
      <c r="A1158" s="125" t="s">
        <v>174</v>
      </c>
      <c r="B1158" s="128">
        <v>416</v>
      </c>
    </row>
    <row r="1159" spans="1:2" s="128" customFormat="1">
      <c r="A1159" s="125" t="s">
        <v>3259</v>
      </c>
      <c r="B1159" s="128">
        <v>416</v>
      </c>
    </row>
    <row r="1160" spans="1:2" s="128" customFormat="1">
      <c r="A1160" s="125" t="s">
        <v>175</v>
      </c>
      <c r="B1160" s="128">
        <v>247</v>
      </c>
    </row>
    <row r="1161" spans="1:2" s="128" customFormat="1">
      <c r="A1161" s="125" t="s">
        <v>3260</v>
      </c>
      <c r="B1161" s="128">
        <v>247</v>
      </c>
    </row>
    <row r="1162" spans="1:2" s="128" customFormat="1">
      <c r="A1162" s="125" t="s">
        <v>728</v>
      </c>
      <c r="B1162" s="128">
        <v>18.920000000000002</v>
      </c>
    </row>
    <row r="1163" spans="1:2" s="128" customFormat="1">
      <c r="A1163" s="125" t="s">
        <v>3835</v>
      </c>
      <c r="B1163" s="128">
        <v>43.11</v>
      </c>
    </row>
    <row r="1164" spans="1:2" s="128" customFormat="1">
      <c r="A1164" s="125" t="s">
        <v>1606</v>
      </c>
      <c r="B1164" s="128">
        <v>194</v>
      </c>
    </row>
    <row r="1165" spans="1:2" s="128" customFormat="1">
      <c r="A1165" s="125" t="s">
        <v>1607</v>
      </c>
      <c r="B1165" s="128">
        <v>207</v>
      </c>
    </row>
    <row r="1166" spans="1:2" s="128" customFormat="1">
      <c r="A1166" s="125" t="s">
        <v>1608</v>
      </c>
      <c r="B1166" s="128">
        <v>220</v>
      </c>
    </row>
    <row r="1167" spans="1:2" s="128" customFormat="1">
      <c r="A1167" s="125" t="s">
        <v>1609</v>
      </c>
      <c r="B1167" s="128">
        <v>233</v>
      </c>
    </row>
    <row r="1168" spans="1:2" s="128" customFormat="1">
      <c r="A1168" s="125" t="s">
        <v>2096</v>
      </c>
      <c r="B1168" s="128" t="s">
        <v>2022</v>
      </c>
    </row>
    <row r="1169" spans="1:2" s="128" customFormat="1">
      <c r="A1169" s="125" t="s">
        <v>1266</v>
      </c>
      <c r="B1169" s="128">
        <v>465</v>
      </c>
    </row>
    <row r="1170" spans="1:2" s="128" customFormat="1">
      <c r="A1170" s="125" t="s">
        <v>1207</v>
      </c>
      <c r="B1170" s="128">
        <v>230</v>
      </c>
    </row>
    <row r="1171" spans="1:2" s="128" customFormat="1">
      <c r="A1171" s="125" t="s">
        <v>1206</v>
      </c>
      <c r="B1171" s="128">
        <v>230</v>
      </c>
    </row>
    <row r="1172" spans="1:2" s="128" customFormat="1">
      <c r="A1172" s="125" t="s">
        <v>523</v>
      </c>
      <c r="B1172" s="128">
        <v>41</v>
      </c>
    </row>
    <row r="1173" spans="1:2" s="128" customFormat="1">
      <c r="A1173" s="125" t="s">
        <v>524</v>
      </c>
      <c r="B1173" s="128">
        <v>42</v>
      </c>
    </row>
    <row r="1174" spans="1:2" s="128" customFormat="1">
      <c r="A1174" s="125" t="s">
        <v>525</v>
      </c>
      <c r="B1174" s="128">
        <v>43</v>
      </c>
    </row>
    <row r="1175" spans="1:2" s="128" customFormat="1">
      <c r="A1175" s="125" t="s">
        <v>2813</v>
      </c>
      <c r="B1175" s="128">
        <v>44</v>
      </c>
    </row>
    <row r="1176" spans="1:2" s="128" customFormat="1">
      <c r="A1176" s="125" t="s">
        <v>526</v>
      </c>
      <c r="B1176" s="128">
        <v>45</v>
      </c>
    </row>
    <row r="1177" spans="1:2" s="128" customFormat="1">
      <c r="A1177" s="125" t="s">
        <v>527</v>
      </c>
      <c r="B1177" s="128">
        <v>65</v>
      </c>
    </row>
    <row r="1178" spans="1:2" s="128" customFormat="1">
      <c r="A1178" s="125" t="s">
        <v>528</v>
      </c>
      <c r="B1178" s="128">
        <v>63</v>
      </c>
    </row>
    <row r="1179" spans="1:2" s="128" customFormat="1">
      <c r="A1179" s="125" t="s">
        <v>529</v>
      </c>
      <c r="B1179" s="128">
        <v>65</v>
      </c>
    </row>
    <row r="1180" spans="1:2" s="128" customFormat="1">
      <c r="A1180" s="125" t="s">
        <v>2814</v>
      </c>
      <c r="B1180" s="128">
        <v>67</v>
      </c>
    </row>
    <row r="1181" spans="1:2" s="128" customFormat="1">
      <c r="A1181" s="125" t="s">
        <v>530</v>
      </c>
      <c r="B1181" s="128">
        <v>68</v>
      </c>
    </row>
    <row r="1182" spans="1:2" s="128" customFormat="1">
      <c r="A1182" s="125" t="s">
        <v>531</v>
      </c>
      <c r="B1182" s="128">
        <v>98</v>
      </c>
    </row>
    <row r="1183" spans="1:2" s="128" customFormat="1">
      <c r="A1183" s="125" t="s">
        <v>532</v>
      </c>
      <c r="B1183" s="128">
        <v>310</v>
      </c>
    </row>
    <row r="1184" spans="1:2" s="128" customFormat="1">
      <c r="A1184" s="125" t="s">
        <v>3261</v>
      </c>
      <c r="B1184" s="128">
        <v>310</v>
      </c>
    </row>
    <row r="1185" spans="1:2" s="128" customFormat="1">
      <c r="A1185" s="125" t="s">
        <v>533</v>
      </c>
      <c r="B1185" s="128">
        <v>330</v>
      </c>
    </row>
    <row r="1186" spans="1:2" s="128" customFormat="1">
      <c r="A1186" s="125" t="s">
        <v>3262</v>
      </c>
      <c r="B1186" s="128">
        <v>330</v>
      </c>
    </row>
    <row r="1187" spans="1:2" s="128" customFormat="1">
      <c r="A1187" s="125" t="s">
        <v>2815</v>
      </c>
      <c r="B1187" s="128">
        <v>335</v>
      </c>
    </row>
    <row r="1188" spans="1:2" s="128" customFormat="1">
      <c r="A1188" s="125" t="s">
        <v>3263</v>
      </c>
      <c r="B1188" s="128">
        <v>335</v>
      </c>
    </row>
    <row r="1189" spans="1:2" s="128" customFormat="1">
      <c r="A1189" s="125" t="s">
        <v>534</v>
      </c>
      <c r="B1189" s="128">
        <v>349</v>
      </c>
    </row>
    <row r="1190" spans="1:2" s="128" customFormat="1">
      <c r="A1190" s="125" t="s">
        <v>3264</v>
      </c>
      <c r="B1190" s="128">
        <v>349</v>
      </c>
    </row>
    <row r="1191" spans="1:2" s="128" customFormat="1">
      <c r="A1191" s="125" t="s">
        <v>535</v>
      </c>
      <c r="B1191" s="128">
        <v>66</v>
      </c>
    </row>
    <row r="1192" spans="1:2" s="128" customFormat="1">
      <c r="A1192" s="125" t="s">
        <v>536</v>
      </c>
      <c r="B1192" s="128">
        <v>69</v>
      </c>
    </row>
    <row r="1193" spans="1:2" s="128" customFormat="1">
      <c r="A1193" s="125" t="s">
        <v>2816</v>
      </c>
      <c r="B1193" s="128">
        <v>71</v>
      </c>
    </row>
    <row r="1194" spans="1:2" s="128" customFormat="1">
      <c r="A1194" s="125" t="s">
        <v>537</v>
      </c>
      <c r="B1194" s="128">
        <v>72</v>
      </c>
    </row>
    <row r="1195" spans="1:2" s="128" customFormat="1">
      <c r="A1195" s="125" t="s">
        <v>1199</v>
      </c>
      <c r="B1195" s="128">
        <v>248</v>
      </c>
    </row>
    <row r="1196" spans="1:2" s="128" customFormat="1">
      <c r="A1196" s="125" t="s">
        <v>1198</v>
      </c>
      <c r="B1196" s="128">
        <v>248</v>
      </c>
    </row>
    <row r="1197" spans="1:2" s="128" customFormat="1">
      <c r="A1197" s="125" t="s">
        <v>1496</v>
      </c>
      <c r="B1197" s="128">
        <v>349</v>
      </c>
    </row>
    <row r="1198" spans="1:2" s="128" customFormat="1">
      <c r="A1198" s="125" t="s">
        <v>1495</v>
      </c>
      <c r="B1198" s="128">
        <v>349</v>
      </c>
    </row>
    <row r="1199" spans="1:2" s="128" customFormat="1">
      <c r="A1199" s="125" t="s">
        <v>729</v>
      </c>
      <c r="B1199" s="130" t="s">
        <v>2022</v>
      </c>
    </row>
    <row r="1200" spans="1:2" s="128" customFormat="1">
      <c r="A1200" s="125" t="s">
        <v>730</v>
      </c>
      <c r="B1200" s="130" t="s">
        <v>2022</v>
      </c>
    </row>
    <row r="1201" spans="1:2" s="128" customFormat="1">
      <c r="A1201" s="125" t="s">
        <v>1191</v>
      </c>
      <c r="B1201" s="128">
        <v>303</v>
      </c>
    </row>
    <row r="1202" spans="1:2" s="128" customFormat="1">
      <c r="A1202" s="125" t="s">
        <v>1190</v>
      </c>
      <c r="B1202" s="128">
        <v>303</v>
      </c>
    </row>
    <row r="1203" spans="1:2" s="128" customFormat="1">
      <c r="A1203" s="125" t="s">
        <v>1268</v>
      </c>
      <c r="B1203" s="128">
        <v>103</v>
      </c>
    </row>
    <row r="1204" spans="1:2" s="128" customFormat="1">
      <c r="A1204" s="125" t="s">
        <v>1424</v>
      </c>
      <c r="B1204" s="128">
        <v>1352</v>
      </c>
    </row>
    <row r="1205" spans="1:2" s="128" customFormat="1">
      <c r="A1205" s="125" t="s">
        <v>1425</v>
      </c>
      <c r="B1205" s="128">
        <v>1432</v>
      </c>
    </row>
    <row r="1206" spans="1:2" s="128" customFormat="1">
      <c r="A1206" s="125" t="s">
        <v>2817</v>
      </c>
      <c r="B1206" s="128">
        <v>1458</v>
      </c>
    </row>
    <row r="1207" spans="1:2" s="128" customFormat="1">
      <c r="A1207" s="125" t="s">
        <v>1429</v>
      </c>
      <c r="B1207" s="128">
        <v>1573</v>
      </c>
    </row>
    <row r="1208" spans="1:2" s="128" customFormat="1">
      <c r="A1208" s="125" t="s">
        <v>1430</v>
      </c>
      <c r="B1208" s="128">
        <v>1407</v>
      </c>
    </row>
    <row r="1209" spans="1:2" s="128" customFormat="1">
      <c r="A1209" s="125" t="s">
        <v>1431</v>
      </c>
      <c r="B1209" s="128">
        <v>1496</v>
      </c>
    </row>
    <row r="1210" spans="1:2" s="128" customFormat="1">
      <c r="A1210" s="125" t="s">
        <v>2818</v>
      </c>
      <c r="B1210" s="128">
        <v>1524</v>
      </c>
    </row>
    <row r="1211" spans="1:2" s="128" customFormat="1">
      <c r="A1211" s="125" t="s">
        <v>1432</v>
      </c>
      <c r="B1211" s="128">
        <v>1644</v>
      </c>
    </row>
    <row r="1212" spans="1:2" s="128" customFormat="1">
      <c r="A1212" s="125" t="s">
        <v>1433</v>
      </c>
      <c r="B1212" s="128">
        <v>1461</v>
      </c>
    </row>
    <row r="1213" spans="1:2" s="128" customFormat="1">
      <c r="A1213" s="125" t="s">
        <v>1434</v>
      </c>
      <c r="B1213" s="128">
        <v>1556</v>
      </c>
    </row>
    <row r="1214" spans="1:2" s="128" customFormat="1">
      <c r="A1214" s="125" t="s">
        <v>2819</v>
      </c>
      <c r="B1214" s="128">
        <v>1587</v>
      </c>
    </row>
    <row r="1215" spans="1:2" s="128" customFormat="1">
      <c r="A1215" s="125" t="s">
        <v>1435</v>
      </c>
      <c r="B1215" s="128">
        <v>1713</v>
      </c>
    </row>
    <row r="1216" spans="1:2" s="128" customFormat="1">
      <c r="A1216" s="125" t="s">
        <v>1454</v>
      </c>
      <c r="B1216" s="128">
        <v>1155</v>
      </c>
    </row>
    <row r="1217" spans="1:2" s="128" customFormat="1">
      <c r="A1217" s="125" t="s">
        <v>1455</v>
      </c>
      <c r="B1217" s="128">
        <v>1236</v>
      </c>
    </row>
    <row r="1218" spans="1:2" s="128" customFormat="1">
      <c r="A1218" s="125" t="s">
        <v>2820</v>
      </c>
      <c r="B1218" s="128">
        <v>1261</v>
      </c>
    </row>
    <row r="1219" spans="1:2" s="128" customFormat="1">
      <c r="A1219" s="125" t="s">
        <v>1456</v>
      </c>
      <c r="B1219" s="128">
        <v>1376</v>
      </c>
    </row>
    <row r="1220" spans="1:2" s="128" customFormat="1">
      <c r="A1220" s="125" t="s">
        <v>1457</v>
      </c>
      <c r="B1220" s="128">
        <v>1204</v>
      </c>
    </row>
    <row r="1221" spans="1:2" s="128" customFormat="1">
      <c r="A1221" s="125" t="s">
        <v>1458</v>
      </c>
      <c r="B1221" s="128">
        <v>1292</v>
      </c>
    </row>
    <row r="1222" spans="1:2" s="128" customFormat="1">
      <c r="A1222" s="125" t="s">
        <v>2821</v>
      </c>
      <c r="B1222" s="128">
        <v>1321</v>
      </c>
    </row>
    <row r="1223" spans="1:2" s="128" customFormat="1">
      <c r="A1223" s="125" t="s">
        <v>1459</v>
      </c>
      <c r="B1223" s="128">
        <v>1441</v>
      </c>
    </row>
    <row r="1224" spans="1:2" s="128" customFormat="1">
      <c r="A1224" s="125" t="s">
        <v>1460</v>
      </c>
      <c r="B1224" s="128">
        <v>1253</v>
      </c>
    </row>
    <row r="1225" spans="1:2" s="128" customFormat="1">
      <c r="A1225" s="125" t="s">
        <v>1461</v>
      </c>
      <c r="B1225" s="128">
        <v>1348</v>
      </c>
    </row>
    <row r="1226" spans="1:2" s="128" customFormat="1">
      <c r="A1226" s="125" t="s">
        <v>2822</v>
      </c>
      <c r="B1226" s="128">
        <v>1379</v>
      </c>
    </row>
    <row r="1227" spans="1:2" s="128" customFormat="1">
      <c r="A1227" s="125" t="s">
        <v>1462</v>
      </c>
      <c r="B1227" s="128">
        <v>1504</v>
      </c>
    </row>
    <row r="1228" spans="1:2" s="128" customFormat="1">
      <c r="A1228" s="125" t="s">
        <v>1436</v>
      </c>
      <c r="B1228" s="128">
        <v>1168</v>
      </c>
    </row>
    <row r="1229" spans="1:2" s="128" customFormat="1">
      <c r="A1229" s="125" t="s">
        <v>1437</v>
      </c>
      <c r="B1229" s="128">
        <v>1248</v>
      </c>
    </row>
    <row r="1230" spans="1:2" s="128" customFormat="1">
      <c r="A1230" s="125" t="s">
        <v>2823</v>
      </c>
      <c r="B1230" s="128">
        <v>1274</v>
      </c>
    </row>
    <row r="1231" spans="1:2" s="128" customFormat="1">
      <c r="A1231" s="125" t="s">
        <v>1438</v>
      </c>
      <c r="B1231" s="128">
        <v>1389</v>
      </c>
    </row>
    <row r="1232" spans="1:2" s="128" customFormat="1">
      <c r="A1232" s="125" t="s">
        <v>1439</v>
      </c>
      <c r="B1232" s="128">
        <v>1219</v>
      </c>
    </row>
    <row r="1233" spans="1:2" s="128" customFormat="1">
      <c r="A1233" s="125" t="s">
        <v>1440</v>
      </c>
      <c r="B1233" s="128">
        <v>1307</v>
      </c>
    </row>
    <row r="1234" spans="1:2" s="128" customFormat="1">
      <c r="A1234" s="125" t="s">
        <v>2824</v>
      </c>
      <c r="B1234" s="128">
        <v>1335</v>
      </c>
    </row>
    <row r="1235" spans="1:2" s="128" customFormat="1">
      <c r="A1235" s="125" t="s">
        <v>1441</v>
      </c>
      <c r="B1235" s="128">
        <v>1455</v>
      </c>
    </row>
    <row r="1236" spans="1:2" s="128" customFormat="1">
      <c r="A1236" s="125" t="s">
        <v>1442</v>
      </c>
      <c r="B1236" s="128">
        <v>1269</v>
      </c>
    </row>
    <row r="1237" spans="1:2" s="128" customFormat="1">
      <c r="A1237" s="125" t="s">
        <v>1443</v>
      </c>
      <c r="B1237" s="128">
        <v>1364</v>
      </c>
    </row>
    <row r="1238" spans="1:2" s="128" customFormat="1">
      <c r="A1238" s="125" t="s">
        <v>2825</v>
      </c>
      <c r="B1238" s="128">
        <v>1398</v>
      </c>
    </row>
    <row r="1239" spans="1:2" s="128" customFormat="1">
      <c r="A1239" s="125" t="s">
        <v>1444</v>
      </c>
      <c r="B1239" s="128">
        <v>1520</v>
      </c>
    </row>
    <row r="1240" spans="1:2" s="128" customFormat="1">
      <c r="A1240" s="125" t="s">
        <v>2206</v>
      </c>
      <c r="B1240" s="128">
        <v>300</v>
      </c>
    </row>
    <row r="1241" spans="1:2" s="128" customFormat="1">
      <c r="A1241" s="125" t="s">
        <v>2207</v>
      </c>
      <c r="B1241" s="128">
        <v>300</v>
      </c>
    </row>
    <row r="1242" spans="1:2" s="128" customFormat="1">
      <c r="A1242" s="125" t="s">
        <v>2208</v>
      </c>
      <c r="B1242" s="128">
        <v>300</v>
      </c>
    </row>
    <row r="1243" spans="1:2" s="128" customFormat="1">
      <c r="A1243" s="125" t="s">
        <v>2209</v>
      </c>
      <c r="B1243" s="128">
        <v>300</v>
      </c>
    </row>
    <row r="1244" spans="1:2" s="128" customFormat="1">
      <c r="A1244" s="125" t="s">
        <v>2218</v>
      </c>
      <c r="B1244" s="128">
        <v>137</v>
      </c>
    </row>
    <row r="1245" spans="1:2" s="128" customFormat="1">
      <c r="A1245" s="125" t="s">
        <v>1426</v>
      </c>
      <c r="B1245" s="128">
        <v>1902</v>
      </c>
    </row>
    <row r="1246" spans="1:2" s="128" customFormat="1">
      <c r="A1246" s="125" t="s">
        <v>1427</v>
      </c>
      <c r="B1246" s="128">
        <v>1968</v>
      </c>
    </row>
    <row r="1247" spans="1:2" s="128" customFormat="1">
      <c r="A1247" s="125" t="s">
        <v>2826</v>
      </c>
      <c r="B1247" s="128">
        <v>1968</v>
      </c>
    </row>
    <row r="1248" spans="1:2" s="128" customFormat="1">
      <c r="A1248" s="125" t="s">
        <v>1428</v>
      </c>
      <c r="B1248" s="128">
        <v>2121</v>
      </c>
    </row>
    <row r="1249" spans="1:2" s="128" customFormat="1">
      <c r="A1249" s="125" t="s">
        <v>1445</v>
      </c>
      <c r="B1249" s="128">
        <v>1671</v>
      </c>
    </row>
    <row r="1250" spans="1:2" s="128" customFormat="1">
      <c r="A1250" s="125" t="s">
        <v>1446</v>
      </c>
      <c r="B1250" s="128">
        <v>1751</v>
      </c>
    </row>
    <row r="1251" spans="1:2" s="128" customFormat="1">
      <c r="A1251" s="125" t="s">
        <v>2827</v>
      </c>
      <c r="B1251" s="128">
        <v>1777</v>
      </c>
    </row>
    <row r="1252" spans="1:2" s="128" customFormat="1">
      <c r="A1252" s="125" t="s">
        <v>1447</v>
      </c>
      <c r="B1252" s="128">
        <v>1891</v>
      </c>
    </row>
    <row r="1253" spans="1:2" s="128" customFormat="1">
      <c r="A1253" s="125" t="s">
        <v>1448</v>
      </c>
      <c r="B1253" s="128">
        <v>1745</v>
      </c>
    </row>
    <row r="1254" spans="1:2" s="128" customFormat="1">
      <c r="A1254" s="125" t="s">
        <v>1449</v>
      </c>
      <c r="B1254" s="128">
        <v>1833</v>
      </c>
    </row>
    <row r="1255" spans="1:2" s="128" customFormat="1">
      <c r="A1255" s="125" t="s">
        <v>2828</v>
      </c>
      <c r="B1255" s="128">
        <v>1861</v>
      </c>
    </row>
    <row r="1256" spans="1:2" s="128" customFormat="1">
      <c r="A1256" s="125" t="s">
        <v>1450</v>
      </c>
      <c r="B1256" s="128">
        <v>1981</v>
      </c>
    </row>
    <row r="1257" spans="1:2" s="128" customFormat="1">
      <c r="A1257" s="125" t="s">
        <v>1451</v>
      </c>
      <c r="B1257" s="128">
        <v>1834</v>
      </c>
    </row>
    <row r="1258" spans="1:2" s="128" customFormat="1">
      <c r="A1258" s="125" t="s">
        <v>1452</v>
      </c>
      <c r="B1258" s="128">
        <v>1929</v>
      </c>
    </row>
    <row r="1259" spans="1:2" s="128" customFormat="1">
      <c r="A1259" s="125" t="s">
        <v>2829</v>
      </c>
      <c r="B1259" s="128">
        <v>1960</v>
      </c>
    </row>
    <row r="1260" spans="1:2" s="128" customFormat="1">
      <c r="A1260" s="125" t="s">
        <v>1453</v>
      </c>
      <c r="B1260" s="128">
        <v>2085</v>
      </c>
    </row>
    <row r="1261" spans="1:2" s="128" customFormat="1">
      <c r="A1261" s="125" t="s">
        <v>2109</v>
      </c>
      <c r="B1261" s="128">
        <v>366</v>
      </c>
    </row>
    <row r="1262" spans="1:2" s="128" customFormat="1">
      <c r="A1262" s="125" t="s">
        <v>2108</v>
      </c>
      <c r="B1262" s="128">
        <v>366</v>
      </c>
    </row>
    <row r="1263" spans="1:2" s="128" customFormat="1">
      <c r="A1263" s="125" t="s">
        <v>181</v>
      </c>
      <c r="B1263" s="128">
        <v>486</v>
      </c>
    </row>
    <row r="1264" spans="1:2" s="128" customFormat="1">
      <c r="A1264" s="125" t="s">
        <v>3265</v>
      </c>
      <c r="B1264" s="128">
        <v>486</v>
      </c>
    </row>
    <row r="1265" spans="1:2" s="128" customFormat="1">
      <c r="A1265" s="125" t="s">
        <v>2658</v>
      </c>
      <c r="B1265" s="128">
        <v>1570</v>
      </c>
    </row>
    <row r="1266" spans="1:2" s="128" customFormat="1">
      <c r="A1266" s="125" t="s">
        <v>2659</v>
      </c>
      <c r="B1266" s="128">
        <v>1535</v>
      </c>
    </row>
    <row r="1267" spans="1:2" s="128" customFormat="1">
      <c r="A1267" s="125" t="s">
        <v>2660</v>
      </c>
      <c r="B1267" s="128">
        <v>1673</v>
      </c>
    </row>
    <row r="1268" spans="1:2" s="128" customFormat="1">
      <c r="A1268" s="125" t="s">
        <v>2661</v>
      </c>
      <c r="B1268" s="128">
        <v>1637</v>
      </c>
    </row>
    <row r="1269" spans="1:2" s="128" customFormat="1">
      <c r="A1269" s="125" t="s">
        <v>2662</v>
      </c>
      <c r="B1269" s="128">
        <v>1731</v>
      </c>
    </row>
    <row r="1270" spans="1:2" s="128" customFormat="1">
      <c r="A1270" s="125" t="s">
        <v>2663</v>
      </c>
      <c r="B1270" s="128">
        <v>1692</v>
      </c>
    </row>
    <row r="1271" spans="1:2" s="128" customFormat="1">
      <c r="A1271" s="125" t="s">
        <v>2664</v>
      </c>
      <c r="B1271" s="128">
        <v>1662</v>
      </c>
    </row>
    <row r="1272" spans="1:2" s="128" customFormat="1">
      <c r="A1272" s="125" t="s">
        <v>2665</v>
      </c>
      <c r="B1272" s="128">
        <v>1623</v>
      </c>
    </row>
    <row r="1273" spans="1:2" s="128" customFormat="1">
      <c r="A1273" s="125" t="s">
        <v>2666</v>
      </c>
      <c r="B1273" s="128">
        <v>1769</v>
      </c>
    </row>
    <row r="1274" spans="1:2" s="128" customFormat="1">
      <c r="A1274" s="125" t="s">
        <v>2667</v>
      </c>
      <c r="B1274" s="128">
        <v>1727</v>
      </c>
    </row>
    <row r="1275" spans="1:2" s="128" customFormat="1">
      <c r="A1275" s="125" t="s">
        <v>2668</v>
      </c>
      <c r="B1275" s="128">
        <v>1828</v>
      </c>
    </row>
    <row r="1276" spans="1:2" s="128" customFormat="1">
      <c r="A1276" s="125" t="s">
        <v>2669</v>
      </c>
      <c r="B1276" s="128">
        <v>1784</v>
      </c>
    </row>
    <row r="1277" spans="1:2" s="128" customFormat="1">
      <c r="A1277" s="125" t="s">
        <v>2670</v>
      </c>
      <c r="B1277" s="128">
        <v>1760</v>
      </c>
    </row>
    <row r="1278" spans="1:2" s="128" customFormat="1">
      <c r="A1278" s="125" t="s">
        <v>2671</v>
      </c>
      <c r="B1278" s="128">
        <v>1717</v>
      </c>
    </row>
    <row r="1279" spans="1:2" s="128" customFormat="1">
      <c r="A1279" s="125" t="s">
        <v>2672</v>
      </c>
      <c r="B1279" s="128">
        <v>1868</v>
      </c>
    </row>
    <row r="1280" spans="1:2" s="128" customFormat="1">
      <c r="A1280" s="125" t="s">
        <v>2673</v>
      </c>
      <c r="B1280" s="128">
        <v>1822</v>
      </c>
    </row>
    <row r="1281" spans="1:2" s="128" customFormat="1">
      <c r="A1281" s="125" t="s">
        <v>2674</v>
      </c>
      <c r="B1281" s="128">
        <v>1928</v>
      </c>
    </row>
    <row r="1282" spans="1:2" s="128" customFormat="1">
      <c r="A1282" s="125" t="s">
        <v>2675</v>
      </c>
      <c r="B1282" s="128">
        <v>1879</v>
      </c>
    </row>
    <row r="1283" spans="1:2" s="128" customFormat="1">
      <c r="A1283" s="125" t="s">
        <v>2676</v>
      </c>
      <c r="B1283" s="128">
        <v>1852</v>
      </c>
    </row>
    <row r="1284" spans="1:2" s="128" customFormat="1">
      <c r="A1284" s="125" t="s">
        <v>2677</v>
      </c>
      <c r="B1284" s="128">
        <v>1804</v>
      </c>
    </row>
    <row r="1285" spans="1:2" s="128" customFormat="1">
      <c r="A1285" s="125" t="s">
        <v>2678</v>
      </c>
      <c r="B1285" s="128">
        <v>1962</v>
      </c>
    </row>
    <row r="1286" spans="1:2" s="128" customFormat="1">
      <c r="A1286" s="125" t="s">
        <v>2679</v>
      </c>
      <c r="B1286" s="128">
        <v>1911</v>
      </c>
    </row>
    <row r="1287" spans="1:2" s="128" customFormat="1">
      <c r="A1287" s="125" t="s">
        <v>2680</v>
      </c>
      <c r="B1287" s="128">
        <v>2025</v>
      </c>
    </row>
    <row r="1288" spans="1:2" s="128" customFormat="1">
      <c r="A1288" s="125" t="s">
        <v>2681</v>
      </c>
      <c r="B1288" s="128">
        <v>1970</v>
      </c>
    </row>
    <row r="1289" spans="1:2" s="128" customFormat="1">
      <c r="A1289" s="125" t="s">
        <v>2682</v>
      </c>
      <c r="B1289" s="128">
        <v>1949</v>
      </c>
    </row>
    <row r="1290" spans="1:2" s="128" customFormat="1">
      <c r="A1290" s="125" t="s">
        <v>2683</v>
      </c>
      <c r="B1290" s="128">
        <v>1897</v>
      </c>
    </row>
    <row r="1291" spans="1:2" s="128" customFormat="1">
      <c r="A1291" s="125" t="s">
        <v>2684</v>
      </c>
      <c r="B1291" s="128">
        <v>2060</v>
      </c>
    </row>
    <row r="1292" spans="1:2" s="128" customFormat="1">
      <c r="A1292" s="125" t="s">
        <v>2685</v>
      </c>
      <c r="B1292" s="128">
        <v>2004</v>
      </c>
    </row>
    <row r="1293" spans="1:2" s="128" customFormat="1">
      <c r="A1293" s="125" t="s">
        <v>2686</v>
      </c>
      <c r="B1293" s="128">
        <v>2124</v>
      </c>
    </row>
    <row r="1294" spans="1:2" s="128" customFormat="1">
      <c r="A1294" s="125" t="s">
        <v>2687</v>
      </c>
      <c r="B1294" s="128">
        <v>2065</v>
      </c>
    </row>
    <row r="1295" spans="1:2" s="128" customFormat="1">
      <c r="A1295" s="125" t="s">
        <v>2233</v>
      </c>
      <c r="B1295" s="128">
        <v>397</v>
      </c>
    </row>
    <row r="1296" spans="1:2" s="128" customFormat="1">
      <c r="A1296" s="125" t="s">
        <v>3266</v>
      </c>
      <c r="B1296" s="128">
        <v>397</v>
      </c>
    </row>
    <row r="1297" spans="1:2" s="128" customFormat="1">
      <c r="A1297" s="125" t="s">
        <v>2235</v>
      </c>
      <c r="B1297" s="128">
        <v>430</v>
      </c>
    </row>
    <row r="1298" spans="1:2" s="128" customFormat="1">
      <c r="A1298" s="125" t="s">
        <v>3267</v>
      </c>
      <c r="B1298" s="128">
        <v>430</v>
      </c>
    </row>
    <row r="1299" spans="1:2" s="128" customFormat="1">
      <c r="A1299" s="125" t="s">
        <v>2576</v>
      </c>
      <c r="B1299" s="128">
        <v>831</v>
      </c>
    </row>
    <row r="1300" spans="1:2" s="128" customFormat="1">
      <c r="A1300" s="125" t="s">
        <v>2237</v>
      </c>
      <c r="B1300" s="128">
        <v>464</v>
      </c>
    </row>
    <row r="1301" spans="1:2" s="128" customFormat="1">
      <c r="A1301" s="125" t="s">
        <v>3268</v>
      </c>
      <c r="B1301" s="128">
        <v>464</v>
      </c>
    </row>
    <row r="1302" spans="1:2" s="128" customFormat="1">
      <c r="A1302" s="125" t="s">
        <v>2578</v>
      </c>
      <c r="B1302" s="128">
        <v>878</v>
      </c>
    </row>
    <row r="1303" spans="1:2" s="128" customFormat="1">
      <c r="A1303" s="125" t="s">
        <v>953</v>
      </c>
      <c r="B1303" s="128">
        <v>943</v>
      </c>
    </row>
    <row r="1304" spans="1:2" s="128" customFormat="1">
      <c r="A1304" s="125" t="s">
        <v>2304</v>
      </c>
      <c r="B1304" s="128">
        <v>563</v>
      </c>
    </row>
    <row r="1305" spans="1:2" s="128" customFormat="1">
      <c r="A1305" s="125" t="s">
        <v>3269</v>
      </c>
      <c r="B1305" s="128">
        <v>563</v>
      </c>
    </row>
    <row r="1306" spans="1:2" s="128" customFormat="1">
      <c r="A1306" s="125" t="s">
        <v>2306</v>
      </c>
      <c r="B1306" s="128">
        <v>595</v>
      </c>
    </row>
    <row r="1307" spans="1:2" s="128" customFormat="1">
      <c r="A1307" s="125" t="s">
        <v>3270</v>
      </c>
      <c r="B1307" s="128">
        <v>595</v>
      </c>
    </row>
    <row r="1308" spans="1:2" s="128" customFormat="1">
      <c r="A1308" s="125" t="s">
        <v>2308</v>
      </c>
      <c r="B1308" s="128">
        <v>626</v>
      </c>
    </row>
    <row r="1309" spans="1:2" s="128" customFormat="1">
      <c r="A1309" s="125" t="s">
        <v>3271</v>
      </c>
      <c r="B1309" s="128">
        <v>626</v>
      </c>
    </row>
    <row r="1310" spans="1:2" s="128" customFormat="1">
      <c r="A1310" s="125" t="s">
        <v>2310</v>
      </c>
      <c r="B1310" s="128">
        <v>660</v>
      </c>
    </row>
    <row r="1311" spans="1:2" s="128" customFormat="1">
      <c r="A1311" s="125" t="s">
        <v>3272</v>
      </c>
      <c r="B1311" s="128">
        <v>660</v>
      </c>
    </row>
    <row r="1312" spans="1:2" s="128" customFormat="1">
      <c r="A1312" s="125" t="s">
        <v>674</v>
      </c>
      <c r="B1312" s="128">
        <v>764</v>
      </c>
    </row>
    <row r="1313" spans="1:2" s="128" customFormat="1">
      <c r="A1313" s="125" t="s">
        <v>2312</v>
      </c>
      <c r="B1313" s="128">
        <v>691</v>
      </c>
    </row>
    <row r="1314" spans="1:2" s="128" customFormat="1">
      <c r="A1314" s="125" t="s">
        <v>3273</v>
      </c>
      <c r="B1314" s="128">
        <v>691</v>
      </c>
    </row>
    <row r="1315" spans="1:2" s="128" customFormat="1">
      <c r="A1315" s="125" t="s">
        <v>675</v>
      </c>
      <c r="B1315" s="128">
        <v>797</v>
      </c>
    </row>
    <row r="1316" spans="1:2" s="128" customFormat="1">
      <c r="A1316" s="125" t="s">
        <v>676</v>
      </c>
      <c r="B1316" s="128">
        <v>840</v>
      </c>
    </row>
    <row r="1317" spans="1:2" s="128" customFormat="1">
      <c r="A1317" s="125" t="s">
        <v>677</v>
      </c>
      <c r="B1317" s="128">
        <v>899</v>
      </c>
    </row>
    <row r="1318" spans="1:2" s="128" customFormat="1">
      <c r="A1318" s="125" t="s">
        <v>678</v>
      </c>
      <c r="B1318" s="128">
        <v>935</v>
      </c>
    </row>
    <row r="1319" spans="1:2" s="128" customFormat="1">
      <c r="A1319" s="125" t="s">
        <v>2331</v>
      </c>
      <c r="B1319" s="128">
        <v>981</v>
      </c>
    </row>
    <row r="1320" spans="1:2" s="128" customFormat="1">
      <c r="A1320" s="125" t="s">
        <v>2239</v>
      </c>
      <c r="B1320" s="128">
        <v>498</v>
      </c>
    </row>
    <row r="1321" spans="1:2" s="128" customFormat="1">
      <c r="A1321" s="125" t="s">
        <v>3274</v>
      </c>
      <c r="B1321" s="128">
        <v>498</v>
      </c>
    </row>
    <row r="1322" spans="1:2" s="128" customFormat="1">
      <c r="A1322" s="125" t="s">
        <v>2255</v>
      </c>
      <c r="B1322" s="128">
        <v>608</v>
      </c>
    </row>
    <row r="1323" spans="1:2" s="128" customFormat="1">
      <c r="A1323" s="125" t="s">
        <v>2241</v>
      </c>
      <c r="B1323" s="128">
        <v>532</v>
      </c>
    </row>
    <row r="1324" spans="1:2" s="128" customFormat="1">
      <c r="A1324" s="125" t="s">
        <v>3275</v>
      </c>
      <c r="B1324" s="128">
        <v>532</v>
      </c>
    </row>
    <row r="1325" spans="1:2" s="128" customFormat="1">
      <c r="A1325" s="125" t="s">
        <v>2257</v>
      </c>
      <c r="B1325" s="128">
        <v>666</v>
      </c>
    </row>
    <row r="1326" spans="1:2" s="128" customFormat="1">
      <c r="A1326" s="125" t="s">
        <v>2339</v>
      </c>
      <c r="B1326" s="128">
        <v>1165</v>
      </c>
    </row>
    <row r="1327" spans="1:2" s="128" customFormat="1">
      <c r="A1327" s="125" t="s">
        <v>2341</v>
      </c>
      <c r="B1327" s="128">
        <v>1246</v>
      </c>
    </row>
    <row r="1328" spans="1:2" s="128" customFormat="1">
      <c r="A1328" s="125" t="s">
        <v>2343</v>
      </c>
      <c r="B1328" s="128">
        <v>1278</v>
      </c>
    </row>
    <row r="1329" spans="1:2" s="128" customFormat="1">
      <c r="A1329" s="125" t="s">
        <v>681</v>
      </c>
      <c r="B1329" s="128">
        <v>1432</v>
      </c>
    </row>
    <row r="1330" spans="1:2" s="128" customFormat="1">
      <c r="A1330" s="125" t="s">
        <v>2348</v>
      </c>
      <c r="B1330" s="128">
        <v>1475</v>
      </c>
    </row>
    <row r="1331" spans="1:2" s="128" customFormat="1">
      <c r="A1331" s="125" t="s">
        <v>2349</v>
      </c>
      <c r="B1331" s="128">
        <v>1545</v>
      </c>
    </row>
    <row r="1332" spans="1:2" s="128" customFormat="1">
      <c r="A1332" s="125" t="s">
        <v>2259</v>
      </c>
      <c r="B1332" s="128">
        <v>700</v>
      </c>
    </row>
    <row r="1333" spans="1:2" s="128" customFormat="1">
      <c r="A1333" s="125" t="s">
        <v>2261</v>
      </c>
      <c r="B1333" s="128">
        <v>733</v>
      </c>
    </row>
    <row r="1334" spans="1:2" s="128" customFormat="1">
      <c r="A1334" s="125" t="s">
        <v>2262</v>
      </c>
      <c r="B1334" s="128">
        <v>767</v>
      </c>
    </row>
    <row r="1335" spans="1:2" s="128" customFormat="1">
      <c r="A1335" s="125" t="s">
        <v>2264</v>
      </c>
      <c r="B1335" s="128">
        <v>814</v>
      </c>
    </row>
    <row r="1336" spans="1:2" s="128" customFormat="1">
      <c r="A1336" s="125" t="s">
        <v>2352</v>
      </c>
      <c r="B1336" s="128">
        <v>1641</v>
      </c>
    </row>
    <row r="1337" spans="1:2" s="128" customFormat="1">
      <c r="A1337" s="125" t="s">
        <v>3276</v>
      </c>
      <c r="B1337" s="128">
        <v>1641</v>
      </c>
    </row>
    <row r="1338" spans="1:2" s="128" customFormat="1">
      <c r="A1338" s="125" t="s">
        <v>2272</v>
      </c>
      <c r="B1338" s="128">
        <v>845</v>
      </c>
    </row>
    <row r="1339" spans="1:2" s="128" customFormat="1">
      <c r="A1339" s="125" t="s">
        <v>2274</v>
      </c>
      <c r="B1339" s="128">
        <v>928</v>
      </c>
    </row>
    <row r="1340" spans="1:2" s="128" customFormat="1">
      <c r="A1340" s="125" t="s">
        <v>2276</v>
      </c>
      <c r="B1340" s="128">
        <v>961</v>
      </c>
    </row>
    <row r="1341" spans="1:2" s="128" customFormat="1">
      <c r="A1341" s="125" t="s">
        <v>2284</v>
      </c>
      <c r="B1341" s="128">
        <v>1113</v>
      </c>
    </row>
    <row r="1342" spans="1:2" s="128" customFormat="1">
      <c r="A1342" s="125" t="s">
        <v>2286</v>
      </c>
      <c r="B1342" s="128">
        <v>1133</v>
      </c>
    </row>
    <row r="1343" spans="1:2" s="128" customFormat="1">
      <c r="A1343" s="125" t="s">
        <v>2288</v>
      </c>
      <c r="B1343" s="128">
        <v>1194</v>
      </c>
    </row>
    <row r="1344" spans="1:2" s="128" customFormat="1">
      <c r="A1344" s="125" t="s">
        <v>2292</v>
      </c>
      <c r="B1344" s="128">
        <v>1129</v>
      </c>
    </row>
    <row r="1345" spans="1:2" s="128" customFormat="1">
      <c r="A1345" s="125" t="s">
        <v>3277</v>
      </c>
      <c r="B1345" s="128">
        <v>1129</v>
      </c>
    </row>
    <row r="1346" spans="1:2" s="128" customFormat="1">
      <c r="A1346" s="125" t="s">
        <v>182</v>
      </c>
      <c r="B1346" s="128">
        <v>1124</v>
      </c>
    </row>
    <row r="1347" spans="1:2" s="128" customFormat="1">
      <c r="A1347" s="125" t="s">
        <v>3613</v>
      </c>
      <c r="B1347" s="128">
        <v>1124</v>
      </c>
    </row>
    <row r="1348" spans="1:2" s="128" customFormat="1">
      <c r="A1348" s="125" t="s">
        <v>183</v>
      </c>
      <c r="B1348" s="128">
        <v>1389</v>
      </c>
    </row>
    <row r="1349" spans="1:2" s="128" customFormat="1">
      <c r="A1349" s="125" t="s">
        <v>184</v>
      </c>
      <c r="B1349" s="128">
        <v>1454</v>
      </c>
    </row>
    <row r="1350" spans="1:2" s="128" customFormat="1">
      <c r="A1350" s="125" t="s">
        <v>185</v>
      </c>
      <c r="B1350" s="128">
        <v>1520</v>
      </c>
    </row>
    <row r="1351" spans="1:2" s="128" customFormat="1">
      <c r="A1351" s="125" t="s">
        <v>2450</v>
      </c>
      <c r="B1351" s="128">
        <v>890</v>
      </c>
    </row>
    <row r="1352" spans="1:2" s="128" customFormat="1">
      <c r="A1352" s="125" t="s">
        <v>3278</v>
      </c>
      <c r="B1352" s="128">
        <v>890</v>
      </c>
    </row>
    <row r="1353" spans="1:2" s="128" customFormat="1">
      <c r="A1353" s="125" t="s">
        <v>2452</v>
      </c>
      <c r="B1353" s="128">
        <v>942</v>
      </c>
    </row>
    <row r="1354" spans="1:2" s="128" customFormat="1">
      <c r="A1354" s="125" t="s">
        <v>3279</v>
      </c>
      <c r="B1354" s="128">
        <v>942</v>
      </c>
    </row>
    <row r="1355" spans="1:2" s="128" customFormat="1">
      <c r="A1355" s="125" t="s">
        <v>2454</v>
      </c>
      <c r="B1355" s="128">
        <v>973</v>
      </c>
    </row>
    <row r="1356" spans="1:2" s="128" customFormat="1">
      <c r="A1356" s="125" t="s">
        <v>3280</v>
      </c>
      <c r="B1356" s="128">
        <v>973</v>
      </c>
    </row>
    <row r="1357" spans="1:2" s="128" customFormat="1">
      <c r="A1357" s="125" t="s">
        <v>2456</v>
      </c>
      <c r="B1357" s="128">
        <v>1004</v>
      </c>
    </row>
    <row r="1358" spans="1:2" s="128" customFormat="1">
      <c r="A1358" s="125" t="s">
        <v>3281</v>
      </c>
      <c r="B1358" s="128">
        <v>1004</v>
      </c>
    </row>
    <row r="1359" spans="1:2" s="128" customFormat="1">
      <c r="A1359" s="125" t="s">
        <v>2458</v>
      </c>
      <c r="B1359" s="128">
        <v>1037</v>
      </c>
    </row>
    <row r="1360" spans="1:2" s="128" customFormat="1">
      <c r="A1360" s="125" t="s">
        <v>3282</v>
      </c>
      <c r="B1360" s="128">
        <v>1037</v>
      </c>
    </row>
    <row r="1361" spans="1:2" s="128" customFormat="1">
      <c r="A1361" s="125" t="s">
        <v>2460</v>
      </c>
      <c r="B1361" s="128">
        <v>1144</v>
      </c>
    </row>
    <row r="1362" spans="1:2" s="128" customFormat="1">
      <c r="A1362" s="125" t="s">
        <v>3283</v>
      </c>
      <c r="B1362" s="128">
        <v>1144</v>
      </c>
    </row>
    <row r="1363" spans="1:2" s="128" customFormat="1">
      <c r="A1363" s="125" t="s">
        <v>2462</v>
      </c>
      <c r="B1363" s="128">
        <v>1228</v>
      </c>
    </row>
    <row r="1364" spans="1:2" s="128" customFormat="1">
      <c r="A1364" s="125" t="s">
        <v>3284</v>
      </c>
      <c r="B1364" s="128">
        <v>1228</v>
      </c>
    </row>
    <row r="1365" spans="1:2" s="128" customFormat="1">
      <c r="A1365" s="125" t="s">
        <v>2474</v>
      </c>
      <c r="B1365" s="128">
        <v>1343</v>
      </c>
    </row>
    <row r="1366" spans="1:2" s="128" customFormat="1">
      <c r="A1366" s="125" t="s">
        <v>3285</v>
      </c>
      <c r="B1366" s="128">
        <v>1343</v>
      </c>
    </row>
    <row r="1367" spans="1:2" s="128" customFormat="1">
      <c r="A1367" s="125" t="s">
        <v>2476</v>
      </c>
      <c r="B1367" s="128">
        <v>1427</v>
      </c>
    </row>
    <row r="1368" spans="1:2" s="128" customFormat="1">
      <c r="A1368" s="125" t="s">
        <v>3286</v>
      </c>
      <c r="B1368" s="128">
        <v>1427</v>
      </c>
    </row>
    <row r="1369" spans="1:2" s="128" customFormat="1">
      <c r="A1369" s="125" t="s">
        <v>2478</v>
      </c>
      <c r="B1369" s="128">
        <v>1458</v>
      </c>
    </row>
    <row r="1370" spans="1:2" s="128" customFormat="1">
      <c r="A1370" s="125" t="s">
        <v>3287</v>
      </c>
      <c r="B1370" s="128">
        <v>1458</v>
      </c>
    </row>
    <row r="1371" spans="1:2" s="128" customFormat="1">
      <c r="A1371" s="125" t="s">
        <v>2480</v>
      </c>
      <c r="B1371" s="128">
        <v>1497</v>
      </c>
    </row>
    <row r="1372" spans="1:2" s="128" customFormat="1">
      <c r="A1372" s="125" t="s">
        <v>3288</v>
      </c>
      <c r="B1372" s="128">
        <v>1497</v>
      </c>
    </row>
    <row r="1373" spans="1:2" s="128" customFormat="1">
      <c r="A1373" s="125" t="s">
        <v>2482</v>
      </c>
      <c r="B1373" s="128">
        <v>1527</v>
      </c>
    </row>
    <row r="1374" spans="1:2" s="128" customFormat="1">
      <c r="A1374" s="125" t="s">
        <v>3289</v>
      </c>
      <c r="B1374" s="128">
        <v>1527</v>
      </c>
    </row>
    <row r="1375" spans="1:2" s="128" customFormat="1">
      <c r="A1375" s="125" t="s">
        <v>2498</v>
      </c>
      <c r="B1375" s="128">
        <v>1056</v>
      </c>
    </row>
    <row r="1376" spans="1:2" s="128" customFormat="1">
      <c r="A1376" s="125" t="s">
        <v>2500</v>
      </c>
      <c r="B1376" s="128">
        <v>1089</v>
      </c>
    </row>
    <row r="1377" spans="1:2" s="128" customFormat="1">
      <c r="A1377" s="125" t="s">
        <v>2502</v>
      </c>
      <c r="B1377" s="128">
        <v>1168</v>
      </c>
    </row>
    <row r="1378" spans="1:2" s="128" customFormat="1">
      <c r="A1378" s="125" t="s">
        <v>2504</v>
      </c>
      <c r="B1378" s="128">
        <v>1207</v>
      </c>
    </row>
    <row r="1379" spans="1:2" s="128" customFormat="1">
      <c r="A1379" s="125" t="s">
        <v>2506</v>
      </c>
      <c r="B1379" s="128">
        <v>1291</v>
      </c>
    </row>
    <row r="1380" spans="1:2" s="128" customFormat="1">
      <c r="A1380" s="125" t="s">
        <v>2508</v>
      </c>
      <c r="B1380" s="128">
        <v>1318</v>
      </c>
    </row>
    <row r="1381" spans="1:2" s="128" customFormat="1">
      <c r="A1381" s="125" t="s">
        <v>2510</v>
      </c>
      <c r="B1381" s="128">
        <v>1431</v>
      </c>
    </row>
    <row r="1382" spans="1:2" s="128" customFormat="1">
      <c r="A1382" s="125" t="s">
        <v>2516</v>
      </c>
      <c r="B1382" s="128">
        <v>1613</v>
      </c>
    </row>
    <row r="1383" spans="1:2" s="128" customFormat="1">
      <c r="A1383" s="125" t="s">
        <v>2518</v>
      </c>
      <c r="B1383" s="128">
        <v>1792</v>
      </c>
    </row>
    <row r="1384" spans="1:2" s="128" customFormat="1">
      <c r="A1384" s="125" t="s">
        <v>2533</v>
      </c>
      <c r="B1384" s="128">
        <v>1786</v>
      </c>
    </row>
    <row r="1385" spans="1:2" s="128" customFormat="1">
      <c r="A1385" s="125" t="s">
        <v>3290</v>
      </c>
      <c r="B1385" s="128">
        <v>1786</v>
      </c>
    </row>
    <row r="1386" spans="1:2" s="128" customFormat="1">
      <c r="A1386" s="125" t="s">
        <v>2535</v>
      </c>
      <c r="B1386" s="128">
        <v>1862</v>
      </c>
    </row>
    <row r="1387" spans="1:2" s="128" customFormat="1">
      <c r="A1387" s="125" t="s">
        <v>3291</v>
      </c>
      <c r="B1387" s="128">
        <v>1862</v>
      </c>
    </row>
    <row r="1388" spans="1:2" s="128" customFormat="1">
      <c r="A1388" s="125" t="s">
        <v>2536</v>
      </c>
      <c r="B1388" s="128">
        <v>1966</v>
      </c>
    </row>
    <row r="1389" spans="1:2" s="128" customFormat="1">
      <c r="A1389" s="125" t="s">
        <v>2538</v>
      </c>
      <c r="B1389" s="128">
        <v>1994</v>
      </c>
    </row>
    <row r="1390" spans="1:2" s="128" customFormat="1">
      <c r="A1390" s="125" t="s">
        <v>2540</v>
      </c>
      <c r="B1390" s="128">
        <v>2031</v>
      </c>
    </row>
    <row r="1391" spans="1:2" s="128" customFormat="1">
      <c r="A1391" s="125" t="s">
        <v>2542</v>
      </c>
      <c r="B1391" s="128">
        <v>2060</v>
      </c>
    </row>
    <row r="1392" spans="1:2" s="128" customFormat="1">
      <c r="A1392" s="125" t="s">
        <v>2544</v>
      </c>
      <c r="B1392" s="128">
        <v>2091</v>
      </c>
    </row>
    <row r="1393" spans="1:2" s="128" customFormat="1">
      <c r="A1393" s="125" t="s">
        <v>2554</v>
      </c>
      <c r="B1393" s="128">
        <v>1469</v>
      </c>
    </row>
    <row r="1394" spans="1:2" s="128" customFormat="1">
      <c r="A1394" s="125" t="s">
        <v>2556</v>
      </c>
      <c r="B1394" s="128">
        <v>1500</v>
      </c>
    </row>
    <row r="1395" spans="1:2" s="128" customFormat="1">
      <c r="A1395" s="125" t="s">
        <v>2558</v>
      </c>
      <c r="B1395" s="128">
        <v>1531</v>
      </c>
    </row>
    <row r="1396" spans="1:2" s="128" customFormat="1">
      <c r="A1396" s="125" t="s">
        <v>2560</v>
      </c>
      <c r="B1396" s="128">
        <v>1561</v>
      </c>
    </row>
    <row r="1397" spans="1:2" s="128" customFormat="1">
      <c r="A1397" s="125" t="s">
        <v>2634</v>
      </c>
      <c r="B1397" s="128">
        <v>636</v>
      </c>
    </row>
    <row r="1398" spans="1:2" s="128" customFormat="1">
      <c r="A1398" s="125" t="s">
        <v>2636</v>
      </c>
      <c r="B1398" s="128">
        <v>676</v>
      </c>
    </row>
    <row r="1399" spans="1:2" s="128" customFormat="1">
      <c r="A1399" s="125" t="s">
        <v>2638</v>
      </c>
      <c r="B1399" s="128">
        <v>718</v>
      </c>
    </row>
    <row r="1400" spans="1:2" s="128" customFormat="1">
      <c r="A1400" s="125" t="s">
        <v>2640</v>
      </c>
      <c r="B1400" s="128">
        <v>761</v>
      </c>
    </row>
    <row r="1401" spans="1:2" s="128" customFormat="1">
      <c r="A1401" s="125" t="s">
        <v>2642</v>
      </c>
      <c r="B1401" s="128">
        <v>804</v>
      </c>
    </row>
    <row r="1402" spans="1:2" s="128" customFormat="1">
      <c r="A1402" s="125" t="s">
        <v>2644</v>
      </c>
      <c r="B1402" s="128">
        <v>874</v>
      </c>
    </row>
    <row r="1403" spans="1:2" s="128" customFormat="1">
      <c r="A1403" s="125" t="s">
        <v>2646</v>
      </c>
      <c r="B1403" s="128">
        <v>919</v>
      </c>
    </row>
    <row r="1404" spans="1:2" s="128" customFormat="1">
      <c r="A1404" s="125" t="s">
        <v>2648</v>
      </c>
      <c r="B1404" s="128">
        <v>964</v>
      </c>
    </row>
    <row r="1405" spans="1:2" s="128" customFormat="1">
      <c r="A1405" s="125" t="s">
        <v>2650</v>
      </c>
      <c r="B1405" s="128">
        <v>1011</v>
      </c>
    </row>
    <row r="1406" spans="1:2" s="128" customFormat="1">
      <c r="A1406" s="125" t="s">
        <v>2429</v>
      </c>
      <c r="B1406" s="128">
        <v>823</v>
      </c>
    </row>
    <row r="1407" spans="1:2" s="128" customFormat="1">
      <c r="A1407" s="125" t="s">
        <v>684</v>
      </c>
      <c r="B1407" s="128">
        <v>853</v>
      </c>
    </row>
    <row r="1408" spans="1:2" s="128" customFormat="1">
      <c r="A1408" s="125" t="s">
        <v>685</v>
      </c>
      <c r="B1408" s="128">
        <v>895</v>
      </c>
    </row>
    <row r="1409" spans="1:2" s="128" customFormat="1">
      <c r="A1409" s="125" t="s">
        <v>686</v>
      </c>
      <c r="B1409" s="128">
        <v>934</v>
      </c>
    </row>
    <row r="1410" spans="1:2" s="128" customFormat="1">
      <c r="A1410" s="125" t="s">
        <v>2434</v>
      </c>
      <c r="B1410" s="128">
        <v>971</v>
      </c>
    </row>
    <row r="1411" spans="1:2" s="128" customFormat="1">
      <c r="A1411" s="125" t="s">
        <v>2568</v>
      </c>
      <c r="B1411" s="128">
        <v>674</v>
      </c>
    </row>
    <row r="1412" spans="1:2" s="128" customFormat="1">
      <c r="A1412" s="125" t="s">
        <v>3292</v>
      </c>
      <c r="B1412" s="128">
        <v>674</v>
      </c>
    </row>
    <row r="1413" spans="1:2" s="128" customFormat="1">
      <c r="A1413" s="125" t="s">
        <v>2564</v>
      </c>
      <c r="B1413" s="128">
        <v>624</v>
      </c>
    </row>
    <row r="1414" spans="1:2" s="128" customFormat="1">
      <c r="A1414" s="125" t="s">
        <v>3293</v>
      </c>
      <c r="B1414" s="128">
        <v>624</v>
      </c>
    </row>
    <row r="1415" spans="1:2" s="128" customFormat="1">
      <c r="A1415" s="125" t="s">
        <v>2598</v>
      </c>
      <c r="B1415" s="128">
        <v>465</v>
      </c>
    </row>
    <row r="1416" spans="1:2" s="128" customFormat="1">
      <c r="A1416" s="125" t="s">
        <v>2600</v>
      </c>
      <c r="B1416" s="128">
        <v>500</v>
      </c>
    </row>
    <row r="1417" spans="1:2" s="128" customFormat="1">
      <c r="A1417" s="125" t="s">
        <v>2602</v>
      </c>
      <c r="B1417" s="128">
        <v>540</v>
      </c>
    </row>
    <row r="1418" spans="1:2" s="128" customFormat="1">
      <c r="A1418" s="125" t="s">
        <v>2604</v>
      </c>
      <c r="B1418" s="128">
        <v>582</v>
      </c>
    </row>
    <row r="1419" spans="1:2" s="128" customFormat="1">
      <c r="A1419" s="125" t="s">
        <v>2606</v>
      </c>
      <c r="B1419" s="128">
        <v>616</v>
      </c>
    </row>
    <row r="1420" spans="1:2" s="128" customFormat="1">
      <c r="A1420" s="125" t="s">
        <v>2608</v>
      </c>
      <c r="B1420" s="128">
        <v>682</v>
      </c>
    </row>
    <row r="1421" spans="1:2" s="128" customFormat="1">
      <c r="A1421" s="125" t="s">
        <v>2610</v>
      </c>
      <c r="B1421" s="128">
        <v>720</v>
      </c>
    </row>
    <row r="1422" spans="1:2" s="128" customFormat="1">
      <c r="A1422" s="125" t="s">
        <v>2612</v>
      </c>
      <c r="B1422" s="128">
        <v>758</v>
      </c>
    </row>
    <row r="1423" spans="1:2" s="128" customFormat="1">
      <c r="A1423" s="125" t="s">
        <v>2614</v>
      </c>
      <c r="B1423" s="128">
        <v>800</v>
      </c>
    </row>
    <row r="1424" spans="1:2" s="128" customFormat="1">
      <c r="A1424" s="125" t="s">
        <v>2364</v>
      </c>
      <c r="B1424" s="128">
        <v>447</v>
      </c>
    </row>
    <row r="1425" spans="1:2" s="128" customFormat="1">
      <c r="A1425" s="125" t="s">
        <v>3294</v>
      </c>
      <c r="B1425" s="128">
        <v>447</v>
      </c>
    </row>
    <row r="1426" spans="1:2" s="128" customFormat="1">
      <c r="A1426" s="125" t="s">
        <v>2366</v>
      </c>
      <c r="B1426" s="128">
        <v>474</v>
      </c>
    </row>
    <row r="1427" spans="1:2" s="128" customFormat="1">
      <c r="A1427" s="125" t="s">
        <v>3295</v>
      </c>
      <c r="B1427" s="128">
        <v>474</v>
      </c>
    </row>
    <row r="1428" spans="1:2" s="128" customFormat="1">
      <c r="A1428" s="125" t="s">
        <v>2368</v>
      </c>
      <c r="B1428" s="128">
        <v>501</v>
      </c>
    </row>
    <row r="1429" spans="1:2" s="128" customFormat="1">
      <c r="A1429" s="125" t="s">
        <v>3296</v>
      </c>
      <c r="B1429" s="128">
        <v>501</v>
      </c>
    </row>
    <row r="1430" spans="1:2" s="128" customFormat="1">
      <c r="A1430" s="125" t="s">
        <v>2370</v>
      </c>
      <c r="B1430" s="128">
        <v>529</v>
      </c>
    </row>
    <row r="1431" spans="1:2" s="128" customFormat="1">
      <c r="A1431" s="125" t="s">
        <v>3297</v>
      </c>
      <c r="B1431" s="128">
        <v>529</v>
      </c>
    </row>
    <row r="1432" spans="1:2" s="128" customFormat="1">
      <c r="A1432" s="125" t="s">
        <v>687</v>
      </c>
      <c r="B1432" s="128">
        <v>628</v>
      </c>
    </row>
    <row r="1433" spans="1:2" s="128" customFormat="1">
      <c r="A1433" s="125" t="s">
        <v>2372</v>
      </c>
      <c r="B1433" s="128">
        <v>555</v>
      </c>
    </row>
    <row r="1434" spans="1:2" s="128" customFormat="1">
      <c r="A1434" s="125" t="s">
        <v>3298</v>
      </c>
      <c r="B1434" s="128">
        <v>555</v>
      </c>
    </row>
    <row r="1435" spans="1:2" s="128" customFormat="1">
      <c r="A1435" s="125" t="s">
        <v>688</v>
      </c>
      <c r="B1435" s="128">
        <v>657</v>
      </c>
    </row>
    <row r="1436" spans="1:2" s="128" customFormat="1">
      <c r="A1436" s="125" t="s">
        <v>689</v>
      </c>
      <c r="B1436" s="128">
        <v>694</v>
      </c>
    </row>
    <row r="1437" spans="1:2" s="128" customFormat="1">
      <c r="A1437" s="125" t="s">
        <v>690</v>
      </c>
      <c r="B1437" s="128">
        <v>748</v>
      </c>
    </row>
    <row r="1438" spans="1:2" s="128" customFormat="1">
      <c r="A1438" s="125" t="s">
        <v>691</v>
      </c>
      <c r="B1438" s="128">
        <v>779</v>
      </c>
    </row>
    <row r="1439" spans="1:2" s="128" customFormat="1">
      <c r="A1439" s="125" t="s">
        <v>2391</v>
      </c>
      <c r="B1439" s="128">
        <v>822</v>
      </c>
    </row>
    <row r="1440" spans="1:2" s="128" customFormat="1">
      <c r="A1440" s="125" t="s">
        <v>2399</v>
      </c>
      <c r="B1440" s="128">
        <v>905</v>
      </c>
    </row>
    <row r="1441" spans="1:2" s="128" customFormat="1">
      <c r="A1441" s="125" t="s">
        <v>2401</v>
      </c>
      <c r="B1441" s="128">
        <v>981</v>
      </c>
    </row>
    <row r="1442" spans="1:2" s="128" customFormat="1">
      <c r="A1442" s="125" t="s">
        <v>2403</v>
      </c>
      <c r="B1442" s="128">
        <v>1008</v>
      </c>
    </row>
    <row r="1443" spans="1:2" s="128" customFormat="1">
      <c r="A1443" s="125" t="s">
        <v>692</v>
      </c>
      <c r="B1443" s="128">
        <v>1159</v>
      </c>
    </row>
    <row r="1444" spans="1:2" s="128" customFormat="1">
      <c r="A1444" s="125" t="s">
        <v>2411</v>
      </c>
      <c r="B1444" s="128">
        <v>1217</v>
      </c>
    </row>
    <row r="1445" spans="1:2" s="128" customFormat="1">
      <c r="A1445" s="125" t="s">
        <v>2413</v>
      </c>
      <c r="B1445" s="128">
        <v>1279</v>
      </c>
    </row>
    <row r="1446" spans="1:2" s="128" customFormat="1">
      <c r="A1446" s="125" t="s">
        <v>2417</v>
      </c>
      <c r="B1446" s="128">
        <v>1278</v>
      </c>
    </row>
    <row r="1447" spans="1:2" s="128" customFormat="1">
      <c r="A1447" s="125" t="s">
        <v>3299</v>
      </c>
      <c r="B1447" s="128">
        <v>1278</v>
      </c>
    </row>
    <row r="1448" spans="1:2" s="128" customFormat="1">
      <c r="A1448" s="125" t="s">
        <v>189</v>
      </c>
      <c r="B1448" s="128">
        <v>1325</v>
      </c>
    </row>
    <row r="1449" spans="1:2" s="128" customFormat="1">
      <c r="A1449" s="125" t="s">
        <v>3300</v>
      </c>
      <c r="B1449" s="128">
        <v>1325</v>
      </c>
    </row>
    <row r="1450" spans="1:2" s="128" customFormat="1">
      <c r="A1450" s="125" t="s">
        <v>191</v>
      </c>
      <c r="B1450" s="128">
        <v>742</v>
      </c>
    </row>
    <row r="1451" spans="1:2" s="128" customFormat="1">
      <c r="A1451" s="125" t="s">
        <v>3301</v>
      </c>
      <c r="B1451" s="128">
        <v>742</v>
      </c>
    </row>
    <row r="1452" spans="1:2" s="128" customFormat="1">
      <c r="A1452" s="125" t="s">
        <v>192</v>
      </c>
      <c r="B1452" s="128">
        <v>1363</v>
      </c>
    </row>
    <row r="1453" spans="1:2" s="128" customFormat="1">
      <c r="A1453" s="125" t="s">
        <v>3302</v>
      </c>
      <c r="B1453" s="128">
        <v>1363</v>
      </c>
    </row>
    <row r="1454" spans="1:2" s="128" customFormat="1">
      <c r="A1454" s="125" t="s">
        <v>731</v>
      </c>
      <c r="B1454" s="131">
        <v>53.77</v>
      </c>
    </row>
    <row r="1455" spans="1:2" s="128" customFormat="1">
      <c r="A1455" s="125" t="s">
        <v>760</v>
      </c>
      <c r="B1455" s="128">
        <v>168.96</v>
      </c>
    </row>
    <row r="1456" spans="1:2" s="128" customFormat="1">
      <c r="A1456" s="125" t="s">
        <v>1418</v>
      </c>
      <c r="B1456" s="128">
        <v>35.909999999999997</v>
      </c>
    </row>
    <row r="1457" spans="1:2" s="128" customFormat="1">
      <c r="A1457" s="125" t="s">
        <v>3661</v>
      </c>
      <c r="B1457" s="128">
        <v>200.2</v>
      </c>
    </row>
    <row r="1458" spans="1:2" s="128" customFormat="1">
      <c r="A1458" s="125" t="s">
        <v>193</v>
      </c>
      <c r="B1458" s="128">
        <v>473</v>
      </c>
    </row>
    <row r="1459" spans="1:2" s="128" customFormat="1">
      <c r="A1459" s="125" t="s">
        <v>3303</v>
      </c>
      <c r="B1459" s="128">
        <v>473</v>
      </c>
    </row>
    <row r="1460" spans="1:2" s="128" customFormat="1">
      <c r="A1460" s="125" t="s">
        <v>195</v>
      </c>
      <c r="B1460" s="128">
        <v>500</v>
      </c>
    </row>
    <row r="1461" spans="1:2" s="128" customFormat="1">
      <c r="A1461" s="125" t="s">
        <v>3304</v>
      </c>
      <c r="B1461" s="128">
        <v>500</v>
      </c>
    </row>
    <row r="1462" spans="1:2" s="128" customFormat="1">
      <c r="A1462" s="125" t="s">
        <v>538</v>
      </c>
      <c r="B1462" s="128">
        <v>78</v>
      </c>
    </row>
    <row r="1463" spans="1:2" s="128" customFormat="1">
      <c r="A1463" s="125" t="s">
        <v>945</v>
      </c>
      <c r="B1463" s="128">
        <v>93</v>
      </c>
    </row>
    <row r="1464" spans="1:2" s="128" customFormat="1">
      <c r="A1464" s="125" t="s">
        <v>539</v>
      </c>
      <c r="B1464" s="128">
        <v>109</v>
      </c>
    </row>
    <row r="1465" spans="1:2" s="128" customFormat="1">
      <c r="A1465" s="125" t="s">
        <v>540</v>
      </c>
      <c r="B1465" s="128">
        <v>124</v>
      </c>
    </row>
    <row r="1466" spans="1:2" s="128" customFormat="1">
      <c r="A1466" s="125" t="s">
        <v>541</v>
      </c>
      <c r="B1466" s="128">
        <v>140</v>
      </c>
    </row>
    <row r="1467" spans="1:2" s="128" customFormat="1">
      <c r="A1467" s="125" t="s">
        <v>542</v>
      </c>
      <c r="B1467" s="128">
        <v>156</v>
      </c>
    </row>
    <row r="1468" spans="1:2" s="128" customFormat="1">
      <c r="A1468" s="125" t="s">
        <v>543</v>
      </c>
      <c r="B1468" s="128">
        <v>187</v>
      </c>
    </row>
    <row r="1469" spans="1:2" s="128" customFormat="1">
      <c r="A1469" s="125" t="s">
        <v>544</v>
      </c>
      <c r="B1469" s="128">
        <v>218</v>
      </c>
    </row>
    <row r="1470" spans="1:2" s="128" customFormat="1">
      <c r="A1470" s="125" t="s">
        <v>2223</v>
      </c>
      <c r="B1470" s="128">
        <v>372</v>
      </c>
    </row>
    <row r="1471" spans="1:2" s="128" customFormat="1">
      <c r="A1471" s="125" t="s">
        <v>3305</v>
      </c>
      <c r="B1471" s="128">
        <v>372</v>
      </c>
    </row>
    <row r="1472" spans="1:2" s="128" customFormat="1">
      <c r="A1472" s="125" t="s">
        <v>2225</v>
      </c>
      <c r="B1472" s="128">
        <v>400</v>
      </c>
    </row>
    <row r="1473" spans="1:2" s="128" customFormat="1">
      <c r="A1473" s="125" t="s">
        <v>3306</v>
      </c>
      <c r="B1473" s="128">
        <v>400</v>
      </c>
    </row>
    <row r="1474" spans="1:2" s="128" customFormat="1">
      <c r="A1474" s="125" t="s">
        <v>2572</v>
      </c>
      <c r="B1474" s="128">
        <v>634</v>
      </c>
    </row>
    <row r="1475" spans="1:2" s="128" customFormat="1">
      <c r="A1475" s="125" t="s">
        <v>2227</v>
      </c>
      <c r="B1475" s="128">
        <v>429</v>
      </c>
    </row>
    <row r="1476" spans="1:2" s="128" customFormat="1">
      <c r="A1476" s="125" t="s">
        <v>3307</v>
      </c>
      <c r="B1476" s="128">
        <v>429</v>
      </c>
    </row>
    <row r="1477" spans="1:2" s="128" customFormat="1">
      <c r="A1477" s="125" t="s">
        <v>2574</v>
      </c>
      <c r="B1477" s="128">
        <v>677</v>
      </c>
    </row>
    <row r="1478" spans="1:2" s="128" customFormat="1">
      <c r="A1478" s="125" t="s">
        <v>2570</v>
      </c>
      <c r="B1478" s="128">
        <v>754</v>
      </c>
    </row>
    <row r="1479" spans="1:2" s="128" customFormat="1">
      <c r="A1479" s="125" t="s">
        <v>2294</v>
      </c>
      <c r="B1479" s="128">
        <v>543</v>
      </c>
    </row>
    <row r="1480" spans="1:2" s="128" customFormat="1">
      <c r="A1480" s="125" t="s">
        <v>3308</v>
      </c>
      <c r="B1480" s="128">
        <v>543</v>
      </c>
    </row>
    <row r="1481" spans="1:2" s="128" customFormat="1">
      <c r="A1481" s="125" t="s">
        <v>2296</v>
      </c>
      <c r="B1481" s="128">
        <v>571</v>
      </c>
    </row>
    <row r="1482" spans="1:2" s="128" customFormat="1">
      <c r="A1482" s="125" t="s">
        <v>3309</v>
      </c>
      <c r="B1482" s="128">
        <v>571</v>
      </c>
    </row>
    <row r="1483" spans="1:2" s="128" customFormat="1">
      <c r="A1483" s="125" t="s">
        <v>2298</v>
      </c>
      <c r="B1483" s="128">
        <v>600</v>
      </c>
    </row>
    <row r="1484" spans="1:2" s="128" customFormat="1">
      <c r="A1484" s="125" t="s">
        <v>3310</v>
      </c>
      <c r="B1484" s="128">
        <v>600</v>
      </c>
    </row>
    <row r="1485" spans="1:2" s="128" customFormat="1">
      <c r="A1485" s="125" t="s">
        <v>2300</v>
      </c>
      <c r="B1485" s="128">
        <v>630</v>
      </c>
    </row>
    <row r="1486" spans="1:2" s="128" customFormat="1">
      <c r="A1486" s="125" t="s">
        <v>3311</v>
      </c>
      <c r="B1486" s="128">
        <v>630</v>
      </c>
    </row>
    <row r="1487" spans="1:2" s="128" customFormat="1">
      <c r="A1487" s="125" t="s">
        <v>2314</v>
      </c>
      <c r="B1487" s="128">
        <v>734</v>
      </c>
    </row>
    <row r="1488" spans="1:2" s="128" customFormat="1">
      <c r="A1488" s="125" t="s">
        <v>2302</v>
      </c>
      <c r="B1488" s="128">
        <v>658</v>
      </c>
    </row>
    <row r="1489" spans="1:2" s="128" customFormat="1">
      <c r="A1489" s="125" t="s">
        <v>3312</v>
      </c>
      <c r="B1489" s="128">
        <v>658</v>
      </c>
    </row>
    <row r="1490" spans="1:2" s="128" customFormat="1">
      <c r="A1490" s="125" t="s">
        <v>2316</v>
      </c>
      <c r="B1490" s="128">
        <v>789</v>
      </c>
    </row>
    <row r="1491" spans="1:2" s="128" customFormat="1">
      <c r="A1491" s="125" t="s">
        <v>2318</v>
      </c>
      <c r="B1491" s="128">
        <v>821</v>
      </c>
    </row>
    <row r="1492" spans="1:2" s="128" customFormat="1">
      <c r="A1492" s="125" t="s">
        <v>2320</v>
      </c>
      <c r="B1492" s="128">
        <v>854</v>
      </c>
    </row>
    <row r="1493" spans="1:2" s="128" customFormat="1">
      <c r="A1493" s="125" t="s">
        <v>2322</v>
      </c>
      <c r="B1493" s="128">
        <v>886</v>
      </c>
    </row>
    <row r="1494" spans="1:2" s="128" customFormat="1">
      <c r="A1494" s="125" t="s">
        <v>2324</v>
      </c>
      <c r="B1494" s="128">
        <v>931</v>
      </c>
    </row>
    <row r="1495" spans="1:2" s="128" customFormat="1">
      <c r="A1495" s="125" t="s">
        <v>2229</v>
      </c>
      <c r="B1495" s="128">
        <v>459</v>
      </c>
    </row>
    <row r="1496" spans="1:2" s="128" customFormat="1">
      <c r="A1496" s="125" t="s">
        <v>3313</v>
      </c>
      <c r="B1496" s="128">
        <v>459</v>
      </c>
    </row>
    <row r="1497" spans="1:2" s="128" customFormat="1">
      <c r="A1497" s="125" t="s">
        <v>2243</v>
      </c>
      <c r="B1497" s="128">
        <v>564</v>
      </c>
    </row>
    <row r="1498" spans="1:2" s="128" customFormat="1">
      <c r="A1498" s="125" t="s">
        <v>2231</v>
      </c>
      <c r="B1498" s="128">
        <v>488</v>
      </c>
    </row>
    <row r="1499" spans="1:2" s="128" customFormat="1">
      <c r="A1499" s="125" t="s">
        <v>3314</v>
      </c>
      <c r="B1499" s="128">
        <v>488</v>
      </c>
    </row>
    <row r="1500" spans="1:2" s="128" customFormat="1">
      <c r="A1500" s="125" t="s">
        <v>2245</v>
      </c>
      <c r="B1500" s="128">
        <v>617</v>
      </c>
    </row>
    <row r="1501" spans="1:2" s="128" customFormat="1">
      <c r="A1501" s="125" t="s">
        <v>2333</v>
      </c>
      <c r="B1501" s="128">
        <v>1110</v>
      </c>
    </row>
    <row r="1502" spans="1:2" s="128" customFormat="1">
      <c r="A1502" s="125" t="s">
        <v>2335</v>
      </c>
      <c r="B1502" s="128">
        <v>1188</v>
      </c>
    </row>
    <row r="1503" spans="1:2" s="128" customFormat="1">
      <c r="A1503" s="125" t="s">
        <v>2337</v>
      </c>
      <c r="B1503" s="128">
        <v>1217</v>
      </c>
    </row>
    <row r="1504" spans="1:2" s="128" customFormat="1">
      <c r="A1504" s="125" t="s">
        <v>2345</v>
      </c>
      <c r="B1504" s="128">
        <v>1370</v>
      </c>
    </row>
    <row r="1505" spans="1:2" s="128" customFormat="1">
      <c r="A1505" s="125" t="s">
        <v>2346</v>
      </c>
      <c r="B1505" s="128">
        <v>1408</v>
      </c>
    </row>
    <row r="1506" spans="1:2" s="128" customFormat="1">
      <c r="A1506" s="125" t="s">
        <v>2347</v>
      </c>
      <c r="B1506" s="128">
        <v>1470</v>
      </c>
    </row>
    <row r="1507" spans="1:2" s="128" customFormat="1">
      <c r="A1507" s="125" t="s">
        <v>2247</v>
      </c>
      <c r="B1507" s="128">
        <v>646</v>
      </c>
    </row>
    <row r="1508" spans="1:2" s="128" customFormat="1">
      <c r="A1508" s="125" t="s">
        <v>2249</v>
      </c>
      <c r="B1508" s="128">
        <v>675</v>
      </c>
    </row>
    <row r="1509" spans="1:2" s="128" customFormat="1">
      <c r="A1509" s="125" t="s">
        <v>2251</v>
      </c>
      <c r="B1509" s="128">
        <v>704</v>
      </c>
    </row>
    <row r="1510" spans="1:2" s="128" customFormat="1">
      <c r="A1510" s="125" t="s">
        <v>2253</v>
      </c>
      <c r="B1510" s="128">
        <v>745</v>
      </c>
    </row>
    <row r="1511" spans="1:2" s="128" customFormat="1">
      <c r="A1511" s="125" t="s">
        <v>2350</v>
      </c>
      <c r="B1511" s="128">
        <v>1564</v>
      </c>
    </row>
    <row r="1512" spans="1:2" s="128" customFormat="1">
      <c r="A1512" s="125" t="s">
        <v>3315</v>
      </c>
      <c r="B1512" s="128">
        <v>1564</v>
      </c>
    </row>
    <row r="1513" spans="1:2" s="128" customFormat="1">
      <c r="A1513" s="125" t="s">
        <v>2266</v>
      </c>
      <c r="B1513" s="128">
        <v>772</v>
      </c>
    </row>
    <row r="1514" spans="1:2" s="128" customFormat="1">
      <c r="A1514" s="125" t="s">
        <v>2268</v>
      </c>
      <c r="B1514" s="128">
        <v>849</v>
      </c>
    </row>
    <row r="1515" spans="1:2" s="128" customFormat="1">
      <c r="A1515" s="125" t="s">
        <v>2270</v>
      </c>
      <c r="B1515" s="128">
        <v>879</v>
      </c>
    </row>
    <row r="1516" spans="1:2" s="128" customFormat="1">
      <c r="A1516" s="125" t="s">
        <v>2278</v>
      </c>
      <c r="B1516" s="128">
        <v>1030</v>
      </c>
    </row>
    <row r="1517" spans="1:2" s="128" customFormat="1">
      <c r="A1517" s="125" t="s">
        <v>2280</v>
      </c>
      <c r="B1517" s="128">
        <v>1065</v>
      </c>
    </row>
    <row r="1518" spans="1:2" s="128" customFormat="1">
      <c r="A1518" s="125" t="s">
        <v>2282</v>
      </c>
      <c r="B1518" s="128">
        <v>1120</v>
      </c>
    </row>
    <row r="1519" spans="1:2" s="128" customFormat="1">
      <c r="A1519" s="125" t="s">
        <v>2290</v>
      </c>
      <c r="B1519" s="128">
        <v>1053</v>
      </c>
    </row>
    <row r="1520" spans="1:2" s="128" customFormat="1">
      <c r="A1520" s="125" t="s">
        <v>3316</v>
      </c>
      <c r="B1520" s="128">
        <v>1053</v>
      </c>
    </row>
    <row r="1521" spans="1:2" s="128" customFormat="1">
      <c r="A1521" s="125" t="s">
        <v>1209</v>
      </c>
      <c r="B1521" s="128">
        <v>94</v>
      </c>
    </row>
    <row r="1522" spans="1:2" s="128" customFormat="1">
      <c r="A1522" s="125" t="s">
        <v>1208</v>
      </c>
      <c r="B1522" s="128">
        <v>94</v>
      </c>
    </row>
    <row r="1523" spans="1:2" s="128" customFormat="1">
      <c r="A1523" s="125" t="s">
        <v>2436</v>
      </c>
      <c r="B1523" s="128">
        <v>867</v>
      </c>
    </row>
    <row r="1524" spans="1:2" s="128" customFormat="1">
      <c r="A1524" s="125" t="s">
        <v>3317</v>
      </c>
      <c r="B1524" s="128">
        <v>867</v>
      </c>
    </row>
    <row r="1525" spans="1:2" s="128" customFormat="1">
      <c r="A1525" s="125" t="s">
        <v>2438</v>
      </c>
      <c r="B1525" s="128">
        <v>915</v>
      </c>
    </row>
    <row r="1526" spans="1:2" s="128" customFormat="1">
      <c r="A1526" s="125" t="s">
        <v>3318</v>
      </c>
      <c r="B1526" s="128">
        <v>915</v>
      </c>
    </row>
    <row r="1527" spans="1:2" s="128" customFormat="1">
      <c r="A1527" s="125" t="s">
        <v>2440</v>
      </c>
      <c r="B1527" s="128">
        <v>943</v>
      </c>
    </row>
    <row r="1528" spans="1:2" s="128" customFormat="1">
      <c r="A1528" s="125" t="s">
        <v>3319</v>
      </c>
      <c r="B1528" s="128">
        <v>943</v>
      </c>
    </row>
    <row r="1529" spans="1:2" s="128" customFormat="1">
      <c r="A1529" s="125" t="s">
        <v>2442</v>
      </c>
      <c r="B1529" s="128">
        <v>971</v>
      </c>
    </row>
    <row r="1530" spans="1:2" s="128" customFormat="1">
      <c r="A1530" s="125" t="s">
        <v>3320</v>
      </c>
      <c r="B1530" s="128">
        <v>971</v>
      </c>
    </row>
    <row r="1531" spans="1:2" s="128" customFormat="1">
      <c r="A1531" s="125" t="s">
        <v>2444</v>
      </c>
      <c r="B1531" s="128">
        <v>992</v>
      </c>
    </row>
    <row r="1532" spans="1:2" s="128" customFormat="1">
      <c r="A1532" s="125" t="s">
        <v>3321</v>
      </c>
      <c r="B1532" s="128">
        <v>992</v>
      </c>
    </row>
    <row r="1533" spans="1:2" s="128" customFormat="1">
      <c r="A1533" s="125" t="s">
        <v>2446</v>
      </c>
      <c r="B1533" s="128">
        <v>1097</v>
      </c>
    </row>
    <row r="1534" spans="1:2" s="128" customFormat="1">
      <c r="A1534" s="125" t="s">
        <v>3322</v>
      </c>
      <c r="B1534" s="128">
        <v>1097</v>
      </c>
    </row>
    <row r="1535" spans="1:2" s="128" customFormat="1">
      <c r="A1535" s="125" t="s">
        <v>2448</v>
      </c>
      <c r="B1535" s="128">
        <v>1180</v>
      </c>
    </row>
    <row r="1536" spans="1:2" s="128" customFormat="1">
      <c r="A1536" s="125" t="s">
        <v>3323</v>
      </c>
      <c r="B1536" s="128">
        <v>1180</v>
      </c>
    </row>
    <row r="1537" spans="1:2" s="128" customFormat="1">
      <c r="A1537" s="125" t="s">
        <v>2464</v>
      </c>
      <c r="B1537" s="128">
        <v>1298</v>
      </c>
    </row>
    <row r="1538" spans="1:2" s="128" customFormat="1">
      <c r="A1538" s="125" t="s">
        <v>3324</v>
      </c>
      <c r="B1538" s="128">
        <v>1298</v>
      </c>
    </row>
    <row r="1539" spans="1:2" s="128" customFormat="1">
      <c r="A1539" s="125" t="s">
        <v>2466</v>
      </c>
      <c r="B1539" s="128">
        <v>1372</v>
      </c>
    </row>
    <row r="1540" spans="1:2" s="128" customFormat="1">
      <c r="A1540" s="125" t="s">
        <v>3325</v>
      </c>
      <c r="B1540" s="128">
        <v>1372</v>
      </c>
    </row>
    <row r="1541" spans="1:2" s="128" customFormat="1">
      <c r="A1541" s="125" t="s">
        <v>2468</v>
      </c>
      <c r="B1541" s="128">
        <v>1400</v>
      </c>
    </row>
    <row r="1542" spans="1:2" s="128" customFormat="1">
      <c r="A1542" s="125" t="s">
        <v>3326</v>
      </c>
      <c r="B1542" s="128">
        <v>1400</v>
      </c>
    </row>
    <row r="1543" spans="1:2" s="128" customFormat="1">
      <c r="A1543" s="125" t="s">
        <v>2470</v>
      </c>
      <c r="B1543" s="128">
        <v>1434</v>
      </c>
    </row>
    <row r="1544" spans="1:2" s="128" customFormat="1">
      <c r="A1544" s="125" t="s">
        <v>3327</v>
      </c>
      <c r="B1544" s="128">
        <v>1434</v>
      </c>
    </row>
    <row r="1545" spans="1:2" s="128" customFormat="1">
      <c r="A1545" s="125" t="s">
        <v>2472</v>
      </c>
      <c r="B1545" s="128">
        <v>1461</v>
      </c>
    </row>
    <row r="1546" spans="1:2" s="128" customFormat="1">
      <c r="A1546" s="125" t="s">
        <v>3328</v>
      </c>
      <c r="B1546" s="128">
        <v>1461</v>
      </c>
    </row>
    <row r="1547" spans="1:2" s="128" customFormat="1">
      <c r="A1547" s="125" t="s">
        <v>2484</v>
      </c>
      <c r="B1547" s="128">
        <v>1024</v>
      </c>
    </row>
    <row r="1548" spans="1:2" s="128" customFormat="1">
      <c r="A1548" s="125" t="s">
        <v>2486</v>
      </c>
      <c r="B1548" s="128">
        <v>1042</v>
      </c>
    </row>
    <row r="1549" spans="1:2" s="128" customFormat="1">
      <c r="A1549" s="125" t="s">
        <v>2488</v>
      </c>
      <c r="B1549" s="128">
        <v>1118</v>
      </c>
    </row>
    <row r="1550" spans="1:2" s="128" customFormat="1">
      <c r="A1550" s="125" t="s">
        <v>2490</v>
      </c>
      <c r="B1550" s="128">
        <v>1151</v>
      </c>
    </row>
    <row r="1551" spans="1:2" s="128" customFormat="1">
      <c r="A1551" s="125" t="s">
        <v>2492</v>
      </c>
      <c r="B1551" s="128">
        <v>1232</v>
      </c>
    </row>
    <row r="1552" spans="1:2" s="128" customFormat="1">
      <c r="A1552" s="125" t="s">
        <v>2494</v>
      </c>
      <c r="B1552" s="128">
        <v>1256</v>
      </c>
    </row>
    <row r="1553" spans="1:2" s="128" customFormat="1">
      <c r="A1553" s="125" t="s">
        <v>2496</v>
      </c>
      <c r="B1553" s="128">
        <v>1369</v>
      </c>
    </row>
    <row r="1554" spans="1:2" s="128" customFormat="1">
      <c r="A1554" s="125" t="s">
        <v>2512</v>
      </c>
      <c r="B1554" s="128">
        <v>1551</v>
      </c>
    </row>
    <row r="1555" spans="1:2" s="128" customFormat="1">
      <c r="A1555" s="125" t="s">
        <v>2514</v>
      </c>
      <c r="B1555" s="128">
        <v>1727</v>
      </c>
    </row>
    <row r="1556" spans="1:2" s="128" customFormat="1">
      <c r="A1556" s="125" t="s">
        <v>2520</v>
      </c>
      <c r="B1556" s="128">
        <v>1752</v>
      </c>
    </row>
    <row r="1557" spans="1:2" s="128" customFormat="1">
      <c r="A1557" s="125" t="s">
        <v>3329</v>
      </c>
      <c r="B1557" s="128">
        <v>1752</v>
      </c>
    </row>
    <row r="1558" spans="1:2" s="128" customFormat="1">
      <c r="A1558" s="125" t="s">
        <v>2522</v>
      </c>
      <c r="B1558" s="128">
        <v>1825</v>
      </c>
    </row>
    <row r="1559" spans="1:2" s="128" customFormat="1">
      <c r="A1559" s="125" t="s">
        <v>3330</v>
      </c>
      <c r="B1559" s="128">
        <v>1825</v>
      </c>
    </row>
    <row r="1560" spans="1:2" s="128" customFormat="1">
      <c r="A1560" s="125" t="s">
        <v>2523</v>
      </c>
      <c r="B1560" s="128">
        <v>1925</v>
      </c>
    </row>
    <row r="1561" spans="1:2" s="128" customFormat="1">
      <c r="A1561" s="125" t="s">
        <v>2525</v>
      </c>
      <c r="B1561" s="128">
        <v>1951</v>
      </c>
    </row>
    <row r="1562" spans="1:2" s="128" customFormat="1">
      <c r="A1562" s="125" t="s">
        <v>2527</v>
      </c>
      <c r="B1562" s="128">
        <v>1968</v>
      </c>
    </row>
    <row r="1563" spans="1:2" s="128" customFormat="1">
      <c r="A1563" s="125" t="s">
        <v>2529</v>
      </c>
      <c r="B1563" s="128">
        <v>1994</v>
      </c>
    </row>
    <row r="1564" spans="1:2" s="128" customFormat="1">
      <c r="A1564" s="125" t="s">
        <v>2531</v>
      </c>
      <c r="B1564" s="128">
        <v>2021</v>
      </c>
    </row>
    <row r="1565" spans="1:2" s="128" customFormat="1">
      <c r="A1565" s="125" t="s">
        <v>2546</v>
      </c>
      <c r="B1565" s="128">
        <v>1401</v>
      </c>
    </row>
    <row r="1566" spans="1:2" s="128" customFormat="1">
      <c r="A1566" s="125" t="s">
        <v>2548</v>
      </c>
      <c r="B1566" s="128">
        <v>1428</v>
      </c>
    </row>
    <row r="1567" spans="1:2" s="128" customFormat="1">
      <c r="A1567" s="125" t="s">
        <v>2550</v>
      </c>
      <c r="B1567" s="128">
        <v>1456</v>
      </c>
    </row>
    <row r="1568" spans="1:2" s="128" customFormat="1">
      <c r="A1568" s="125" t="s">
        <v>2552</v>
      </c>
      <c r="B1568" s="128">
        <v>1483</v>
      </c>
    </row>
    <row r="1569" spans="1:2" s="128" customFormat="1">
      <c r="A1569" s="125" t="s">
        <v>2616</v>
      </c>
      <c r="B1569" s="128">
        <v>586</v>
      </c>
    </row>
    <row r="1570" spans="1:2" s="128" customFormat="1">
      <c r="A1570" s="125" t="s">
        <v>2618</v>
      </c>
      <c r="B1570" s="128">
        <v>617</v>
      </c>
    </row>
    <row r="1571" spans="1:2" s="128" customFormat="1">
      <c r="A1571" s="125" t="s">
        <v>2620</v>
      </c>
      <c r="B1571" s="128">
        <v>651</v>
      </c>
    </row>
    <row r="1572" spans="1:2" s="128" customFormat="1">
      <c r="A1572" s="125" t="s">
        <v>2622</v>
      </c>
      <c r="B1572" s="128">
        <v>686</v>
      </c>
    </row>
    <row r="1573" spans="1:2" s="128" customFormat="1">
      <c r="A1573" s="125" t="s">
        <v>2624</v>
      </c>
      <c r="B1573" s="128">
        <v>719</v>
      </c>
    </row>
    <row r="1574" spans="1:2" s="128" customFormat="1">
      <c r="A1574" s="125" t="s">
        <v>2626</v>
      </c>
      <c r="B1574" s="128">
        <v>779</v>
      </c>
    </row>
    <row r="1575" spans="1:2" s="128" customFormat="1">
      <c r="A1575" s="125" t="s">
        <v>2628</v>
      </c>
      <c r="B1575" s="128">
        <v>815</v>
      </c>
    </row>
    <row r="1576" spans="1:2" s="128" customFormat="1">
      <c r="A1576" s="125" t="s">
        <v>2630</v>
      </c>
      <c r="B1576" s="128">
        <v>852</v>
      </c>
    </row>
    <row r="1577" spans="1:2" s="128" customFormat="1">
      <c r="A1577" s="125" t="s">
        <v>2632</v>
      </c>
      <c r="B1577" s="128">
        <v>891</v>
      </c>
    </row>
    <row r="1578" spans="1:2" s="128" customFormat="1">
      <c r="A1578" s="125" t="s">
        <v>2419</v>
      </c>
      <c r="B1578" s="128">
        <v>794</v>
      </c>
    </row>
    <row r="1579" spans="1:2" s="128" customFormat="1">
      <c r="A1579" s="125" t="s">
        <v>2421</v>
      </c>
      <c r="B1579" s="128">
        <v>813</v>
      </c>
    </row>
    <row r="1580" spans="1:2" s="128" customFormat="1">
      <c r="A1580" s="125" t="s">
        <v>2423</v>
      </c>
      <c r="B1580" s="128">
        <v>844</v>
      </c>
    </row>
    <row r="1581" spans="1:2" s="128" customFormat="1">
      <c r="A1581" s="125" t="s">
        <v>2425</v>
      </c>
      <c r="B1581" s="128">
        <v>878</v>
      </c>
    </row>
    <row r="1582" spans="1:2" s="128" customFormat="1">
      <c r="A1582" s="125" t="s">
        <v>2427</v>
      </c>
      <c r="B1582" s="128">
        <v>910</v>
      </c>
    </row>
    <row r="1583" spans="1:2" s="128" customFormat="1">
      <c r="A1583" s="125" t="s">
        <v>2566</v>
      </c>
      <c r="B1583" s="128">
        <v>637</v>
      </c>
    </row>
    <row r="1584" spans="1:2" s="128" customFormat="1">
      <c r="A1584" s="125" t="s">
        <v>3331</v>
      </c>
      <c r="B1584" s="128">
        <v>637</v>
      </c>
    </row>
    <row r="1585" spans="1:2" s="128" customFormat="1">
      <c r="A1585" s="125" t="s">
        <v>2562</v>
      </c>
      <c r="B1585" s="128">
        <v>588</v>
      </c>
    </row>
    <row r="1586" spans="1:2" s="128" customFormat="1">
      <c r="A1586" s="125" t="s">
        <v>3332</v>
      </c>
      <c r="B1586" s="128">
        <v>588</v>
      </c>
    </row>
    <row r="1587" spans="1:2" s="128" customFormat="1">
      <c r="A1587" s="125" t="s">
        <v>1402</v>
      </c>
      <c r="B1587" s="128">
        <v>123</v>
      </c>
    </row>
    <row r="1588" spans="1:2" s="128" customFormat="1">
      <c r="A1588" s="125" t="s">
        <v>546</v>
      </c>
      <c r="B1588" s="128">
        <v>122</v>
      </c>
    </row>
    <row r="1589" spans="1:2" s="128" customFormat="1">
      <c r="A1589" s="125" t="s">
        <v>3333</v>
      </c>
      <c r="B1589" s="128">
        <v>122</v>
      </c>
    </row>
    <row r="1590" spans="1:2" s="128" customFormat="1">
      <c r="A1590" s="125" t="s">
        <v>547</v>
      </c>
      <c r="B1590" s="128">
        <v>129</v>
      </c>
    </row>
    <row r="1591" spans="1:2" s="128" customFormat="1">
      <c r="A1591" s="125" t="s">
        <v>3334</v>
      </c>
      <c r="B1591" s="128">
        <v>129</v>
      </c>
    </row>
    <row r="1592" spans="1:2" s="128" customFormat="1">
      <c r="A1592" s="125" t="s">
        <v>548</v>
      </c>
      <c r="B1592" s="128">
        <v>153</v>
      </c>
    </row>
    <row r="1593" spans="1:2" s="128" customFormat="1">
      <c r="A1593" s="125" t="s">
        <v>3335</v>
      </c>
      <c r="B1593" s="128">
        <v>153</v>
      </c>
    </row>
    <row r="1594" spans="1:2" s="128" customFormat="1">
      <c r="A1594" s="125" t="s">
        <v>549</v>
      </c>
      <c r="B1594" s="128">
        <v>29</v>
      </c>
    </row>
    <row r="1595" spans="1:2" s="128" customFormat="1">
      <c r="A1595" s="125" t="s">
        <v>550</v>
      </c>
      <c r="B1595" s="128">
        <v>35</v>
      </c>
    </row>
    <row r="1596" spans="1:2" s="128" customFormat="1">
      <c r="A1596" s="125" t="s">
        <v>551</v>
      </c>
      <c r="B1596" s="128">
        <v>56</v>
      </c>
    </row>
    <row r="1597" spans="1:2" s="128" customFormat="1">
      <c r="A1597" s="125" t="s">
        <v>552</v>
      </c>
      <c r="B1597" s="128">
        <v>130</v>
      </c>
    </row>
    <row r="1598" spans="1:2" s="128" customFormat="1">
      <c r="A1598" s="125" t="s">
        <v>3336</v>
      </c>
      <c r="B1598" s="128">
        <v>130</v>
      </c>
    </row>
    <row r="1599" spans="1:2" s="128" customFormat="1">
      <c r="A1599" s="125" t="s">
        <v>553</v>
      </c>
      <c r="B1599" s="128">
        <v>37</v>
      </c>
    </row>
    <row r="1600" spans="1:2" s="128" customFormat="1">
      <c r="A1600" s="125" t="s">
        <v>1201</v>
      </c>
      <c r="B1600" s="128">
        <v>97</v>
      </c>
    </row>
    <row r="1601" spans="1:2" s="128" customFormat="1">
      <c r="A1601" s="125" t="s">
        <v>1200</v>
      </c>
      <c r="B1601" s="128">
        <v>97</v>
      </c>
    </row>
    <row r="1602" spans="1:2" s="128" customFormat="1">
      <c r="A1602" s="125" t="s">
        <v>1498</v>
      </c>
      <c r="B1602" s="128">
        <v>126</v>
      </c>
    </row>
    <row r="1603" spans="1:2" s="128" customFormat="1">
      <c r="A1603" s="125" t="s">
        <v>1497</v>
      </c>
      <c r="B1603" s="128">
        <v>126</v>
      </c>
    </row>
    <row r="1604" spans="1:2" s="128" customFormat="1">
      <c r="A1604" s="125" t="s">
        <v>1193</v>
      </c>
      <c r="B1604" s="128">
        <v>106</v>
      </c>
    </row>
    <row r="1605" spans="1:2" s="128" customFormat="1">
      <c r="A1605" s="125" t="s">
        <v>1192</v>
      </c>
      <c r="B1605" s="128">
        <v>106</v>
      </c>
    </row>
    <row r="1606" spans="1:2" s="128" customFormat="1">
      <c r="A1606" s="125" t="s">
        <v>1280</v>
      </c>
      <c r="B1606" s="128" t="s">
        <v>2022</v>
      </c>
    </row>
    <row r="1607" spans="1:2" s="128" customFormat="1">
      <c r="A1607" s="125" t="s">
        <v>2580</v>
      </c>
      <c r="B1607" s="128">
        <v>410</v>
      </c>
    </row>
    <row r="1608" spans="1:2" s="128" customFormat="1">
      <c r="A1608" s="125" t="s">
        <v>2582</v>
      </c>
      <c r="B1608" s="128">
        <v>437</v>
      </c>
    </row>
    <row r="1609" spans="1:2" s="128" customFormat="1">
      <c r="A1609" s="125" t="s">
        <v>2584</v>
      </c>
      <c r="B1609" s="128">
        <v>467</v>
      </c>
    </row>
    <row r="1610" spans="1:2" s="128" customFormat="1">
      <c r="A1610" s="125" t="s">
        <v>2586</v>
      </c>
      <c r="B1610" s="128">
        <v>499</v>
      </c>
    </row>
    <row r="1611" spans="1:2" s="128" customFormat="1">
      <c r="A1611" s="125" t="s">
        <v>2588</v>
      </c>
      <c r="B1611" s="128">
        <v>526</v>
      </c>
    </row>
    <row r="1612" spans="1:2" s="128" customFormat="1">
      <c r="A1612" s="125" t="s">
        <v>2590</v>
      </c>
      <c r="B1612" s="128">
        <v>579</v>
      </c>
    </row>
    <row r="1613" spans="1:2" s="128" customFormat="1">
      <c r="A1613" s="125" t="s">
        <v>2592</v>
      </c>
      <c r="B1613" s="128">
        <v>608</v>
      </c>
    </row>
    <row r="1614" spans="1:2" s="128" customFormat="1">
      <c r="A1614" s="125" t="s">
        <v>2594</v>
      </c>
      <c r="B1614" s="128">
        <v>638</v>
      </c>
    </row>
    <row r="1615" spans="1:2" s="128" customFormat="1">
      <c r="A1615" s="125" t="s">
        <v>2596</v>
      </c>
      <c r="B1615" s="128">
        <v>670</v>
      </c>
    </row>
    <row r="1616" spans="1:2" s="128" customFormat="1">
      <c r="A1616" s="125" t="s">
        <v>554</v>
      </c>
      <c r="B1616" s="128">
        <v>283</v>
      </c>
    </row>
    <row r="1617" spans="1:2" s="128" customFormat="1">
      <c r="A1617" s="125" t="s">
        <v>555</v>
      </c>
      <c r="B1617" s="128">
        <v>276</v>
      </c>
    </row>
    <row r="1618" spans="1:2" s="128" customFormat="1">
      <c r="A1618" s="125" t="s">
        <v>2111</v>
      </c>
      <c r="B1618" s="128">
        <v>125</v>
      </c>
    </row>
    <row r="1619" spans="1:2" s="128" customFormat="1">
      <c r="A1619" s="125" t="s">
        <v>2110</v>
      </c>
      <c r="B1619" s="128">
        <v>125</v>
      </c>
    </row>
    <row r="1620" spans="1:2" s="128" customFormat="1">
      <c r="A1620" s="125" t="s">
        <v>2354</v>
      </c>
      <c r="B1620" s="128">
        <v>427</v>
      </c>
    </row>
    <row r="1621" spans="1:2" s="128" customFormat="1">
      <c r="A1621" s="125" t="s">
        <v>3337</v>
      </c>
      <c r="B1621" s="128">
        <v>427</v>
      </c>
    </row>
    <row r="1622" spans="1:2" s="128" customFormat="1">
      <c r="A1622" s="125" t="s">
        <v>2356</v>
      </c>
      <c r="B1622" s="128">
        <v>450</v>
      </c>
    </row>
    <row r="1623" spans="1:2" s="128" customFormat="1">
      <c r="A1623" s="125" t="s">
        <v>3338</v>
      </c>
      <c r="B1623" s="128">
        <v>450</v>
      </c>
    </row>
    <row r="1624" spans="1:2" s="128" customFormat="1">
      <c r="A1624" s="125" t="s">
        <v>2358</v>
      </c>
      <c r="B1624" s="128">
        <v>474</v>
      </c>
    </row>
    <row r="1625" spans="1:2" s="128" customFormat="1">
      <c r="A1625" s="125" t="s">
        <v>3339</v>
      </c>
      <c r="B1625" s="128">
        <v>474</v>
      </c>
    </row>
    <row r="1626" spans="1:2" s="128" customFormat="1">
      <c r="A1626" s="125" t="s">
        <v>2360</v>
      </c>
      <c r="B1626" s="128">
        <v>499</v>
      </c>
    </row>
    <row r="1627" spans="1:2" s="128" customFormat="1">
      <c r="A1627" s="125" t="s">
        <v>3340</v>
      </c>
      <c r="B1627" s="128">
        <v>499</v>
      </c>
    </row>
    <row r="1628" spans="1:2" s="128" customFormat="1">
      <c r="A1628" s="125" t="s">
        <v>2374</v>
      </c>
      <c r="B1628" s="128">
        <v>598</v>
      </c>
    </row>
    <row r="1629" spans="1:2" s="128" customFormat="1">
      <c r="A1629" s="125" t="s">
        <v>2362</v>
      </c>
      <c r="B1629" s="128">
        <v>522</v>
      </c>
    </row>
    <row r="1630" spans="1:2" s="128" customFormat="1">
      <c r="A1630" s="125" t="s">
        <v>3341</v>
      </c>
      <c r="B1630" s="128">
        <v>522</v>
      </c>
    </row>
    <row r="1631" spans="1:2" s="128" customFormat="1">
      <c r="A1631" s="125" t="s">
        <v>2376</v>
      </c>
      <c r="B1631" s="128">
        <v>648</v>
      </c>
    </row>
    <row r="1632" spans="1:2" s="128" customFormat="1">
      <c r="A1632" s="125" t="s">
        <v>2378</v>
      </c>
      <c r="B1632" s="128">
        <v>675</v>
      </c>
    </row>
    <row r="1633" spans="1:2" s="128" customFormat="1">
      <c r="A1633" s="125" t="s">
        <v>2380</v>
      </c>
      <c r="B1633" s="128">
        <v>703</v>
      </c>
    </row>
    <row r="1634" spans="1:2" s="128" customFormat="1">
      <c r="A1634" s="125" t="s">
        <v>2382</v>
      </c>
      <c r="B1634" s="128">
        <v>731</v>
      </c>
    </row>
    <row r="1635" spans="1:2" s="128" customFormat="1">
      <c r="A1635" s="125" t="s">
        <v>2384</v>
      </c>
      <c r="B1635" s="128">
        <v>770</v>
      </c>
    </row>
    <row r="1636" spans="1:2" s="128" customFormat="1">
      <c r="A1636" s="125" t="s">
        <v>2393</v>
      </c>
      <c r="B1636" s="128">
        <v>850</v>
      </c>
    </row>
    <row r="1637" spans="1:2" s="128" customFormat="1">
      <c r="A1637" s="125" t="s">
        <v>2395</v>
      </c>
      <c r="B1637" s="128">
        <v>922</v>
      </c>
    </row>
    <row r="1638" spans="1:2" s="128" customFormat="1">
      <c r="A1638" s="125" t="s">
        <v>2397</v>
      </c>
      <c r="B1638" s="128">
        <v>946</v>
      </c>
    </row>
    <row r="1639" spans="1:2" s="128" customFormat="1">
      <c r="A1639" s="125" t="s">
        <v>2405</v>
      </c>
      <c r="B1639" s="128">
        <v>1098</v>
      </c>
    </row>
    <row r="1640" spans="1:2" s="128" customFormat="1">
      <c r="A1640" s="125" t="s">
        <v>2407</v>
      </c>
      <c r="B1640" s="128">
        <v>1149</v>
      </c>
    </row>
    <row r="1641" spans="1:2" s="128" customFormat="1">
      <c r="A1641" s="125" t="s">
        <v>2408</v>
      </c>
      <c r="B1641" s="128">
        <v>1204</v>
      </c>
    </row>
    <row r="1642" spans="1:2" s="128" customFormat="1">
      <c r="A1642" s="125" t="s">
        <v>2415</v>
      </c>
      <c r="B1642" s="128">
        <v>1202</v>
      </c>
    </row>
    <row r="1643" spans="1:2" s="128" customFormat="1">
      <c r="A1643" s="125" t="s">
        <v>3342</v>
      </c>
      <c r="B1643" s="128">
        <v>1202</v>
      </c>
    </row>
    <row r="1644" spans="1:2" s="128" customFormat="1">
      <c r="A1644" s="125" t="s">
        <v>2830</v>
      </c>
      <c r="B1644" s="128">
        <v>403</v>
      </c>
    </row>
    <row r="1645" spans="1:2" s="128" customFormat="1">
      <c r="A1645" s="125" t="s">
        <v>3343</v>
      </c>
      <c r="B1645" s="128">
        <v>403</v>
      </c>
    </row>
    <row r="1646" spans="1:2" s="128" customFormat="1">
      <c r="A1646" s="124" t="s">
        <v>2831</v>
      </c>
      <c r="B1646" s="128">
        <v>251</v>
      </c>
    </row>
    <row r="1647" spans="1:2" s="128" customFormat="1">
      <c r="A1647" s="125" t="s">
        <v>3344</v>
      </c>
      <c r="B1647" s="128">
        <v>251</v>
      </c>
    </row>
    <row r="1648" spans="1:2" s="128" customFormat="1">
      <c r="A1648" s="124" t="s">
        <v>2832</v>
      </c>
      <c r="B1648" s="128">
        <v>420</v>
      </c>
    </row>
    <row r="1649" spans="1:2" s="128" customFormat="1">
      <c r="A1649" s="125" t="s">
        <v>3345</v>
      </c>
      <c r="B1649" s="128">
        <v>420</v>
      </c>
    </row>
    <row r="1650" spans="1:2" s="128" customFormat="1">
      <c r="A1650" s="124" t="s">
        <v>2833</v>
      </c>
      <c r="B1650" s="128">
        <v>261</v>
      </c>
    </row>
    <row r="1651" spans="1:2" s="128" customFormat="1">
      <c r="A1651" s="125" t="s">
        <v>3346</v>
      </c>
      <c r="B1651" s="128">
        <v>261</v>
      </c>
    </row>
    <row r="1652" spans="1:2" s="128" customFormat="1">
      <c r="A1652" s="124" t="s">
        <v>3742</v>
      </c>
      <c r="B1652" s="128">
        <v>449</v>
      </c>
    </row>
    <row r="1653" spans="1:2" s="128" customFormat="1">
      <c r="A1653" s="125" t="s">
        <v>3743</v>
      </c>
      <c r="B1653" s="128">
        <v>449</v>
      </c>
    </row>
    <row r="1654" spans="1:2" s="128" customFormat="1">
      <c r="A1654" s="124" t="s">
        <v>3744</v>
      </c>
      <c r="B1654" s="128">
        <v>278</v>
      </c>
    </row>
    <row r="1655" spans="1:2" s="128" customFormat="1">
      <c r="A1655" s="125" t="s">
        <v>3745</v>
      </c>
      <c r="B1655" s="128" t="s">
        <v>2022</v>
      </c>
    </row>
    <row r="1656" spans="1:2" s="128" customFormat="1">
      <c r="A1656" s="125" t="s">
        <v>3746</v>
      </c>
      <c r="B1656" s="128" t="s">
        <v>2022</v>
      </c>
    </row>
    <row r="1657" spans="1:2" s="128" customFormat="1">
      <c r="A1657" s="125" t="s">
        <v>3747</v>
      </c>
      <c r="B1657" s="128">
        <v>278</v>
      </c>
    </row>
    <row r="1658" spans="1:2" s="128" customFormat="1">
      <c r="A1658" s="125" t="s">
        <v>216</v>
      </c>
      <c r="B1658" s="128" t="s">
        <v>2022</v>
      </c>
    </row>
    <row r="1659" spans="1:2" s="128" customFormat="1">
      <c r="A1659" s="125" t="s">
        <v>3347</v>
      </c>
      <c r="B1659" s="128" t="s">
        <v>2022</v>
      </c>
    </row>
    <row r="1660" spans="1:2" s="128" customFormat="1">
      <c r="A1660" s="125" t="s">
        <v>217</v>
      </c>
      <c r="B1660" s="128">
        <v>574</v>
      </c>
    </row>
    <row r="1661" spans="1:2" s="128" customFormat="1">
      <c r="A1661" s="125" t="s">
        <v>3348</v>
      </c>
      <c r="B1661" s="128">
        <v>574</v>
      </c>
    </row>
    <row r="1662" spans="1:2" s="128" customFormat="1">
      <c r="A1662" s="124" t="s">
        <v>218</v>
      </c>
      <c r="B1662" s="128">
        <v>345</v>
      </c>
    </row>
    <row r="1663" spans="1:2" s="128" customFormat="1">
      <c r="A1663" s="125" t="s">
        <v>219</v>
      </c>
      <c r="B1663" s="128" t="s">
        <v>2022</v>
      </c>
    </row>
    <row r="1664" spans="1:2" s="128" customFormat="1">
      <c r="A1664" s="125" t="s">
        <v>3350</v>
      </c>
      <c r="B1664" s="128" t="s">
        <v>2022</v>
      </c>
    </row>
    <row r="1665" spans="1:2" s="128" customFormat="1">
      <c r="A1665" s="125" t="s">
        <v>3349</v>
      </c>
      <c r="B1665" s="128">
        <v>345</v>
      </c>
    </row>
    <row r="1666" spans="1:2" s="128" customFormat="1">
      <c r="A1666" s="125" t="s">
        <v>220</v>
      </c>
      <c r="B1666" s="128" t="s">
        <v>2022</v>
      </c>
    </row>
    <row r="1667" spans="1:2" s="128" customFormat="1">
      <c r="A1667" s="125" t="s">
        <v>3351</v>
      </c>
      <c r="B1667" s="128" t="s">
        <v>2022</v>
      </c>
    </row>
    <row r="1668" spans="1:2" s="128" customFormat="1">
      <c r="A1668" s="125" t="s">
        <v>221</v>
      </c>
      <c r="B1668" s="128">
        <v>642</v>
      </c>
    </row>
    <row r="1669" spans="1:2" s="128" customFormat="1">
      <c r="A1669" s="125" t="s">
        <v>3352</v>
      </c>
      <c r="B1669" s="128">
        <v>642</v>
      </c>
    </row>
    <row r="1670" spans="1:2" s="128" customFormat="1">
      <c r="A1670" s="124" t="s">
        <v>222</v>
      </c>
      <c r="B1670" s="128">
        <v>396</v>
      </c>
    </row>
    <row r="1671" spans="1:2" s="128" customFormat="1">
      <c r="A1671" s="124" t="s">
        <v>223</v>
      </c>
      <c r="B1671" s="128" t="s">
        <v>2022</v>
      </c>
    </row>
    <row r="1672" spans="1:2" s="128" customFormat="1">
      <c r="A1672" s="125" t="s">
        <v>3354</v>
      </c>
      <c r="B1672" s="128" t="s">
        <v>2022</v>
      </c>
    </row>
    <row r="1673" spans="1:2" s="128" customFormat="1">
      <c r="A1673" s="125" t="s">
        <v>3353</v>
      </c>
      <c r="B1673" s="128">
        <v>396</v>
      </c>
    </row>
    <row r="1674" spans="1:2" s="128" customFormat="1">
      <c r="A1674" s="125" t="s">
        <v>2834</v>
      </c>
      <c r="B1674" s="128" t="s">
        <v>2022</v>
      </c>
    </row>
    <row r="1675" spans="1:2" s="128" customFormat="1">
      <c r="A1675" s="125" t="s">
        <v>3355</v>
      </c>
      <c r="B1675" s="128" t="s">
        <v>2022</v>
      </c>
    </row>
    <row r="1676" spans="1:2" s="128" customFormat="1">
      <c r="A1676" s="125" t="s">
        <v>2835</v>
      </c>
      <c r="B1676" s="128">
        <v>690</v>
      </c>
    </row>
    <row r="1677" spans="1:2" s="128" customFormat="1">
      <c r="A1677" s="125" t="s">
        <v>3356</v>
      </c>
      <c r="B1677" s="128">
        <v>690</v>
      </c>
    </row>
    <row r="1678" spans="1:2" s="128" customFormat="1">
      <c r="A1678" s="125" t="s">
        <v>2836</v>
      </c>
      <c r="B1678" s="128">
        <v>424</v>
      </c>
    </row>
    <row r="1679" spans="1:2" s="128" customFormat="1">
      <c r="A1679" s="125" t="s">
        <v>2837</v>
      </c>
      <c r="B1679" s="128" t="s">
        <v>2022</v>
      </c>
    </row>
    <row r="1680" spans="1:2" s="128" customFormat="1">
      <c r="A1680" s="125" t="s">
        <v>3358</v>
      </c>
      <c r="B1680" s="128" t="s">
        <v>2022</v>
      </c>
    </row>
    <row r="1681" spans="1:2" s="128" customFormat="1">
      <c r="A1681" s="125" t="s">
        <v>3357</v>
      </c>
      <c r="B1681" s="128">
        <v>424</v>
      </c>
    </row>
    <row r="1682" spans="1:2" s="128" customFormat="1">
      <c r="A1682" s="125" t="s">
        <v>224</v>
      </c>
      <c r="B1682" s="128" t="s">
        <v>2022</v>
      </c>
    </row>
    <row r="1683" spans="1:2" s="128" customFormat="1">
      <c r="A1683" s="125" t="s">
        <v>3359</v>
      </c>
      <c r="B1683" s="128" t="s">
        <v>2022</v>
      </c>
    </row>
    <row r="1684" spans="1:2" s="128" customFormat="1">
      <c r="A1684" s="124" t="s">
        <v>225</v>
      </c>
      <c r="B1684" s="128">
        <v>716</v>
      </c>
    </row>
    <row r="1685" spans="1:2" s="128" customFormat="1">
      <c r="A1685" s="125" t="s">
        <v>3360</v>
      </c>
      <c r="B1685" s="128">
        <v>716</v>
      </c>
    </row>
    <row r="1686" spans="1:2" s="128" customFormat="1">
      <c r="A1686" s="125" t="s">
        <v>226</v>
      </c>
      <c r="B1686" s="128">
        <v>438</v>
      </c>
    </row>
    <row r="1687" spans="1:2" s="128" customFormat="1">
      <c r="A1687" s="125" t="s">
        <v>227</v>
      </c>
      <c r="B1687" s="128" t="s">
        <v>2022</v>
      </c>
    </row>
    <row r="1688" spans="1:2" s="128" customFormat="1">
      <c r="A1688" s="125" t="s">
        <v>3362</v>
      </c>
      <c r="B1688" s="128" t="s">
        <v>2022</v>
      </c>
    </row>
    <row r="1689" spans="1:2" s="128" customFormat="1">
      <c r="A1689" s="125" t="s">
        <v>3361</v>
      </c>
      <c r="B1689" s="128">
        <v>438</v>
      </c>
    </row>
    <row r="1690" spans="1:2" s="128" customFormat="1">
      <c r="A1690" s="125" t="s">
        <v>1020</v>
      </c>
      <c r="B1690" s="128">
        <v>622</v>
      </c>
    </row>
    <row r="1691" spans="1:2" s="128" customFormat="1">
      <c r="A1691" s="125" t="s">
        <v>3363</v>
      </c>
      <c r="B1691" s="128">
        <v>622</v>
      </c>
    </row>
    <row r="1692" spans="1:2" s="128" customFormat="1">
      <c r="A1692" s="125" t="s">
        <v>2838</v>
      </c>
      <c r="B1692" s="128">
        <v>423</v>
      </c>
    </row>
    <row r="1693" spans="1:2" s="128" customFormat="1">
      <c r="A1693" s="125" t="s">
        <v>3364</v>
      </c>
      <c r="B1693" s="128">
        <v>423</v>
      </c>
    </row>
    <row r="1694" spans="1:2" s="128" customFormat="1">
      <c r="A1694" s="124" t="s">
        <v>2839</v>
      </c>
      <c r="B1694" s="128">
        <v>264</v>
      </c>
    </row>
    <row r="1695" spans="1:2" s="128" customFormat="1">
      <c r="A1695" s="125" t="s">
        <v>3365</v>
      </c>
      <c r="B1695" s="128">
        <v>264</v>
      </c>
    </row>
    <row r="1696" spans="1:2" s="128" customFormat="1">
      <c r="A1696" s="125" t="s">
        <v>2840</v>
      </c>
      <c r="B1696" s="128">
        <v>447</v>
      </c>
    </row>
    <row r="1697" spans="1:2" s="128" customFormat="1">
      <c r="A1697" s="125" t="s">
        <v>3366</v>
      </c>
      <c r="B1697" s="128">
        <v>447</v>
      </c>
    </row>
    <row r="1698" spans="1:2" s="128" customFormat="1">
      <c r="A1698" s="124" t="s">
        <v>2841</v>
      </c>
      <c r="B1698" s="128">
        <v>278</v>
      </c>
    </row>
    <row r="1699" spans="1:2" s="128" customFormat="1">
      <c r="A1699" s="125" t="s">
        <v>3367</v>
      </c>
      <c r="B1699" s="128">
        <v>278</v>
      </c>
    </row>
    <row r="1700" spans="1:2" s="128" customFormat="1">
      <c r="A1700" s="125" t="s">
        <v>3748</v>
      </c>
      <c r="B1700" s="128">
        <v>481</v>
      </c>
    </row>
    <row r="1701" spans="1:2" s="128" customFormat="1">
      <c r="A1701" s="125" t="s">
        <v>3749</v>
      </c>
      <c r="B1701" s="128">
        <v>481</v>
      </c>
    </row>
    <row r="1702" spans="1:2" s="128" customFormat="1">
      <c r="A1702" s="125" t="s">
        <v>3750</v>
      </c>
      <c r="B1702" s="128">
        <v>299</v>
      </c>
    </row>
    <row r="1703" spans="1:2" s="128" customFormat="1">
      <c r="A1703" s="125" t="s">
        <v>3751</v>
      </c>
      <c r="B1703" s="128" t="s">
        <v>2022</v>
      </c>
    </row>
    <row r="1704" spans="1:2" s="128" customFormat="1">
      <c r="A1704" s="125" t="s">
        <v>3752</v>
      </c>
      <c r="B1704" s="128" t="s">
        <v>2022</v>
      </c>
    </row>
    <row r="1705" spans="1:2" s="128" customFormat="1">
      <c r="A1705" s="125" t="s">
        <v>3753</v>
      </c>
      <c r="B1705" s="128">
        <v>299</v>
      </c>
    </row>
    <row r="1706" spans="1:2" s="128" customFormat="1">
      <c r="A1706" s="124" t="s">
        <v>228</v>
      </c>
      <c r="B1706" s="128" t="s">
        <v>2022</v>
      </c>
    </row>
    <row r="1707" spans="1:2" s="128" customFormat="1">
      <c r="A1707" s="125" t="s">
        <v>3368</v>
      </c>
      <c r="B1707" s="128" t="s">
        <v>2022</v>
      </c>
    </row>
    <row r="1708" spans="1:2" s="128" customFormat="1">
      <c r="A1708" s="125" t="s">
        <v>229</v>
      </c>
      <c r="B1708" s="128">
        <v>629</v>
      </c>
    </row>
    <row r="1709" spans="1:2" s="128" customFormat="1">
      <c r="A1709" s="125" t="s">
        <v>3369</v>
      </c>
      <c r="B1709" s="128">
        <v>629</v>
      </c>
    </row>
    <row r="1710" spans="1:2" s="128" customFormat="1">
      <c r="A1710" s="125" t="s">
        <v>230</v>
      </c>
      <c r="B1710" s="128">
        <v>379</v>
      </c>
    </row>
    <row r="1711" spans="1:2" s="128" customFormat="1">
      <c r="A1711" s="125" t="s">
        <v>231</v>
      </c>
      <c r="B1711" s="128" t="s">
        <v>2022</v>
      </c>
    </row>
    <row r="1712" spans="1:2" s="128" customFormat="1">
      <c r="A1712" s="125" t="s">
        <v>3371</v>
      </c>
      <c r="B1712" s="128" t="s">
        <v>2022</v>
      </c>
    </row>
    <row r="1713" spans="1:2" s="128" customFormat="1">
      <c r="A1713" s="125" t="s">
        <v>3370</v>
      </c>
      <c r="B1713" s="128">
        <v>379</v>
      </c>
    </row>
    <row r="1714" spans="1:2" s="128" customFormat="1">
      <c r="A1714" s="125" t="s">
        <v>232</v>
      </c>
      <c r="B1714" s="128" t="s">
        <v>2022</v>
      </c>
    </row>
    <row r="1715" spans="1:2" s="128" customFormat="1">
      <c r="A1715" s="125" t="s">
        <v>3372</v>
      </c>
      <c r="B1715" s="128" t="s">
        <v>2022</v>
      </c>
    </row>
    <row r="1716" spans="1:2" s="128" customFormat="1">
      <c r="A1716" s="124" t="s">
        <v>233</v>
      </c>
      <c r="B1716" s="128">
        <v>704</v>
      </c>
    </row>
    <row r="1717" spans="1:2" s="128" customFormat="1">
      <c r="A1717" s="125" t="s">
        <v>3373</v>
      </c>
      <c r="B1717" s="128">
        <v>704</v>
      </c>
    </row>
    <row r="1718" spans="1:2" s="128" customFormat="1">
      <c r="A1718" s="125" t="s">
        <v>234</v>
      </c>
      <c r="B1718" s="128">
        <v>435</v>
      </c>
    </row>
    <row r="1719" spans="1:2" s="128" customFormat="1">
      <c r="A1719" s="125" t="s">
        <v>235</v>
      </c>
      <c r="B1719" s="128" t="s">
        <v>2022</v>
      </c>
    </row>
    <row r="1720" spans="1:2" s="128" customFormat="1">
      <c r="A1720" s="125" t="s">
        <v>3375</v>
      </c>
      <c r="B1720" s="128" t="s">
        <v>2022</v>
      </c>
    </row>
    <row r="1721" spans="1:2" s="128" customFormat="1">
      <c r="A1721" s="125" t="s">
        <v>3374</v>
      </c>
      <c r="B1721" s="128">
        <v>435</v>
      </c>
    </row>
    <row r="1722" spans="1:2" s="128" customFormat="1">
      <c r="A1722" s="125" t="s">
        <v>2842</v>
      </c>
      <c r="B1722" s="128" t="s">
        <v>2022</v>
      </c>
    </row>
    <row r="1723" spans="1:2" s="128" customFormat="1">
      <c r="A1723" s="125" t="s">
        <v>3376</v>
      </c>
      <c r="B1723" s="128" t="s">
        <v>2022</v>
      </c>
    </row>
    <row r="1724" spans="1:2" s="128" customFormat="1">
      <c r="A1724" s="124" t="s">
        <v>2843</v>
      </c>
      <c r="B1724" s="128">
        <v>753</v>
      </c>
    </row>
    <row r="1725" spans="1:2" s="128" customFormat="1">
      <c r="A1725" s="125" t="s">
        <v>3377</v>
      </c>
      <c r="B1725" s="128">
        <v>753</v>
      </c>
    </row>
    <row r="1726" spans="1:2" s="128" customFormat="1">
      <c r="A1726" s="125" t="s">
        <v>2844</v>
      </c>
      <c r="B1726" s="128">
        <v>465</v>
      </c>
    </row>
    <row r="1727" spans="1:2" s="128" customFormat="1">
      <c r="A1727" s="124" t="s">
        <v>2845</v>
      </c>
      <c r="B1727" s="128" t="s">
        <v>2022</v>
      </c>
    </row>
    <row r="1728" spans="1:2" s="128" customFormat="1">
      <c r="A1728" s="125" t="s">
        <v>3379</v>
      </c>
      <c r="B1728" s="128" t="s">
        <v>2022</v>
      </c>
    </row>
    <row r="1729" spans="1:2" s="128" customFormat="1">
      <c r="A1729" s="125" t="s">
        <v>3378</v>
      </c>
      <c r="B1729" s="128">
        <v>465</v>
      </c>
    </row>
    <row r="1730" spans="1:2" s="128" customFormat="1">
      <c r="A1730" s="125" t="s">
        <v>236</v>
      </c>
      <c r="B1730" s="128" t="s">
        <v>2022</v>
      </c>
    </row>
    <row r="1731" spans="1:2" s="128" customFormat="1">
      <c r="A1731" s="125" t="s">
        <v>3380</v>
      </c>
      <c r="B1731" s="128" t="s">
        <v>2022</v>
      </c>
    </row>
    <row r="1732" spans="1:2" s="128" customFormat="1">
      <c r="A1732" s="125" t="s">
        <v>237</v>
      </c>
      <c r="B1732" s="128">
        <v>786</v>
      </c>
    </row>
    <row r="1733" spans="1:2" s="128" customFormat="1">
      <c r="A1733" s="125" t="s">
        <v>3381</v>
      </c>
      <c r="B1733" s="128">
        <v>786</v>
      </c>
    </row>
    <row r="1734" spans="1:2" s="128" customFormat="1">
      <c r="A1734" s="125" t="s">
        <v>238</v>
      </c>
      <c r="B1734" s="128">
        <v>483</v>
      </c>
    </row>
    <row r="1735" spans="1:2" s="128" customFormat="1">
      <c r="A1735" s="125" t="s">
        <v>239</v>
      </c>
      <c r="B1735" s="128" t="s">
        <v>2022</v>
      </c>
    </row>
    <row r="1736" spans="1:2" s="128" customFormat="1">
      <c r="A1736" s="125" t="s">
        <v>3383</v>
      </c>
      <c r="B1736" s="128" t="s">
        <v>2022</v>
      </c>
    </row>
    <row r="1737" spans="1:2" s="128" customFormat="1">
      <c r="A1737" s="125" t="s">
        <v>3382</v>
      </c>
      <c r="B1737" s="128">
        <v>483</v>
      </c>
    </row>
    <row r="1738" spans="1:2" s="128" customFormat="1">
      <c r="A1738" s="125" t="s">
        <v>240</v>
      </c>
      <c r="B1738" s="128" t="s">
        <v>2022</v>
      </c>
    </row>
    <row r="1739" spans="1:2" s="128" customFormat="1">
      <c r="A1739" s="125" t="s">
        <v>3384</v>
      </c>
      <c r="B1739" s="128" t="s">
        <v>2022</v>
      </c>
    </row>
    <row r="1740" spans="1:2" s="128" customFormat="1">
      <c r="A1740" s="125" t="s">
        <v>241</v>
      </c>
      <c r="B1740" s="128">
        <v>930</v>
      </c>
    </row>
    <row r="1741" spans="1:2" s="128" customFormat="1">
      <c r="A1741" s="125" t="s">
        <v>3385</v>
      </c>
      <c r="B1741" s="128">
        <v>930</v>
      </c>
    </row>
    <row r="1742" spans="1:2" s="128" customFormat="1">
      <c r="A1742" s="125" t="s">
        <v>242</v>
      </c>
      <c r="B1742" s="128" t="s">
        <v>2022</v>
      </c>
    </row>
    <row r="1743" spans="1:2" s="128" customFormat="1">
      <c r="A1743" s="125" t="s">
        <v>3386</v>
      </c>
      <c r="B1743" s="128" t="s">
        <v>2022</v>
      </c>
    </row>
    <row r="1744" spans="1:2" s="128" customFormat="1">
      <c r="A1744" s="125" t="s">
        <v>243</v>
      </c>
      <c r="B1744" s="128" t="s">
        <v>2022</v>
      </c>
    </row>
    <row r="1745" spans="1:2" s="128" customFormat="1">
      <c r="A1745" s="125" t="s">
        <v>3387</v>
      </c>
      <c r="B1745" s="128" t="s">
        <v>2022</v>
      </c>
    </row>
    <row r="1746" spans="1:2" s="128" customFormat="1">
      <c r="A1746" s="125" t="s">
        <v>244</v>
      </c>
      <c r="B1746" s="128">
        <v>927</v>
      </c>
    </row>
    <row r="1747" spans="1:2" s="128" customFormat="1">
      <c r="A1747" s="125" t="s">
        <v>3388</v>
      </c>
      <c r="B1747" s="128">
        <v>927</v>
      </c>
    </row>
    <row r="1748" spans="1:2" s="128" customFormat="1">
      <c r="A1748" s="125" t="s">
        <v>245</v>
      </c>
      <c r="B1748" s="128" t="s">
        <v>2022</v>
      </c>
    </row>
    <row r="1749" spans="1:2" s="128" customFormat="1">
      <c r="A1749" s="125" t="s">
        <v>3389</v>
      </c>
      <c r="B1749" s="128" t="s">
        <v>2022</v>
      </c>
    </row>
    <row r="1750" spans="1:2" s="128" customFormat="1">
      <c r="A1750" s="124" t="s">
        <v>2846</v>
      </c>
      <c r="B1750" s="128">
        <v>449</v>
      </c>
    </row>
    <row r="1751" spans="1:2" s="128" customFormat="1">
      <c r="A1751" s="125" t="s">
        <v>3390</v>
      </c>
      <c r="B1751" s="128">
        <v>449</v>
      </c>
    </row>
    <row r="1752" spans="1:2" s="128" customFormat="1">
      <c r="A1752" s="124" t="s">
        <v>2847</v>
      </c>
      <c r="B1752" s="128">
        <v>277</v>
      </c>
    </row>
    <row r="1753" spans="1:2" s="128" customFormat="1">
      <c r="A1753" s="125" t="s">
        <v>3391</v>
      </c>
      <c r="B1753" s="128">
        <v>277</v>
      </c>
    </row>
    <row r="1754" spans="1:2" s="128" customFormat="1">
      <c r="A1754" s="124" t="s">
        <v>2848</v>
      </c>
      <c r="B1754" s="128">
        <v>474</v>
      </c>
    </row>
    <row r="1755" spans="1:2" s="128" customFormat="1">
      <c r="A1755" s="125" t="s">
        <v>3392</v>
      </c>
      <c r="B1755" s="128">
        <v>474</v>
      </c>
    </row>
    <row r="1756" spans="1:2" s="128" customFormat="1">
      <c r="A1756" s="124" t="s">
        <v>2849</v>
      </c>
      <c r="B1756" s="128">
        <v>295</v>
      </c>
    </row>
    <row r="1757" spans="1:2" s="128" customFormat="1">
      <c r="A1757" s="125" t="s">
        <v>3393</v>
      </c>
      <c r="B1757" s="128">
        <v>295</v>
      </c>
    </row>
    <row r="1758" spans="1:2" s="128" customFormat="1">
      <c r="A1758" s="125" t="s">
        <v>3754</v>
      </c>
      <c r="B1758" s="128">
        <v>512</v>
      </c>
    </row>
    <row r="1759" spans="1:2" s="128" customFormat="1">
      <c r="A1759" s="125" t="s">
        <v>3755</v>
      </c>
      <c r="B1759" s="128">
        <v>512</v>
      </c>
    </row>
    <row r="1760" spans="1:2" s="128" customFormat="1">
      <c r="A1760" s="124" t="s">
        <v>3756</v>
      </c>
      <c r="B1760" s="128">
        <v>318</v>
      </c>
    </row>
    <row r="1761" spans="1:2" s="128" customFormat="1">
      <c r="A1761" s="125" t="s">
        <v>3757</v>
      </c>
      <c r="B1761" s="128" t="s">
        <v>2022</v>
      </c>
    </row>
    <row r="1762" spans="1:2" s="128" customFormat="1">
      <c r="A1762" s="125" t="s">
        <v>3758</v>
      </c>
      <c r="B1762" s="128" t="s">
        <v>2022</v>
      </c>
    </row>
    <row r="1763" spans="1:2" s="128" customFormat="1">
      <c r="A1763" s="125" t="s">
        <v>3759</v>
      </c>
      <c r="B1763" s="128">
        <v>318</v>
      </c>
    </row>
    <row r="1764" spans="1:2" s="128" customFormat="1">
      <c r="A1764" s="125" t="s">
        <v>246</v>
      </c>
      <c r="B1764" s="128" t="s">
        <v>2022</v>
      </c>
    </row>
    <row r="1765" spans="1:2" s="128" customFormat="1">
      <c r="A1765" s="125" t="s">
        <v>3394</v>
      </c>
      <c r="B1765" s="128" t="s">
        <v>2022</v>
      </c>
    </row>
    <row r="1766" spans="1:2" s="128" customFormat="1">
      <c r="A1766" s="124" t="s">
        <v>247</v>
      </c>
      <c r="B1766" s="128">
        <v>670</v>
      </c>
    </row>
    <row r="1767" spans="1:2" s="128" customFormat="1">
      <c r="A1767" s="125" t="s">
        <v>3395</v>
      </c>
      <c r="B1767" s="128">
        <v>670</v>
      </c>
    </row>
    <row r="1768" spans="1:2" s="128" customFormat="1">
      <c r="A1768" s="125" t="s">
        <v>248</v>
      </c>
      <c r="B1768" s="128">
        <v>409</v>
      </c>
    </row>
    <row r="1769" spans="1:2" s="128" customFormat="1">
      <c r="A1769" s="125" t="s">
        <v>249</v>
      </c>
      <c r="B1769" s="128" t="s">
        <v>2022</v>
      </c>
    </row>
    <row r="1770" spans="1:2" s="128" customFormat="1">
      <c r="A1770" s="125" t="s">
        <v>3397</v>
      </c>
      <c r="B1770" s="128" t="s">
        <v>2022</v>
      </c>
    </row>
    <row r="1771" spans="1:2" s="128" customFormat="1">
      <c r="A1771" s="125" t="s">
        <v>3396</v>
      </c>
      <c r="B1771" s="128">
        <v>409</v>
      </c>
    </row>
    <row r="1772" spans="1:2" s="128" customFormat="1">
      <c r="A1772" s="124" t="s">
        <v>250</v>
      </c>
      <c r="B1772" s="128" t="s">
        <v>2022</v>
      </c>
    </row>
    <row r="1773" spans="1:2" s="128" customFormat="1">
      <c r="A1773" s="125" t="s">
        <v>3398</v>
      </c>
      <c r="B1773" s="128" t="s">
        <v>2022</v>
      </c>
    </row>
    <row r="1774" spans="1:2" s="128" customFormat="1">
      <c r="A1774" s="125" t="s">
        <v>251</v>
      </c>
      <c r="B1774" s="128">
        <v>759</v>
      </c>
    </row>
    <row r="1775" spans="1:2" s="128" customFormat="1">
      <c r="A1775" s="125" t="s">
        <v>3399</v>
      </c>
      <c r="B1775" s="128">
        <v>759</v>
      </c>
    </row>
    <row r="1776" spans="1:2" s="128" customFormat="1">
      <c r="A1776" s="125" t="s">
        <v>252</v>
      </c>
      <c r="B1776" s="128">
        <v>471</v>
      </c>
    </row>
    <row r="1777" spans="1:2" s="128" customFormat="1">
      <c r="A1777" s="125" t="s">
        <v>253</v>
      </c>
      <c r="B1777" s="128" t="s">
        <v>2022</v>
      </c>
    </row>
    <row r="1778" spans="1:2" s="128" customFormat="1">
      <c r="A1778" s="125" t="s">
        <v>3401</v>
      </c>
      <c r="B1778" s="128" t="s">
        <v>2022</v>
      </c>
    </row>
    <row r="1779" spans="1:2" s="128" customFormat="1">
      <c r="A1779" s="125" t="s">
        <v>3400</v>
      </c>
      <c r="B1779" s="128">
        <v>471</v>
      </c>
    </row>
    <row r="1780" spans="1:2" s="128" customFormat="1">
      <c r="A1780" s="125" t="s">
        <v>2850</v>
      </c>
      <c r="B1780" s="128" t="s">
        <v>2022</v>
      </c>
    </row>
    <row r="1781" spans="1:2" s="128" customFormat="1">
      <c r="A1781" s="125" t="s">
        <v>3402</v>
      </c>
      <c r="B1781" s="128" t="s">
        <v>2022</v>
      </c>
    </row>
    <row r="1782" spans="1:2" s="128" customFormat="1">
      <c r="A1782" s="125" t="s">
        <v>2851</v>
      </c>
      <c r="B1782" s="128">
        <v>820</v>
      </c>
    </row>
    <row r="1783" spans="1:2" s="128" customFormat="1">
      <c r="A1783" s="125" t="s">
        <v>3403</v>
      </c>
      <c r="B1783" s="128">
        <v>820</v>
      </c>
    </row>
    <row r="1784" spans="1:2" s="128" customFormat="1">
      <c r="A1784" s="125" t="s">
        <v>2852</v>
      </c>
      <c r="B1784" s="128">
        <v>507</v>
      </c>
    </row>
    <row r="1785" spans="1:2" s="128" customFormat="1">
      <c r="A1785" s="125" t="s">
        <v>2853</v>
      </c>
      <c r="B1785" s="128" t="s">
        <v>2022</v>
      </c>
    </row>
    <row r="1786" spans="1:2" s="128" customFormat="1">
      <c r="A1786" s="125" t="s">
        <v>3405</v>
      </c>
      <c r="B1786" s="128" t="s">
        <v>2022</v>
      </c>
    </row>
    <row r="1787" spans="1:2" s="128" customFormat="1">
      <c r="A1787" s="125" t="s">
        <v>3404</v>
      </c>
      <c r="B1787" s="128">
        <v>507</v>
      </c>
    </row>
    <row r="1788" spans="1:2" s="128" customFormat="1">
      <c r="A1788" s="125" t="s">
        <v>254</v>
      </c>
      <c r="B1788" s="128" t="s">
        <v>2022</v>
      </c>
    </row>
    <row r="1789" spans="1:2" s="128" customFormat="1">
      <c r="A1789" s="125" t="s">
        <v>3406</v>
      </c>
      <c r="B1789" s="128" t="s">
        <v>2022</v>
      </c>
    </row>
    <row r="1790" spans="1:2" s="128" customFormat="1">
      <c r="A1790" s="124" t="s">
        <v>255</v>
      </c>
      <c r="B1790" s="128">
        <v>856</v>
      </c>
    </row>
    <row r="1791" spans="1:2" s="128" customFormat="1">
      <c r="A1791" s="125" t="s">
        <v>3407</v>
      </c>
      <c r="B1791" s="128">
        <v>856</v>
      </c>
    </row>
    <row r="1792" spans="1:2" s="128" customFormat="1">
      <c r="A1792" s="125" t="s">
        <v>256</v>
      </c>
      <c r="B1792" s="128">
        <v>528</v>
      </c>
    </row>
    <row r="1793" spans="1:2" s="128" customFormat="1">
      <c r="A1793" s="124" t="s">
        <v>257</v>
      </c>
      <c r="B1793" s="128" t="s">
        <v>2022</v>
      </c>
    </row>
    <row r="1794" spans="1:2" s="128" customFormat="1">
      <c r="A1794" s="125" t="s">
        <v>3409</v>
      </c>
      <c r="B1794" s="128" t="s">
        <v>2022</v>
      </c>
    </row>
    <row r="1795" spans="1:2" s="128" customFormat="1">
      <c r="A1795" s="125" t="s">
        <v>3408</v>
      </c>
      <c r="B1795" s="128">
        <v>528</v>
      </c>
    </row>
    <row r="1796" spans="1:2" s="128" customFormat="1">
      <c r="A1796" s="125" t="s">
        <v>258</v>
      </c>
      <c r="B1796" s="128" t="s">
        <v>2022</v>
      </c>
    </row>
    <row r="1797" spans="1:2" s="128" customFormat="1">
      <c r="A1797" s="125" t="s">
        <v>3410</v>
      </c>
      <c r="B1797" s="128" t="s">
        <v>2022</v>
      </c>
    </row>
    <row r="1798" spans="1:2" s="128" customFormat="1">
      <c r="A1798" s="124" t="s">
        <v>259</v>
      </c>
      <c r="B1798" s="128">
        <v>1056</v>
      </c>
    </row>
    <row r="1799" spans="1:2" s="128" customFormat="1">
      <c r="A1799" s="125" t="s">
        <v>3411</v>
      </c>
      <c r="B1799" s="128">
        <v>1056</v>
      </c>
    </row>
    <row r="1800" spans="1:2" s="128" customFormat="1">
      <c r="A1800" s="125" t="s">
        <v>260</v>
      </c>
      <c r="B1800" s="128" t="s">
        <v>2022</v>
      </c>
    </row>
    <row r="1801" spans="1:2" s="128" customFormat="1">
      <c r="A1801" s="125" t="s">
        <v>3412</v>
      </c>
      <c r="B1801" s="128" t="s">
        <v>2022</v>
      </c>
    </row>
    <row r="1802" spans="1:2" s="128" customFormat="1">
      <c r="A1802" s="125" t="s">
        <v>1081</v>
      </c>
      <c r="B1802" s="128">
        <v>690</v>
      </c>
    </row>
    <row r="1803" spans="1:2" s="128" customFormat="1">
      <c r="A1803" s="125" t="s">
        <v>3413</v>
      </c>
      <c r="B1803" s="128">
        <v>693</v>
      </c>
    </row>
    <row r="1804" spans="1:2" s="128" customFormat="1">
      <c r="A1804" s="125" t="s">
        <v>2854</v>
      </c>
      <c r="B1804" s="128">
        <v>471</v>
      </c>
    </row>
    <row r="1805" spans="1:2" s="128" customFormat="1">
      <c r="A1805" s="125" t="s">
        <v>3414</v>
      </c>
      <c r="B1805" s="128">
        <v>471</v>
      </c>
    </row>
    <row r="1806" spans="1:2" s="128" customFormat="1">
      <c r="A1806" s="125" t="s">
        <v>2855</v>
      </c>
      <c r="B1806" s="128">
        <v>291</v>
      </c>
    </row>
    <row r="1807" spans="1:2" s="128" customFormat="1">
      <c r="A1807" s="125" t="s">
        <v>3415</v>
      </c>
      <c r="B1807" s="128">
        <v>291</v>
      </c>
    </row>
    <row r="1808" spans="1:2" s="128" customFormat="1">
      <c r="A1808" s="125" t="s">
        <v>2856</v>
      </c>
      <c r="B1808" s="128">
        <v>501</v>
      </c>
    </row>
    <row r="1809" spans="1:2" s="128" customFormat="1">
      <c r="A1809" s="125" t="s">
        <v>3416</v>
      </c>
      <c r="B1809" s="128">
        <v>501</v>
      </c>
    </row>
    <row r="1810" spans="1:2" s="128" customFormat="1">
      <c r="A1810" s="125" t="s">
        <v>2857</v>
      </c>
      <c r="B1810" s="128">
        <v>311</v>
      </c>
    </row>
    <row r="1811" spans="1:2" s="128" customFormat="1">
      <c r="A1811" s="125" t="s">
        <v>3417</v>
      </c>
      <c r="B1811" s="128">
        <v>311</v>
      </c>
    </row>
    <row r="1812" spans="1:2" s="128" customFormat="1">
      <c r="A1812" s="125" t="s">
        <v>3760</v>
      </c>
      <c r="B1812" s="128">
        <v>544</v>
      </c>
    </row>
    <row r="1813" spans="1:2" s="128" customFormat="1">
      <c r="A1813" s="125" t="s">
        <v>3761</v>
      </c>
      <c r="B1813" s="128">
        <v>544</v>
      </c>
    </row>
    <row r="1814" spans="1:2" s="128" customFormat="1">
      <c r="A1814" s="125" t="s">
        <v>3762</v>
      </c>
      <c r="B1814" s="128">
        <v>339</v>
      </c>
    </row>
    <row r="1815" spans="1:2" s="128" customFormat="1">
      <c r="A1815" s="124" t="s">
        <v>3763</v>
      </c>
      <c r="B1815" s="128" t="s">
        <v>2022</v>
      </c>
    </row>
    <row r="1816" spans="1:2" s="128" customFormat="1">
      <c r="A1816" s="125" t="s">
        <v>3764</v>
      </c>
      <c r="B1816" s="128" t="s">
        <v>2022</v>
      </c>
    </row>
    <row r="1817" spans="1:2" s="128" customFormat="1">
      <c r="A1817" s="125" t="s">
        <v>3765</v>
      </c>
      <c r="B1817" s="128">
        <v>339</v>
      </c>
    </row>
    <row r="1818" spans="1:2" s="128" customFormat="1">
      <c r="A1818" s="125" t="s">
        <v>261</v>
      </c>
      <c r="B1818" s="128" t="s">
        <v>2022</v>
      </c>
    </row>
    <row r="1819" spans="1:2" s="128" customFormat="1">
      <c r="A1819" s="125" t="s">
        <v>3418</v>
      </c>
      <c r="B1819" s="128" t="s">
        <v>2022</v>
      </c>
    </row>
    <row r="1820" spans="1:2" s="128" customFormat="1">
      <c r="A1820" s="125" t="s">
        <v>262</v>
      </c>
      <c r="B1820" s="128">
        <v>732</v>
      </c>
    </row>
    <row r="1821" spans="1:2" s="128" customFormat="1">
      <c r="A1821" s="125" t="s">
        <v>3419</v>
      </c>
      <c r="B1821" s="128">
        <v>732</v>
      </c>
    </row>
    <row r="1822" spans="1:2" s="128" customFormat="1">
      <c r="A1822" s="124" t="s">
        <v>263</v>
      </c>
      <c r="B1822" s="128">
        <v>444</v>
      </c>
    </row>
    <row r="1823" spans="1:2" s="128" customFormat="1">
      <c r="A1823" s="125" t="s">
        <v>264</v>
      </c>
      <c r="B1823" s="128" t="s">
        <v>2022</v>
      </c>
    </row>
    <row r="1824" spans="1:2" s="128" customFormat="1">
      <c r="A1824" s="125" t="s">
        <v>3421</v>
      </c>
      <c r="B1824" s="128" t="s">
        <v>2022</v>
      </c>
    </row>
    <row r="1825" spans="1:2" s="128" customFormat="1">
      <c r="A1825" s="125" t="s">
        <v>3420</v>
      </c>
      <c r="B1825" s="128">
        <v>444</v>
      </c>
    </row>
    <row r="1826" spans="1:2" s="128" customFormat="1">
      <c r="A1826" s="125" t="s">
        <v>265</v>
      </c>
      <c r="B1826" s="128" t="s">
        <v>2022</v>
      </c>
    </row>
    <row r="1827" spans="1:2" s="128" customFormat="1">
      <c r="A1827" s="125" t="s">
        <v>3422</v>
      </c>
      <c r="B1827" s="128" t="s">
        <v>2022</v>
      </c>
    </row>
    <row r="1828" spans="1:2" s="128" customFormat="1">
      <c r="A1828" s="124" t="s">
        <v>266</v>
      </c>
      <c r="B1828" s="128">
        <v>820</v>
      </c>
    </row>
    <row r="1829" spans="1:2" s="128" customFormat="1">
      <c r="A1829" s="125" t="s">
        <v>3423</v>
      </c>
      <c r="B1829" s="128">
        <v>820</v>
      </c>
    </row>
    <row r="1830" spans="1:2" s="128" customFormat="1">
      <c r="A1830" s="125" t="s">
        <v>267</v>
      </c>
      <c r="B1830" s="128">
        <v>510</v>
      </c>
    </row>
    <row r="1831" spans="1:2" s="128" customFormat="1">
      <c r="A1831" s="125" t="s">
        <v>268</v>
      </c>
      <c r="B1831" s="128" t="s">
        <v>2022</v>
      </c>
    </row>
    <row r="1832" spans="1:2" s="128" customFormat="1">
      <c r="A1832" s="125" t="s">
        <v>3425</v>
      </c>
      <c r="B1832" s="128" t="s">
        <v>2022</v>
      </c>
    </row>
    <row r="1833" spans="1:2" s="128" customFormat="1">
      <c r="A1833" s="125" t="s">
        <v>3424</v>
      </c>
      <c r="B1833" s="128">
        <v>510</v>
      </c>
    </row>
    <row r="1834" spans="1:2" s="128" customFormat="1">
      <c r="A1834" s="125" t="s">
        <v>2858</v>
      </c>
      <c r="B1834" s="128" t="s">
        <v>2022</v>
      </c>
    </row>
    <row r="1835" spans="1:2" s="128" customFormat="1">
      <c r="A1835" s="125" t="s">
        <v>3426</v>
      </c>
      <c r="B1835" s="128" t="s">
        <v>2022</v>
      </c>
    </row>
    <row r="1836" spans="1:2" s="128" customFormat="1">
      <c r="A1836" s="125" t="s">
        <v>2859</v>
      </c>
      <c r="B1836" s="128">
        <v>887</v>
      </c>
    </row>
    <row r="1837" spans="1:2" s="128" customFormat="1">
      <c r="A1837" s="125" t="s">
        <v>3427</v>
      </c>
      <c r="B1837" s="128">
        <v>887</v>
      </c>
    </row>
    <row r="1838" spans="1:2" s="128" customFormat="1">
      <c r="A1838" s="125" t="s">
        <v>2860</v>
      </c>
      <c r="B1838" s="128">
        <v>549</v>
      </c>
    </row>
    <row r="1839" spans="1:2" s="128" customFormat="1">
      <c r="A1839" s="125" t="s">
        <v>2861</v>
      </c>
      <c r="B1839" s="128" t="s">
        <v>2022</v>
      </c>
    </row>
    <row r="1840" spans="1:2" s="128" customFormat="1">
      <c r="A1840" s="125" t="s">
        <v>3429</v>
      </c>
      <c r="B1840" s="128" t="s">
        <v>2022</v>
      </c>
    </row>
    <row r="1841" spans="1:2" s="128" customFormat="1">
      <c r="A1841" s="125" t="s">
        <v>3428</v>
      </c>
      <c r="B1841" s="128">
        <v>549</v>
      </c>
    </row>
    <row r="1842" spans="1:2" s="128" customFormat="1">
      <c r="A1842" s="124" t="s">
        <v>269</v>
      </c>
      <c r="B1842" s="128" t="s">
        <v>2022</v>
      </c>
    </row>
    <row r="1843" spans="1:2" s="128" customFormat="1">
      <c r="A1843" s="125" t="s">
        <v>3430</v>
      </c>
      <c r="B1843" s="128" t="s">
        <v>2022</v>
      </c>
    </row>
    <row r="1844" spans="1:2" s="128" customFormat="1">
      <c r="A1844" s="125" t="s">
        <v>270</v>
      </c>
      <c r="B1844" s="128">
        <v>926</v>
      </c>
    </row>
    <row r="1845" spans="1:2" s="128" customFormat="1">
      <c r="A1845" s="125" t="s">
        <v>3431</v>
      </c>
      <c r="B1845" s="128">
        <v>926</v>
      </c>
    </row>
    <row r="1846" spans="1:2" s="128" customFormat="1">
      <c r="A1846" s="125" t="s">
        <v>271</v>
      </c>
      <c r="B1846" s="128">
        <v>572</v>
      </c>
    </row>
    <row r="1847" spans="1:2" s="128" customFormat="1">
      <c r="A1847" s="125" t="s">
        <v>272</v>
      </c>
      <c r="B1847" s="128" t="s">
        <v>2022</v>
      </c>
    </row>
    <row r="1848" spans="1:2" s="128" customFormat="1">
      <c r="A1848" s="125" t="s">
        <v>3433</v>
      </c>
      <c r="B1848" s="128" t="s">
        <v>2022</v>
      </c>
    </row>
    <row r="1849" spans="1:2" s="128" customFormat="1">
      <c r="A1849" s="125" t="s">
        <v>3432</v>
      </c>
      <c r="B1849" s="128">
        <v>572</v>
      </c>
    </row>
    <row r="1850" spans="1:2" s="128" customFormat="1">
      <c r="A1850" s="125" t="s">
        <v>2862</v>
      </c>
      <c r="B1850" s="128">
        <v>420</v>
      </c>
    </row>
    <row r="1851" spans="1:2" s="128" customFormat="1">
      <c r="A1851" s="125" t="s">
        <v>2863</v>
      </c>
      <c r="B1851" s="128">
        <v>666</v>
      </c>
    </row>
    <row r="1852" spans="1:2" s="128" customFormat="1">
      <c r="A1852" s="124" t="s">
        <v>2864</v>
      </c>
      <c r="B1852" s="128">
        <v>493</v>
      </c>
    </row>
    <row r="1853" spans="1:2" s="128" customFormat="1">
      <c r="A1853" s="125" t="s">
        <v>3434</v>
      </c>
      <c r="B1853" s="128">
        <v>493</v>
      </c>
    </row>
    <row r="1854" spans="1:2" s="128" customFormat="1">
      <c r="A1854" s="124" t="s">
        <v>2865</v>
      </c>
      <c r="B1854" s="128">
        <v>305</v>
      </c>
    </row>
    <row r="1855" spans="1:2" s="128" customFormat="1">
      <c r="A1855" s="125" t="s">
        <v>3435</v>
      </c>
      <c r="B1855" s="128">
        <v>305</v>
      </c>
    </row>
    <row r="1856" spans="1:2" s="128" customFormat="1">
      <c r="A1856" s="125" t="s">
        <v>2866</v>
      </c>
      <c r="B1856" s="128">
        <v>438</v>
      </c>
    </row>
    <row r="1857" spans="1:2" s="128" customFormat="1">
      <c r="A1857" s="124" t="s">
        <v>2867</v>
      </c>
      <c r="B1857" s="128">
        <v>694</v>
      </c>
    </row>
    <row r="1858" spans="1:2" s="128" customFormat="1">
      <c r="A1858" s="124" t="s">
        <v>2868</v>
      </c>
      <c r="B1858" s="128">
        <v>526</v>
      </c>
    </row>
    <row r="1859" spans="1:2" s="128" customFormat="1">
      <c r="A1859" s="125" t="s">
        <v>3436</v>
      </c>
      <c r="B1859" s="128">
        <v>526</v>
      </c>
    </row>
    <row r="1860" spans="1:2" s="128" customFormat="1">
      <c r="A1860" s="124" t="s">
        <v>2869</v>
      </c>
      <c r="B1860" s="128">
        <v>327</v>
      </c>
    </row>
    <row r="1861" spans="1:2" s="128" customFormat="1">
      <c r="A1861" s="125" t="s">
        <v>3437</v>
      </c>
      <c r="B1861" s="128">
        <v>327</v>
      </c>
    </row>
    <row r="1862" spans="1:2" s="128" customFormat="1">
      <c r="A1862" s="125" t="s">
        <v>3766</v>
      </c>
      <c r="B1862" s="128">
        <v>473</v>
      </c>
    </row>
    <row r="1863" spans="1:2" s="128" customFormat="1">
      <c r="A1863" s="125" t="s">
        <v>3767</v>
      </c>
      <c r="B1863" s="128">
        <v>753</v>
      </c>
    </row>
    <row r="1864" spans="1:2" s="128" customFormat="1">
      <c r="A1864" s="125" t="s">
        <v>3768</v>
      </c>
      <c r="B1864" s="128" t="s">
        <v>2022</v>
      </c>
    </row>
    <row r="1865" spans="1:2" s="128" customFormat="1">
      <c r="A1865" s="124" t="s">
        <v>3769</v>
      </c>
      <c r="B1865" s="128">
        <v>584</v>
      </c>
    </row>
    <row r="1866" spans="1:2" s="128" customFormat="1">
      <c r="A1866" s="125" t="s">
        <v>3770</v>
      </c>
      <c r="B1866" s="128">
        <v>584</v>
      </c>
    </row>
    <row r="1867" spans="1:2" s="128" customFormat="1">
      <c r="A1867" s="125" t="s">
        <v>3771</v>
      </c>
      <c r="B1867" s="128">
        <v>382</v>
      </c>
    </row>
    <row r="1868" spans="1:2" s="128" customFormat="1">
      <c r="A1868" s="125" t="s">
        <v>3772</v>
      </c>
      <c r="B1868" s="128" t="s">
        <v>2022</v>
      </c>
    </row>
    <row r="1869" spans="1:2" s="128" customFormat="1">
      <c r="A1869" s="125" t="s">
        <v>3773</v>
      </c>
      <c r="B1869" s="128" t="s">
        <v>2022</v>
      </c>
    </row>
    <row r="1870" spans="1:2" s="128" customFormat="1">
      <c r="A1870" s="125" t="s">
        <v>3774</v>
      </c>
      <c r="B1870" s="128">
        <v>382</v>
      </c>
    </row>
    <row r="1871" spans="1:2" s="128" customFormat="1">
      <c r="A1871" s="125" t="s">
        <v>273</v>
      </c>
      <c r="B1871" s="128">
        <v>586</v>
      </c>
    </row>
    <row r="1872" spans="1:2" s="128" customFormat="1">
      <c r="A1872" s="124" t="s">
        <v>274</v>
      </c>
      <c r="B1872" s="128" t="s">
        <v>2022</v>
      </c>
    </row>
    <row r="1873" spans="1:2" s="128" customFormat="1">
      <c r="A1873" s="124" t="s">
        <v>275</v>
      </c>
      <c r="B1873" s="128">
        <v>951</v>
      </c>
    </row>
    <row r="1874" spans="1:2" s="128" customFormat="1">
      <c r="A1874" s="124" t="s">
        <v>276</v>
      </c>
      <c r="B1874" s="128" t="s">
        <v>2022</v>
      </c>
    </row>
    <row r="1875" spans="1:2" s="128" customFormat="1">
      <c r="A1875" s="129" t="s">
        <v>277</v>
      </c>
      <c r="B1875" s="128">
        <v>476</v>
      </c>
    </row>
    <row r="1876" spans="1:2" s="128" customFormat="1">
      <c r="A1876" s="125" t="s">
        <v>3438</v>
      </c>
      <c r="B1876" s="128">
        <v>476</v>
      </c>
    </row>
    <row r="1877" spans="1:2" s="128" customFormat="1">
      <c r="A1877" s="125" t="s">
        <v>278</v>
      </c>
      <c r="B1877" s="128">
        <v>663</v>
      </c>
    </row>
    <row r="1878" spans="1:2" s="128" customFormat="1">
      <c r="A1878" s="124" t="s">
        <v>279</v>
      </c>
      <c r="B1878" s="128" t="s">
        <v>2022</v>
      </c>
    </row>
    <row r="1879" spans="1:2" s="128" customFormat="1">
      <c r="A1879" s="124" t="s">
        <v>280</v>
      </c>
      <c r="B1879" s="128">
        <v>1055</v>
      </c>
    </row>
    <row r="1880" spans="1:2" s="128" customFormat="1">
      <c r="A1880" s="124" t="s">
        <v>281</v>
      </c>
      <c r="B1880" s="128" t="s">
        <v>2022</v>
      </c>
    </row>
    <row r="1881" spans="1:2" s="128" customFormat="1">
      <c r="A1881" s="125" t="s">
        <v>282</v>
      </c>
      <c r="B1881" s="128" t="s">
        <v>2022</v>
      </c>
    </row>
    <row r="1882" spans="1:2" s="128" customFormat="1">
      <c r="A1882" s="125" t="s">
        <v>3439</v>
      </c>
      <c r="B1882" s="128" t="s">
        <v>2022</v>
      </c>
    </row>
    <row r="1883" spans="1:2" s="128" customFormat="1">
      <c r="A1883" s="125" t="s">
        <v>283</v>
      </c>
      <c r="B1883" s="128">
        <v>888</v>
      </c>
    </row>
    <row r="1884" spans="1:2" s="128" customFormat="1">
      <c r="A1884" s="125" t="s">
        <v>3440</v>
      </c>
      <c r="B1884" s="128">
        <v>888</v>
      </c>
    </row>
    <row r="1885" spans="1:2" s="128" customFormat="1">
      <c r="A1885" s="125" t="s">
        <v>284</v>
      </c>
      <c r="B1885" s="128">
        <v>573</v>
      </c>
    </row>
    <row r="1886" spans="1:2" s="128" customFormat="1">
      <c r="A1886" s="125" t="s">
        <v>285</v>
      </c>
      <c r="B1886" s="128" t="s">
        <v>2022</v>
      </c>
    </row>
    <row r="1887" spans="1:2" s="128" customFormat="1">
      <c r="A1887" s="125" t="s">
        <v>3442</v>
      </c>
      <c r="B1887" s="128" t="s">
        <v>2022</v>
      </c>
    </row>
    <row r="1888" spans="1:2" s="128" customFormat="1">
      <c r="A1888" s="125" t="s">
        <v>3441</v>
      </c>
      <c r="B1888" s="128">
        <v>573</v>
      </c>
    </row>
    <row r="1889" spans="1:2" s="128" customFormat="1">
      <c r="A1889" s="125" t="s">
        <v>2870</v>
      </c>
      <c r="B1889" s="128">
        <v>706</v>
      </c>
    </row>
    <row r="1890" spans="1:2" s="128" customFormat="1">
      <c r="A1890" s="124" t="s">
        <v>2871</v>
      </c>
      <c r="B1890" s="128" t="s">
        <v>2022</v>
      </c>
    </row>
    <row r="1891" spans="1:2" s="128" customFormat="1">
      <c r="A1891" s="124" t="s">
        <v>2872</v>
      </c>
      <c r="B1891" s="128">
        <v>1123</v>
      </c>
    </row>
    <row r="1892" spans="1:2" s="128" customFormat="1">
      <c r="A1892" s="125" t="s">
        <v>2873</v>
      </c>
      <c r="B1892" s="128" t="s">
        <v>2022</v>
      </c>
    </row>
    <row r="1893" spans="1:2" s="128" customFormat="1">
      <c r="A1893" s="124" t="s">
        <v>3584</v>
      </c>
      <c r="B1893" s="128" t="s">
        <v>2022</v>
      </c>
    </row>
    <row r="1894" spans="1:2" s="128" customFormat="1">
      <c r="A1894" s="125" t="s">
        <v>3443</v>
      </c>
      <c r="B1894" s="128" t="s">
        <v>2022</v>
      </c>
    </row>
    <row r="1895" spans="1:2" s="128" customFormat="1">
      <c r="A1895" s="124" t="s">
        <v>3585</v>
      </c>
      <c r="B1895" s="128">
        <v>951</v>
      </c>
    </row>
    <row r="1896" spans="1:2" s="128" customFormat="1">
      <c r="A1896" s="125" t="s">
        <v>3444</v>
      </c>
      <c r="B1896" s="128">
        <v>951</v>
      </c>
    </row>
    <row r="1897" spans="1:2" s="128" customFormat="1">
      <c r="A1897" s="125" t="s">
        <v>2874</v>
      </c>
      <c r="B1897" s="128">
        <v>591</v>
      </c>
    </row>
    <row r="1898" spans="1:2" s="128" customFormat="1">
      <c r="A1898" s="125" t="s">
        <v>3586</v>
      </c>
      <c r="B1898" s="128" t="s">
        <v>2022</v>
      </c>
    </row>
    <row r="1899" spans="1:2" s="128" customFormat="1">
      <c r="A1899" s="125" t="s">
        <v>3446</v>
      </c>
      <c r="B1899" s="128" t="s">
        <v>2022</v>
      </c>
    </row>
    <row r="1900" spans="1:2" s="128" customFormat="1">
      <c r="A1900" s="125" t="s">
        <v>3445</v>
      </c>
      <c r="B1900" s="128">
        <v>591</v>
      </c>
    </row>
    <row r="1901" spans="1:2" s="128" customFormat="1">
      <c r="A1901" s="124" t="s">
        <v>286</v>
      </c>
      <c r="B1901" s="128">
        <v>731</v>
      </c>
    </row>
    <row r="1902" spans="1:2" s="128" customFormat="1">
      <c r="A1902" s="126" t="s">
        <v>287</v>
      </c>
      <c r="B1902" s="128" t="s">
        <v>2022</v>
      </c>
    </row>
    <row r="1903" spans="1:2" s="128" customFormat="1">
      <c r="A1903" s="124" t="s">
        <v>288</v>
      </c>
      <c r="B1903" s="128">
        <v>1166</v>
      </c>
    </row>
    <row r="1904" spans="1:2" s="128" customFormat="1">
      <c r="A1904" s="125" t="s">
        <v>289</v>
      </c>
      <c r="B1904" s="128" t="s">
        <v>2022</v>
      </c>
    </row>
    <row r="1905" spans="1:2" s="128" customFormat="1">
      <c r="A1905" s="125" t="s">
        <v>290</v>
      </c>
      <c r="B1905" s="128">
        <v>616</v>
      </c>
    </row>
    <row r="1906" spans="1:2" s="128" customFormat="1">
      <c r="A1906" s="125" t="s">
        <v>3447</v>
      </c>
      <c r="B1906" s="128">
        <v>616</v>
      </c>
    </row>
    <row r="1907" spans="1:2" s="128" customFormat="1">
      <c r="A1907" s="125" t="s">
        <v>2875</v>
      </c>
      <c r="B1907" s="128">
        <v>426</v>
      </c>
    </row>
    <row r="1908" spans="1:2" s="128" customFormat="1">
      <c r="A1908" s="124" t="s">
        <v>2876</v>
      </c>
      <c r="B1908" s="128">
        <v>674</v>
      </c>
    </row>
    <row r="1909" spans="1:2" s="128" customFormat="1">
      <c r="A1909" s="125" t="s">
        <v>2877</v>
      </c>
      <c r="B1909" s="128">
        <v>451</v>
      </c>
    </row>
    <row r="1910" spans="1:2" s="128" customFormat="1">
      <c r="A1910" s="124" t="s">
        <v>2878</v>
      </c>
      <c r="B1910" s="128">
        <v>711</v>
      </c>
    </row>
    <row r="1911" spans="1:2" s="128" customFormat="1">
      <c r="A1911" s="125" t="s">
        <v>3775</v>
      </c>
      <c r="B1911" s="128">
        <v>490</v>
      </c>
    </row>
    <row r="1912" spans="1:2" s="128" customFormat="1">
      <c r="A1912" s="124" t="s">
        <v>3776</v>
      </c>
      <c r="B1912" s="128">
        <v>772</v>
      </c>
    </row>
    <row r="1913" spans="1:2" s="128" customFormat="1">
      <c r="A1913" s="125" t="s">
        <v>3777</v>
      </c>
      <c r="B1913" s="128" t="s">
        <v>2022</v>
      </c>
    </row>
    <row r="1914" spans="1:2" s="128" customFormat="1">
      <c r="A1914" s="125" t="s">
        <v>1172</v>
      </c>
      <c r="B1914" s="128">
        <v>570</v>
      </c>
    </row>
    <row r="1915" spans="1:2" s="128" customFormat="1">
      <c r="A1915" s="125" t="s">
        <v>291</v>
      </c>
      <c r="B1915" s="128">
        <v>619</v>
      </c>
    </row>
    <row r="1916" spans="1:2" s="128" customFormat="1">
      <c r="A1916" s="126" t="s">
        <v>292</v>
      </c>
      <c r="B1916" s="128" t="s">
        <v>2022</v>
      </c>
    </row>
    <row r="1917" spans="1:2" s="128" customFormat="1">
      <c r="A1917" s="125" t="s">
        <v>293</v>
      </c>
      <c r="B1917" s="128">
        <v>998</v>
      </c>
    </row>
    <row r="1918" spans="1:2" s="128" customFormat="1">
      <c r="A1918" s="125" t="s">
        <v>294</v>
      </c>
      <c r="B1918" s="128" t="s">
        <v>2022</v>
      </c>
    </row>
    <row r="1919" spans="1:2" s="128" customFormat="1">
      <c r="A1919" s="125" t="s">
        <v>295</v>
      </c>
      <c r="B1919" s="128">
        <v>696</v>
      </c>
    </row>
    <row r="1920" spans="1:2" s="128" customFormat="1">
      <c r="A1920" s="125" t="s">
        <v>296</v>
      </c>
      <c r="B1920" s="128" t="s">
        <v>2022</v>
      </c>
    </row>
    <row r="1921" spans="1:2" s="128" customFormat="1">
      <c r="A1921" s="125" t="s">
        <v>297</v>
      </c>
      <c r="B1921" s="128">
        <v>1098</v>
      </c>
    </row>
    <row r="1922" spans="1:2" s="128" customFormat="1">
      <c r="A1922" s="125" t="s">
        <v>298</v>
      </c>
      <c r="B1922" s="128" t="s">
        <v>2022</v>
      </c>
    </row>
    <row r="1923" spans="1:2" s="128" customFormat="1">
      <c r="A1923" s="124" t="s">
        <v>2879</v>
      </c>
      <c r="B1923" s="128">
        <v>743</v>
      </c>
    </row>
    <row r="1924" spans="1:2" s="128" customFormat="1">
      <c r="A1924" s="125" t="s">
        <v>2880</v>
      </c>
      <c r="B1924" s="128" t="s">
        <v>2022</v>
      </c>
    </row>
    <row r="1925" spans="1:2" s="128" customFormat="1">
      <c r="A1925" s="125" t="s">
        <v>2881</v>
      </c>
      <c r="B1925" s="128">
        <v>1175</v>
      </c>
    </row>
    <row r="1926" spans="1:2" s="128" customFormat="1">
      <c r="A1926" s="124" t="s">
        <v>2882</v>
      </c>
      <c r="B1926" s="128" t="s">
        <v>2022</v>
      </c>
    </row>
    <row r="1927" spans="1:2" s="128" customFormat="1">
      <c r="A1927" s="125" t="s">
        <v>299</v>
      </c>
      <c r="B1927" s="128">
        <v>771</v>
      </c>
    </row>
    <row r="1928" spans="1:2" s="128" customFormat="1">
      <c r="A1928" s="126" t="s">
        <v>300</v>
      </c>
      <c r="B1928" s="128" t="s">
        <v>2022</v>
      </c>
    </row>
    <row r="1929" spans="1:2" s="128" customFormat="1">
      <c r="A1929" s="126" t="s">
        <v>301</v>
      </c>
      <c r="B1929" s="128">
        <v>1219</v>
      </c>
    </row>
    <row r="1930" spans="1:2" s="128" customFormat="1">
      <c r="A1930" s="124" t="s">
        <v>302</v>
      </c>
      <c r="B1930" s="128" t="s">
        <v>2022</v>
      </c>
    </row>
    <row r="1931" spans="1:2" s="128" customFormat="1">
      <c r="A1931" s="125" t="s">
        <v>303</v>
      </c>
      <c r="B1931" s="128">
        <v>249</v>
      </c>
    </row>
    <row r="1932" spans="1:2" s="128" customFormat="1">
      <c r="A1932" s="125" t="s">
        <v>334</v>
      </c>
      <c r="B1932" s="128">
        <v>430</v>
      </c>
    </row>
    <row r="1933" spans="1:2" s="128" customFormat="1">
      <c r="A1933" s="125" t="s">
        <v>2883</v>
      </c>
      <c r="B1933" s="128">
        <v>723</v>
      </c>
    </row>
    <row r="1934" spans="1:2" s="128" customFormat="1">
      <c r="A1934" s="125" t="s">
        <v>387</v>
      </c>
      <c r="B1934" s="128">
        <v>463</v>
      </c>
    </row>
    <row r="1935" spans="1:2" s="128" customFormat="1">
      <c r="A1935" s="124" t="s">
        <v>2884</v>
      </c>
      <c r="B1935" s="128">
        <v>776</v>
      </c>
    </row>
    <row r="1936" spans="1:2" s="128" customFormat="1">
      <c r="A1936" s="125" t="s">
        <v>336</v>
      </c>
      <c r="B1936" s="128">
        <v>487</v>
      </c>
    </row>
    <row r="1937" spans="1:2" s="128" customFormat="1">
      <c r="A1937" s="125" t="s">
        <v>3778</v>
      </c>
      <c r="B1937" s="128">
        <v>832</v>
      </c>
    </row>
    <row r="1938" spans="1:2" s="128" customFormat="1">
      <c r="A1938" s="125" t="s">
        <v>3779</v>
      </c>
      <c r="B1938" s="128" t="s">
        <v>2022</v>
      </c>
    </row>
    <row r="1939" spans="1:2" s="128" customFormat="1">
      <c r="A1939" s="125" t="s">
        <v>1901</v>
      </c>
      <c r="B1939" s="128">
        <v>516</v>
      </c>
    </row>
    <row r="1940" spans="1:2" s="128" customFormat="1">
      <c r="A1940" s="124" t="s">
        <v>338</v>
      </c>
      <c r="B1940" s="128">
        <v>558</v>
      </c>
    </row>
    <row r="1941" spans="1:2" s="128" customFormat="1">
      <c r="A1941" s="125" t="s">
        <v>304</v>
      </c>
      <c r="B1941" s="128">
        <v>653</v>
      </c>
    </row>
    <row r="1942" spans="1:2" s="128" customFormat="1">
      <c r="A1942" s="124" t="s">
        <v>305</v>
      </c>
      <c r="B1942" s="128" t="s">
        <v>2022</v>
      </c>
    </row>
    <row r="1943" spans="1:2" s="128" customFormat="1">
      <c r="A1943" s="126" t="s">
        <v>306</v>
      </c>
      <c r="B1943" s="128">
        <v>1059</v>
      </c>
    </row>
    <row r="1944" spans="1:2" s="128" customFormat="1">
      <c r="A1944" s="125" t="s">
        <v>307</v>
      </c>
      <c r="B1944" s="128" t="s">
        <v>2022</v>
      </c>
    </row>
    <row r="1945" spans="1:2" s="128" customFormat="1">
      <c r="A1945" s="124" t="s">
        <v>308</v>
      </c>
      <c r="B1945" s="128">
        <v>734</v>
      </c>
    </row>
    <row r="1946" spans="1:2" s="128" customFormat="1">
      <c r="A1946" s="124" t="s">
        <v>309</v>
      </c>
      <c r="B1946" s="128" t="s">
        <v>2022</v>
      </c>
    </row>
    <row r="1947" spans="1:2" s="128" customFormat="1">
      <c r="A1947" s="126" t="s">
        <v>310</v>
      </c>
      <c r="B1947" s="128">
        <v>1165</v>
      </c>
    </row>
    <row r="1948" spans="1:2" s="128" customFormat="1">
      <c r="A1948" s="125" t="s">
        <v>311</v>
      </c>
      <c r="B1948" s="128" t="s">
        <v>2022</v>
      </c>
    </row>
    <row r="1949" spans="1:2" s="128" customFormat="1">
      <c r="A1949" s="125" t="s">
        <v>2885</v>
      </c>
      <c r="B1949" s="128">
        <v>792</v>
      </c>
    </row>
    <row r="1950" spans="1:2" s="128" customFormat="1">
      <c r="A1950" s="126" t="s">
        <v>2886</v>
      </c>
      <c r="B1950" s="128" t="s">
        <v>2022</v>
      </c>
    </row>
    <row r="1951" spans="1:2" s="128" customFormat="1">
      <c r="A1951" s="126" t="s">
        <v>2887</v>
      </c>
      <c r="B1951" s="128">
        <v>1261</v>
      </c>
    </row>
    <row r="1952" spans="1:2" s="128" customFormat="1">
      <c r="A1952" s="125" t="s">
        <v>2888</v>
      </c>
      <c r="B1952" s="128" t="s">
        <v>2022</v>
      </c>
    </row>
    <row r="1953" spans="1:2" s="128" customFormat="1">
      <c r="A1953" s="125" t="s">
        <v>312</v>
      </c>
      <c r="B1953" s="128">
        <v>822</v>
      </c>
    </row>
    <row r="1954" spans="1:2" s="128" customFormat="1">
      <c r="A1954" s="124" t="s">
        <v>313</v>
      </c>
      <c r="B1954" s="128" t="s">
        <v>2022</v>
      </c>
    </row>
    <row r="1955" spans="1:2" s="128" customFormat="1">
      <c r="A1955" s="124" t="s">
        <v>314</v>
      </c>
      <c r="B1955" s="128">
        <v>1311</v>
      </c>
    </row>
    <row r="1956" spans="1:2" s="128" customFormat="1">
      <c r="A1956" s="124" t="s">
        <v>315</v>
      </c>
      <c r="B1956" s="128" t="s">
        <v>2022</v>
      </c>
    </row>
    <row r="1957" spans="1:2" s="128" customFormat="1">
      <c r="A1957" s="125" t="s">
        <v>339</v>
      </c>
      <c r="B1957" s="128">
        <v>447</v>
      </c>
    </row>
    <row r="1958" spans="1:2" s="128" customFormat="1">
      <c r="A1958" s="125" t="s">
        <v>2889</v>
      </c>
      <c r="B1958" s="128">
        <v>755</v>
      </c>
    </row>
    <row r="1959" spans="1:2" s="128" customFormat="1">
      <c r="A1959" s="125" t="s">
        <v>1898</v>
      </c>
      <c r="B1959" s="128">
        <v>478</v>
      </c>
    </row>
    <row r="1960" spans="1:2" s="128" customFormat="1">
      <c r="A1960" s="124" t="s">
        <v>2890</v>
      </c>
      <c r="B1960" s="128">
        <v>798</v>
      </c>
    </row>
    <row r="1961" spans="1:2" s="128" customFormat="1">
      <c r="A1961" s="125" t="s">
        <v>340</v>
      </c>
      <c r="B1961" s="128">
        <v>509</v>
      </c>
    </row>
    <row r="1962" spans="1:2" s="128" customFormat="1">
      <c r="A1962" s="124" t="s">
        <v>3780</v>
      </c>
      <c r="B1962" s="128">
        <v>863</v>
      </c>
    </row>
    <row r="1963" spans="1:2" s="128" customFormat="1">
      <c r="A1963" s="124" t="s">
        <v>3781</v>
      </c>
      <c r="B1963" s="128" t="s">
        <v>2022</v>
      </c>
    </row>
    <row r="1964" spans="1:2" s="128" customFormat="1">
      <c r="A1964" s="125" t="s">
        <v>1903</v>
      </c>
      <c r="B1964" s="128">
        <v>540</v>
      </c>
    </row>
    <row r="1965" spans="1:2" s="128" customFormat="1">
      <c r="A1965" s="125" t="s">
        <v>341</v>
      </c>
      <c r="B1965" s="128">
        <v>587</v>
      </c>
    </row>
    <row r="1966" spans="1:2" s="128" customFormat="1">
      <c r="A1966" s="124" t="s">
        <v>316</v>
      </c>
      <c r="B1966" s="128">
        <v>710</v>
      </c>
    </row>
    <row r="1967" spans="1:2" s="128" customFormat="1">
      <c r="A1967" s="125" t="s">
        <v>317</v>
      </c>
      <c r="B1967" s="128" t="s">
        <v>2022</v>
      </c>
    </row>
    <row r="1968" spans="1:2" s="128" customFormat="1">
      <c r="A1968" s="126" t="s">
        <v>318</v>
      </c>
      <c r="B1968" s="128">
        <v>1136</v>
      </c>
    </row>
    <row r="1969" spans="1:2" s="128" customFormat="1">
      <c r="A1969" s="124" t="s">
        <v>319</v>
      </c>
      <c r="B1969" s="128" t="s">
        <v>2022</v>
      </c>
    </row>
    <row r="1970" spans="1:2" s="128" customFormat="1">
      <c r="A1970" s="125" t="s">
        <v>320</v>
      </c>
      <c r="B1970" s="128">
        <v>779</v>
      </c>
    </row>
    <row r="1971" spans="1:2" s="128" customFormat="1">
      <c r="A1971" s="125" t="s">
        <v>321</v>
      </c>
      <c r="B1971" s="128" t="s">
        <v>2022</v>
      </c>
    </row>
    <row r="1972" spans="1:2" s="128" customFormat="1">
      <c r="A1972" s="126" t="s">
        <v>322</v>
      </c>
      <c r="B1972" s="128">
        <v>1236</v>
      </c>
    </row>
    <row r="1973" spans="1:2" s="128" customFormat="1">
      <c r="A1973" s="124" t="s">
        <v>323</v>
      </c>
      <c r="B1973" s="128" t="s">
        <v>2022</v>
      </c>
    </row>
    <row r="1974" spans="1:2" s="128" customFormat="1">
      <c r="A1974" s="125" t="s">
        <v>2891</v>
      </c>
      <c r="B1974" s="128">
        <v>834</v>
      </c>
    </row>
    <row r="1975" spans="1:2" s="128" customFormat="1">
      <c r="A1975" s="126" t="s">
        <v>2892</v>
      </c>
      <c r="B1975" s="128" t="s">
        <v>2022</v>
      </c>
    </row>
    <row r="1976" spans="1:2" s="128" customFormat="1">
      <c r="A1976" s="124" t="s">
        <v>2893</v>
      </c>
      <c r="B1976" s="128">
        <v>1329</v>
      </c>
    </row>
    <row r="1977" spans="1:2" s="128" customFormat="1">
      <c r="A1977" s="124" t="s">
        <v>2894</v>
      </c>
      <c r="B1977" s="128" t="s">
        <v>2022</v>
      </c>
    </row>
    <row r="1978" spans="1:2" s="128" customFormat="1">
      <c r="A1978" s="125" t="s">
        <v>324</v>
      </c>
      <c r="B1978" s="128">
        <v>867</v>
      </c>
    </row>
    <row r="1979" spans="1:2" s="128" customFormat="1">
      <c r="A1979" s="125" t="s">
        <v>325</v>
      </c>
      <c r="B1979" s="128" t="s">
        <v>2022</v>
      </c>
    </row>
    <row r="1980" spans="1:2" s="128" customFormat="1">
      <c r="A1980" s="125" t="s">
        <v>326</v>
      </c>
      <c r="B1980" s="128">
        <v>1381</v>
      </c>
    </row>
    <row r="1981" spans="1:2" s="128" customFormat="1">
      <c r="A1981" s="125" t="s">
        <v>327</v>
      </c>
      <c r="B1981" s="128" t="s">
        <v>2022</v>
      </c>
    </row>
    <row r="1982" spans="1:2" s="128" customFormat="1">
      <c r="A1982" s="124" t="s">
        <v>2895</v>
      </c>
      <c r="B1982" s="128">
        <v>458</v>
      </c>
    </row>
    <row r="1983" spans="1:2" s="128" customFormat="1">
      <c r="A1983" s="125" t="s">
        <v>2896</v>
      </c>
      <c r="B1983" s="128">
        <v>767</v>
      </c>
    </row>
    <row r="1984" spans="1:2" s="128" customFormat="1">
      <c r="A1984" s="124" t="s">
        <v>1899</v>
      </c>
      <c r="B1984" s="128">
        <v>491</v>
      </c>
    </row>
    <row r="1985" spans="1:2" s="128" customFormat="1">
      <c r="A1985" s="125" t="s">
        <v>2897</v>
      </c>
      <c r="B1985" s="128">
        <v>814</v>
      </c>
    </row>
    <row r="1986" spans="1:2" s="128" customFormat="1">
      <c r="A1986" s="124" t="s">
        <v>2898</v>
      </c>
      <c r="B1986" s="128">
        <v>525</v>
      </c>
    </row>
    <row r="1987" spans="1:2" s="128" customFormat="1">
      <c r="A1987" s="125" t="s">
        <v>3782</v>
      </c>
      <c r="B1987" s="128">
        <v>893</v>
      </c>
    </row>
    <row r="1988" spans="1:2" s="128" customFormat="1">
      <c r="A1988" s="124" t="s">
        <v>3783</v>
      </c>
      <c r="B1988" s="128" t="s">
        <v>2022</v>
      </c>
    </row>
    <row r="1989" spans="1:2" s="128" customFormat="1">
      <c r="A1989" s="125" t="s">
        <v>1904</v>
      </c>
      <c r="B1989" s="128">
        <v>559</v>
      </c>
    </row>
    <row r="1990" spans="1:2" s="128" customFormat="1">
      <c r="A1990" s="125" t="s">
        <v>2899</v>
      </c>
      <c r="B1990" s="128">
        <v>608</v>
      </c>
    </row>
    <row r="1991" spans="1:2" s="128" customFormat="1">
      <c r="A1991" s="125" t="s">
        <v>342</v>
      </c>
      <c r="B1991" s="128">
        <v>1006</v>
      </c>
    </row>
    <row r="1992" spans="1:2" s="128" customFormat="1">
      <c r="A1992" s="125" t="s">
        <v>343</v>
      </c>
      <c r="B1992" s="128">
        <v>742</v>
      </c>
    </row>
    <row r="1993" spans="1:2" s="128" customFormat="1">
      <c r="A1993" s="124" t="s">
        <v>344</v>
      </c>
      <c r="B1993" s="128" t="s">
        <v>2022</v>
      </c>
    </row>
    <row r="1994" spans="1:2" s="128" customFormat="1">
      <c r="A1994" s="126" t="s">
        <v>345</v>
      </c>
      <c r="B1994" s="128">
        <v>1184</v>
      </c>
    </row>
    <row r="1995" spans="1:2" s="128" customFormat="1">
      <c r="A1995" s="125" t="s">
        <v>346</v>
      </c>
      <c r="B1995" s="128" t="s">
        <v>2022</v>
      </c>
    </row>
    <row r="1996" spans="1:2" s="128" customFormat="1">
      <c r="A1996" s="125" t="s">
        <v>347</v>
      </c>
      <c r="B1996" s="128">
        <v>817</v>
      </c>
    </row>
    <row r="1997" spans="1:2" s="128" customFormat="1">
      <c r="A1997" s="126" t="s">
        <v>348</v>
      </c>
      <c r="B1997" s="128" t="s">
        <v>2022</v>
      </c>
    </row>
    <row r="1998" spans="1:2" s="128" customFormat="1">
      <c r="A1998" s="126" t="s">
        <v>349</v>
      </c>
      <c r="B1998" s="128">
        <v>1295</v>
      </c>
    </row>
    <row r="1999" spans="1:2" s="128" customFormat="1">
      <c r="A1999" s="125" t="s">
        <v>350</v>
      </c>
      <c r="B1999" s="128" t="s">
        <v>2022</v>
      </c>
    </row>
    <row r="2000" spans="1:2" s="128" customFormat="1">
      <c r="A2000" s="125" t="s">
        <v>2900</v>
      </c>
      <c r="B2000" s="128">
        <v>875</v>
      </c>
    </row>
    <row r="2001" spans="1:2" s="128" customFormat="1">
      <c r="A2001" s="124" t="s">
        <v>2901</v>
      </c>
      <c r="B2001" s="128" t="s">
        <v>2022</v>
      </c>
    </row>
    <row r="2002" spans="1:2" s="128" customFormat="1">
      <c r="A2002" s="126" t="s">
        <v>2902</v>
      </c>
      <c r="B2002" s="128">
        <v>1393</v>
      </c>
    </row>
    <row r="2003" spans="1:2" s="128" customFormat="1">
      <c r="A2003" s="125" t="s">
        <v>2903</v>
      </c>
      <c r="B2003" s="128" t="s">
        <v>2022</v>
      </c>
    </row>
    <row r="2004" spans="1:2" s="128" customFormat="1">
      <c r="A2004" s="125" t="s">
        <v>351</v>
      </c>
      <c r="B2004" s="128">
        <v>911</v>
      </c>
    </row>
    <row r="2005" spans="1:2" s="128" customFormat="1">
      <c r="A2005" s="126" t="s">
        <v>352</v>
      </c>
      <c r="B2005" s="128" t="s">
        <v>2022</v>
      </c>
    </row>
    <row r="2006" spans="1:2" s="128" customFormat="1">
      <c r="A2006" s="124" t="s">
        <v>353</v>
      </c>
      <c r="B2006" s="128">
        <v>1447</v>
      </c>
    </row>
    <row r="2007" spans="1:2" s="128" customFormat="1">
      <c r="A2007" s="125" t="s">
        <v>354</v>
      </c>
      <c r="B2007" s="128" t="s">
        <v>2022</v>
      </c>
    </row>
    <row r="2008" spans="1:2" s="128" customFormat="1">
      <c r="A2008" s="125" t="s">
        <v>2904</v>
      </c>
      <c r="B2008" s="128">
        <v>476</v>
      </c>
    </row>
    <row r="2009" spans="1:2" s="128" customFormat="1">
      <c r="A2009" s="125" t="s">
        <v>2905</v>
      </c>
      <c r="B2009" s="128">
        <v>793</v>
      </c>
    </row>
    <row r="2010" spans="1:2" s="128" customFormat="1">
      <c r="A2010" s="125" t="s">
        <v>1900</v>
      </c>
      <c r="B2010" s="128">
        <v>515</v>
      </c>
    </row>
    <row r="2011" spans="1:2" s="128" customFormat="1">
      <c r="A2011" s="125" t="s">
        <v>2906</v>
      </c>
      <c r="B2011" s="128">
        <v>849</v>
      </c>
    </row>
    <row r="2012" spans="1:2" s="128" customFormat="1">
      <c r="A2012" s="125" t="s">
        <v>2907</v>
      </c>
      <c r="B2012" s="128">
        <v>553</v>
      </c>
    </row>
    <row r="2013" spans="1:2" s="128" customFormat="1">
      <c r="A2013" s="124" t="s">
        <v>3784</v>
      </c>
      <c r="B2013" s="128">
        <v>902</v>
      </c>
    </row>
    <row r="2014" spans="1:2" s="128" customFormat="1">
      <c r="A2014" s="125" t="s">
        <v>3785</v>
      </c>
      <c r="B2014" s="128" t="s">
        <v>2022</v>
      </c>
    </row>
    <row r="2015" spans="1:2" s="128" customFormat="1">
      <c r="A2015" s="125" t="s">
        <v>1905</v>
      </c>
      <c r="B2015" s="128">
        <v>590</v>
      </c>
    </row>
    <row r="2016" spans="1:2" s="128" customFormat="1">
      <c r="A2016" s="126" t="s">
        <v>2908</v>
      </c>
      <c r="B2016" s="128">
        <v>644</v>
      </c>
    </row>
    <row r="2017" spans="1:2" s="128" customFormat="1">
      <c r="A2017" s="125" t="s">
        <v>1827</v>
      </c>
      <c r="B2017" s="128">
        <v>772</v>
      </c>
    </row>
    <row r="2018" spans="1:2" s="128" customFormat="1">
      <c r="A2018" s="124" t="s">
        <v>1828</v>
      </c>
      <c r="B2018" s="128">
        <v>848</v>
      </c>
    </row>
    <row r="2019" spans="1:2" s="128" customFormat="1">
      <c r="A2019" s="125" t="s">
        <v>2909</v>
      </c>
      <c r="B2019" s="128">
        <v>918</v>
      </c>
    </row>
    <row r="2020" spans="1:2" s="128" customFormat="1">
      <c r="A2020" s="124" t="s">
        <v>1829</v>
      </c>
      <c r="B2020" s="128">
        <v>955</v>
      </c>
    </row>
    <row r="2021" spans="1:2" s="128" customFormat="1">
      <c r="A2021" s="125" t="s">
        <v>1049</v>
      </c>
      <c r="B2021" s="128" t="s">
        <v>2022</v>
      </c>
    </row>
    <row r="2022" spans="1:2" s="128" customFormat="1">
      <c r="A2022" s="125" t="s">
        <v>3448</v>
      </c>
      <c r="B2022" s="128" t="s">
        <v>2022</v>
      </c>
    </row>
    <row r="2023" spans="1:2" s="128" customFormat="1">
      <c r="A2023" s="124" t="s">
        <v>1040</v>
      </c>
      <c r="B2023" s="128">
        <v>1309</v>
      </c>
    </row>
    <row r="2024" spans="1:2" s="128" customFormat="1">
      <c r="A2024" s="125" t="s">
        <v>3449</v>
      </c>
      <c r="B2024" s="128">
        <v>1309</v>
      </c>
    </row>
    <row r="2025" spans="1:2" s="128" customFormat="1">
      <c r="A2025" s="125" t="s">
        <v>1034</v>
      </c>
      <c r="B2025" s="128">
        <v>1022</v>
      </c>
    </row>
    <row r="2026" spans="1:2" s="128" customFormat="1">
      <c r="A2026" s="124" t="s">
        <v>1055</v>
      </c>
      <c r="B2026" s="128" t="s">
        <v>2022</v>
      </c>
    </row>
    <row r="2027" spans="1:2" s="128" customFormat="1">
      <c r="A2027" s="125" t="s">
        <v>3451</v>
      </c>
      <c r="B2027" s="128" t="s">
        <v>2022</v>
      </c>
    </row>
    <row r="2028" spans="1:2" s="128" customFormat="1">
      <c r="A2028" s="125" t="s">
        <v>3450</v>
      </c>
      <c r="B2028" s="128">
        <v>1022</v>
      </c>
    </row>
    <row r="2029" spans="1:2" s="128" customFormat="1">
      <c r="A2029" s="124" t="s">
        <v>1051</v>
      </c>
      <c r="B2029" s="128" t="s">
        <v>2022</v>
      </c>
    </row>
    <row r="2030" spans="1:2" s="128" customFormat="1">
      <c r="A2030" s="125" t="s">
        <v>3452</v>
      </c>
      <c r="B2030" s="128" t="s">
        <v>2022</v>
      </c>
    </row>
    <row r="2031" spans="1:2" s="128" customFormat="1">
      <c r="A2031" s="124" t="s">
        <v>1042</v>
      </c>
      <c r="B2031" s="128">
        <v>1359</v>
      </c>
    </row>
    <row r="2032" spans="1:2" s="128" customFormat="1">
      <c r="A2032" s="125" t="s">
        <v>3453</v>
      </c>
      <c r="B2032" s="128">
        <v>1359</v>
      </c>
    </row>
    <row r="2033" spans="1:2" s="128" customFormat="1">
      <c r="A2033" s="124" t="s">
        <v>1038</v>
      </c>
      <c r="B2033" s="128">
        <v>1054</v>
      </c>
    </row>
    <row r="2034" spans="1:2" s="128" customFormat="1">
      <c r="A2034" s="125" t="s">
        <v>1057</v>
      </c>
      <c r="B2034" s="128" t="s">
        <v>2022</v>
      </c>
    </row>
    <row r="2035" spans="1:2" s="128" customFormat="1">
      <c r="A2035" s="125" t="s">
        <v>3455</v>
      </c>
      <c r="B2035" s="128" t="s">
        <v>2022</v>
      </c>
    </row>
    <row r="2036" spans="1:2" s="128" customFormat="1">
      <c r="A2036" s="125" t="s">
        <v>3454</v>
      </c>
      <c r="B2036" s="128">
        <v>1054</v>
      </c>
    </row>
    <row r="2037" spans="1:2" s="128" customFormat="1">
      <c r="A2037" s="126" t="s">
        <v>2910</v>
      </c>
      <c r="B2037" s="128" t="s">
        <v>2022</v>
      </c>
    </row>
    <row r="2038" spans="1:2" s="128" customFormat="1">
      <c r="A2038" s="125" t="s">
        <v>3456</v>
      </c>
      <c r="B2038" s="128" t="s">
        <v>2022</v>
      </c>
    </row>
    <row r="2039" spans="1:2" s="128" customFormat="1">
      <c r="A2039" s="124" t="s">
        <v>2911</v>
      </c>
      <c r="B2039" s="128">
        <v>1366</v>
      </c>
    </row>
    <row r="2040" spans="1:2" s="128" customFormat="1">
      <c r="A2040" s="125" t="s">
        <v>3457</v>
      </c>
      <c r="B2040" s="128">
        <v>1366</v>
      </c>
    </row>
    <row r="2041" spans="1:2" s="128" customFormat="1">
      <c r="A2041" s="126" t="s">
        <v>2912</v>
      </c>
      <c r="B2041" s="128">
        <v>1050</v>
      </c>
    </row>
    <row r="2042" spans="1:2" s="128" customFormat="1">
      <c r="A2042" s="125" t="s">
        <v>2913</v>
      </c>
      <c r="B2042" s="128" t="s">
        <v>2022</v>
      </c>
    </row>
    <row r="2043" spans="1:2" s="128" customFormat="1">
      <c r="A2043" s="125" t="s">
        <v>3459</v>
      </c>
      <c r="B2043" s="128" t="s">
        <v>2022</v>
      </c>
    </row>
    <row r="2044" spans="1:2" s="128" customFormat="1">
      <c r="A2044" s="125" t="s">
        <v>3458</v>
      </c>
      <c r="B2044" s="128">
        <v>1050</v>
      </c>
    </row>
    <row r="2045" spans="1:2" s="128" customFormat="1">
      <c r="A2045" s="124" t="s">
        <v>1053</v>
      </c>
      <c r="B2045" s="128" t="s">
        <v>2022</v>
      </c>
    </row>
    <row r="2046" spans="1:2" s="128" customFormat="1">
      <c r="A2046" s="125" t="s">
        <v>3460</v>
      </c>
      <c r="B2046" s="128" t="s">
        <v>2022</v>
      </c>
    </row>
    <row r="2047" spans="1:2" s="128" customFormat="1">
      <c r="A2047" s="125" t="s">
        <v>1044</v>
      </c>
      <c r="B2047" s="128">
        <v>1424</v>
      </c>
    </row>
    <row r="2048" spans="1:2" s="128" customFormat="1">
      <c r="A2048" s="125" t="s">
        <v>3461</v>
      </c>
      <c r="B2048" s="128">
        <v>1424</v>
      </c>
    </row>
    <row r="2049" spans="1:2" s="128" customFormat="1">
      <c r="A2049" s="125" t="s">
        <v>1036</v>
      </c>
      <c r="B2049" s="128">
        <v>1091</v>
      </c>
    </row>
    <row r="2050" spans="1:2" s="128" customFormat="1">
      <c r="A2050" s="125" t="s">
        <v>1059</v>
      </c>
      <c r="B2050" s="128" t="s">
        <v>2022</v>
      </c>
    </row>
    <row r="2051" spans="1:2" s="128" customFormat="1">
      <c r="A2051" s="125" t="s">
        <v>3463</v>
      </c>
      <c r="B2051" s="128" t="s">
        <v>2022</v>
      </c>
    </row>
    <row r="2052" spans="1:2" s="128" customFormat="1">
      <c r="A2052" s="125" t="s">
        <v>3462</v>
      </c>
      <c r="B2052" s="128">
        <v>1091</v>
      </c>
    </row>
    <row r="2053" spans="1:2" s="128" customFormat="1">
      <c r="A2053" s="125" t="s">
        <v>1050</v>
      </c>
      <c r="B2053" s="128" t="s">
        <v>2022</v>
      </c>
    </row>
    <row r="2054" spans="1:2" s="128" customFormat="1">
      <c r="A2054" s="125" t="s">
        <v>3464</v>
      </c>
      <c r="B2054" s="128" t="s">
        <v>2022</v>
      </c>
    </row>
    <row r="2055" spans="1:2" s="128" customFormat="1">
      <c r="A2055" s="125" t="s">
        <v>1041</v>
      </c>
      <c r="B2055" s="128">
        <v>1390</v>
      </c>
    </row>
    <row r="2056" spans="1:2" s="128" customFormat="1">
      <c r="A2056" s="125" t="s">
        <v>3465</v>
      </c>
      <c r="B2056" s="128">
        <v>1390</v>
      </c>
    </row>
    <row r="2057" spans="1:2" s="128" customFormat="1">
      <c r="A2057" s="125" t="s">
        <v>1035</v>
      </c>
      <c r="B2057" s="128">
        <v>1078</v>
      </c>
    </row>
    <row r="2058" spans="1:2" s="128" customFormat="1">
      <c r="A2058" s="125" t="s">
        <v>1056</v>
      </c>
      <c r="B2058" s="128" t="s">
        <v>2022</v>
      </c>
    </row>
    <row r="2059" spans="1:2" s="128" customFormat="1">
      <c r="A2059" s="125" t="s">
        <v>3467</v>
      </c>
      <c r="B2059" s="128" t="s">
        <v>2022</v>
      </c>
    </row>
    <row r="2060" spans="1:2" s="128" customFormat="1">
      <c r="A2060" s="125" t="s">
        <v>3466</v>
      </c>
      <c r="B2060" s="128">
        <v>1078</v>
      </c>
    </row>
    <row r="2061" spans="1:2" s="128" customFormat="1">
      <c r="A2061" s="124" t="s">
        <v>1052</v>
      </c>
      <c r="B2061" s="128" t="s">
        <v>2022</v>
      </c>
    </row>
    <row r="2062" spans="1:2" s="128" customFormat="1">
      <c r="A2062" s="125" t="s">
        <v>3468</v>
      </c>
      <c r="B2062" s="128" t="s">
        <v>2022</v>
      </c>
    </row>
    <row r="2063" spans="1:2" s="128" customFormat="1">
      <c r="A2063" s="125" t="s">
        <v>1043</v>
      </c>
      <c r="B2063" s="128">
        <v>1447</v>
      </c>
    </row>
    <row r="2064" spans="1:2" s="128" customFormat="1">
      <c r="A2064" s="125" t="s">
        <v>3469</v>
      </c>
      <c r="B2064" s="128">
        <v>1447</v>
      </c>
    </row>
    <row r="2065" spans="1:2" s="128" customFormat="1">
      <c r="A2065" s="124" t="s">
        <v>1039</v>
      </c>
      <c r="B2065" s="128">
        <v>1115</v>
      </c>
    </row>
    <row r="2066" spans="1:2" s="128" customFormat="1">
      <c r="A2066" s="125" t="s">
        <v>1058</v>
      </c>
      <c r="B2066" s="128" t="s">
        <v>2022</v>
      </c>
    </row>
    <row r="2067" spans="1:2" s="128" customFormat="1">
      <c r="A2067" s="125" t="s">
        <v>3471</v>
      </c>
      <c r="B2067" s="128" t="s">
        <v>2022</v>
      </c>
    </row>
    <row r="2068" spans="1:2" s="128" customFormat="1">
      <c r="A2068" s="125" t="s">
        <v>3470</v>
      </c>
      <c r="B2068" s="128">
        <v>1115</v>
      </c>
    </row>
    <row r="2069" spans="1:2" s="128" customFormat="1">
      <c r="A2069" s="125" t="s">
        <v>2914</v>
      </c>
      <c r="B2069" s="128" t="s">
        <v>2022</v>
      </c>
    </row>
    <row r="2070" spans="1:2" s="128" customFormat="1">
      <c r="A2070" s="125" t="s">
        <v>3472</v>
      </c>
      <c r="B2070" s="128" t="s">
        <v>2022</v>
      </c>
    </row>
    <row r="2071" spans="1:2" s="128" customFormat="1">
      <c r="A2071" s="125" t="s">
        <v>2915</v>
      </c>
      <c r="B2071" s="128">
        <v>1462</v>
      </c>
    </row>
    <row r="2072" spans="1:2" s="128" customFormat="1">
      <c r="A2072" s="125" t="s">
        <v>3473</v>
      </c>
      <c r="B2072" s="128">
        <v>1462</v>
      </c>
    </row>
    <row r="2073" spans="1:2" s="128" customFormat="1">
      <c r="A2073" s="125" t="s">
        <v>2916</v>
      </c>
      <c r="B2073" s="128">
        <v>1115</v>
      </c>
    </row>
    <row r="2074" spans="1:2" s="128" customFormat="1">
      <c r="A2074" s="125" t="s">
        <v>2917</v>
      </c>
      <c r="B2074" s="128" t="s">
        <v>2022</v>
      </c>
    </row>
    <row r="2075" spans="1:2" s="128" customFormat="1">
      <c r="A2075" s="125" t="s">
        <v>3475</v>
      </c>
      <c r="B2075" s="128" t="s">
        <v>2022</v>
      </c>
    </row>
    <row r="2076" spans="1:2" s="128" customFormat="1">
      <c r="A2076" s="125" t="s">
        <v>3474</v>
      </c>
      <c r="B2076" s="128">
        <v>1115</v>
      </c>
    </row>
    <row r="2077" spans="1:2" s="128" customFormat="1">
      <c r="A2077" s="124" t="s">
        <v>1054</v>
      </c>
      <c r="B2077" s="128" t="s">
        <v>2022</v>
      </c>
    </row>
    <row r="2078" spans="1:2" s="128" customFormat="1">
      <c r="A2078" s="125" t="s">
        <v>3476</v>
      </c>
      <c r="B2078" s="128" t="s">
        <v>2022</v>
      </c>
    </row>
    <row r="2079" spans="1:2" s="128" customFormat="1">
      <c r="A2079" s="125" t="s">
        <v>1045</v>
      </c>
      <c r="B2079" s="128">
        <v>1523</v>
      </c>
    </row>
    <row r="2080" spans="1:2" s="128" customFormat="1">
      <c r="A2080" s="125" t="s">
        <v>3477</v>
      </c>
      <c r="B2080" s="128">
        <v>1523</v>
      </c>
    </row>
    <row r="2081" spans="1:2" s="128" customFormat="1">
      <c r="A2081" s="125" t="s">
        <v>1037</v>
      </c>
      <c r="B2081" s="128">
        <v>1159</v>
      </c>
    </row>
    <row r="2082" spans="1:2" s="128" customFormat="1">
      <c r="A2082" s="125" t="s">
        <v>1060</v>
      </c>
      <c r="B2082" s="128" t="s">
        <v>2022</v>
      </c>
    </row>
    <row r="2083" spans="1:2" s="128" customFormat="1">
      <c r="A2083" s="125" t="s">
        <v>3479</v>
      </c>
      <c r="B2083" s="128" t="s">
        <v>2022</v>
      </c>
    </row>
    <row r="2084" spans="1:2" s="128" customFormat="1">
      <c r="A2084" s="125" t="s">
        <v>3478</v>
      </c>
      <c r="B2084" s="128">
        <v>1159</v>
      </c>
    </row>
    <row r="2085" spans="1:2" s="128" customFormat="1">
      <c r="A2085" s="124" t="s">
        <v>2918</v>
      </c>
      <c r="B2085" s="128">
        <v>489</v>
      </c>
    </row>
    <row r="2086" spans="1:2" s="128" customFormat="1">
      <c r="A2086" s="124" t="s">
        <v>2919</v>
      </c>
      <c r="B2086" s="128">
        <v>816</v>
      </c>
    </row>
    <row r="2087" spans="1:2" s="128" customFormat="1">
      <c r="A2087" s="125" t="s">
        <v>2920</v>
      </c>
      <c r="B2087" s="128">
        <v>529</v>
      </c>
    </row>
    <row r="2088" spans="1:2" s="128" customFormat="1">
      <c r="A2088" s="126" t="s">
        <v>2921</v>
      </c>
      <c r="B2088" s="128">
        <v>870</v>
      </c>
    </row>
    <row r="2089" spans="1:2" s="128" customFormat="1">
      <c r="A2089" s="125" t="s">
        <v>3786</v>
      </c>
      <c r="B2089" s="128">
        <v>569</v>
      </c>
    </row>
    <row r="2090" spans="1:2" s="128" customFormat="1">
      <c r="A2090" s="125" t="s">
        <v>3787</v>
      </c>
      <c r="B2090" s="128">
        <v>926</v>
      </c>
    </row>
    <row r="2091" spans="1:2" s="128" customFormat="1">
      <c r="A2091" s="124" t="s">
        <v>3788</v>
      </c>
      <c r="B2091" s="128" t="s">
        <v>2022</v>
      </c>
    </row>
    <row r="2092" spans="1:2" s="128" customFormat="1">
      <c r="A2092" s="125" t="s">
        <v>355</v>
      </c>
      <c r="B2092" s="128">
        <v>784</v>
      </c>
    </row>
    <row r="2093" spans="1:2" s="128" customFormat="1">
      <c r="A2093" s="125" t="s">
        <v>356</v>
      </c>
      <c r="B2093" s="128">
        <v>864</v>
      </c>
    </row>
    <row r="2094" spans="1:2" s="128" customFormat="1">
      <c r="A2094" s="125" t="s">
        <v>2922</v>
      </c>
      <c r="B2094" s="128">
        <v>942</v>
      </c>
    </row>
    <row r="2095" spans="1:2" s="128" customFormat="1">
      <c r="A2095" s="125" t="s">
        <v>357</v>
      </c>
      <c r="B2095" s="128">
        <v>982</v>
      </c>
    </row>
    <row r="2096" spans="1:2" s="128" customFormat="1">
      <c r="A2096" s="124" t="s">
        <v>2923</v>
      </c>
      <c r="B2096" s="128">
        <v>551</v>
      </c>
    </row>
    <row r="2097" spans="1:2" s="128" customFormat="1">
      <c r="A2097" s="125" t="s">
        <v>2924</v>
      </c>
      <c r="B2097" s="128">
        <v>886</v>
      </c>
    </row>
    <row r="2098" spans="1:2" s="128" customFormat="1">
      <c r="A2098" s="124" t="s">
        <v>2925</v>
      </c>
      <c r="B2098" s="128">
        <v>593</v>
      </c>
    </row>
    <row r="2099" spans="1:2" s="128" customFormat="1">
      <c r="A2099" s="124" t="s">
        <v>2926</v>
      </c>
      <c r="B2099" s="128">
        <v>943</v>
      </c>
    </row>
    <row r="2100" spans="1:2" s="128" customFormat="1">
      <c r="A2100" s="125" t="s">
        <v>3789</v>
      </c>
      <c r="B2100" s="128">
        <v>633</v>
      </c>
    </row>
    <row r="2101" spans="1:2" s="128" customFormat="1">
      <c r="A2101" s="125" t="s">
        <v>3790</v>
      </c>
      <c r="B2101" s="128">
        <v>994</v>
      </c>
    </row>
    <row r="2102" spans="1:2" s="128" customFormat="1">
      <c r="A2102" s="125" t="s">
        <v>3791</v>
      </c>
      <c r="B2102" s="128" t="s">
        <v>2022</v>
      </c>
    </row>
    <row r="2103" spans="1:2" s="128" customFormat="1">
      <c r="A2103" s="124" t="s">
        <v>1895</v>
      </c>
      <c r="B2103" s="128">
        <v>847</v>
      </c>
    </row>
    <row r="2104" spans="1:2" s="128" customFormat="1">
      <c r="A2104" s="125" t="s">
        <v>1896</v>
      </c>
      <c r="B2104" s="128">
        <v>932</v>
      </c>
    </row>
    <row r="2105" spans="1:2" s="128" customFormat="1">
      <c r="A2105" s="124" t="s">
        <v>2927</v>
      </c>
      <c r="B2105" s="128">
        <v>1013</v>
      </c>
    </row>
    <row r="2106" spans="1:2" s="128" customFormat="1">
      <c r="A2106" s="124" t="s">
        <v>1897</v>
      </c>
      <c r="B2106" s="128">
        <v>1052</v>
      </c>
    </row>
    <row r="2107" spans="1:2" s="128" customFormat="1">
      <c r="A2107" s="124" t="s">
        <v>2928</v>
      </c>
      <c r="B2107" s="128">
        <v>583</v>
      </c>
    </row>
    <row r="2108" spans="1:2" s="128" customFormat="1">
      <c r="A2108" s="124" t="s">
        <v>2929</v>
      </c>
      <c r="B2108" s="128">
        <v>689</v>
      </c>
    </row>
    <row r="2109" spans="1:2" s="128" customFormat="1">
      <c r="A2109" s="124" t="s">
        <v>2930</v>
      </c>
      <c r="B2109" s="128">
        <v>1166</v>
      </c>
    </row>
    <row r="2110" spans="1:2" s="128" customFormat="1">
      <c r="A2110" s="126" t="s">
        <v>2931</v>
      </c>
      <c r="B2110" s="128">
        <v>908</v>
      </c>
    </row>
    <row r="2111" spans="1:2" s="128" customFormat="1">
      <c r="A2111" s="125" t="s">
        <v>2932</v>
      </c>
      <c r="B2111" s="128">
        <v>609</v>
      </c>
    </row>
    <row r="2112" spans="1:2" s="128" customFormat="1">
      <c r="A2112" s="125" t="s">
        <v>2933</v>
      </c>
      <c r="B2112" s="128">
        <v>723</v>
      </c>
    </row>
    <row r="2113" spans="1:2" s="128" customFormat="1">
      <c r="A2113" s="125" t="s">
        <v>2934</v>
      </c>
      <c r="B2113" s="128">
        <v>1217</v>
      </c>
    </row>
    <row r="2114" spans="1:2" s="128" customFormat="1">
      <c r="A2114" s="125" t="s">
        <v>2935</v>
      </c>
      <c r="B2114" s="128">
        <v>969</v>
      </c>
    </row>
    <row r="2115" spans="1:2" s="128" customFormat="1">
      <c r="A2115" s="125" t="s">
        <v>1893</v>
      </c>
      <c r="B2115" s="128">
        <v>655</v>
      </c>
    </row>
    <row r="2116" spans="1:2" s="128" customFormat="1">
      <c r="A2116" s="125" t="s">
        <v>3792</v>
      </c>
      <c r="B2116" s="128">
        <v>768</v>
      </c>
    </row>
    <row r="2117" spans="1:2" s="128" customFormat="1">
      <c r="A2117" s="125" t="s">
        <v>3793</v>
      </c>
      <c r="B2117" s="128">
        <v>1278</v>
      </c>
    </row>
    <row r="2118" spans="1:2" s="128" customFormat="1">
      <c r="A2118" s="124" t="s">
        <v>3794</v>
      </c>
      <c r="B2118" s="128" t="s">
        <v>2022</v>
      </c>
    </row>
    <row r="2119" spans="1:2" s="128" customFormat="1">
      <c r="A2119" s="124" t="s">
        <v>3795</v>
      </c>
      <c r="B2119" s="128">
        <v>1030</v>
      </c>
    </row>
    <row r="2120" spans="1:2" s="128" customFormat="1">
      <c r="A2120" s="125" t="s">
        <v>3796</v>
      </c>
      <c r="B2120" s="128" t="s">
        <v>2022</v>
      </c>
    </row>
    <row r="2121" spans="1:2" s="128" customFormat="1">
      <c r="A2121" s="125" t="s">
        <v>358</v>
      </c>
      <c r="B2121" s="128">
        <v>898</v>
      </c>
    </row>
    <row r="2122" spans="1:2" s="128" customFormat="1">
      <c r="A2122" s="125" t="s">
        <v>390</v>
      </c>
      <c r="B2122" s="128">
        <v>1049</v>
      </c>
    </row>
    <row r="2123" spans="1:2" s="128" customFormat="1">
      <c r="A2123" s="125" t="s">
        <v>359</v>
      </c>
      <c r="B2123" s="128">
        <v>988</v>
      </c>
    </row>
    <row r="2124" spans="1:2" s="128" customFormat="1">
      <c r="A2124" s="125" t="s">
        <v>391</v>
      </c>
      <c r="B2124" s="128">
        <v>1139</v>
      </c>
    </row>
    <row r="2125" spans="1:2" s="128" customFormat="1">
      <c r="A2125" s="125" t="s">
        <v>2936</v>
      </c>
      <c r="B2125" s="128">
        <v>1074</v>
      </c>
    </row>
    <row r="2126" spans="1:2" s="128" customFormat="1">
      <c r="A2126" s="125" t="s">
        <v>2937</v>
      </c>
      <c r="B2126" s="128">
        <v>1236</v>
      </c>
    </row>
    <row r="2127" spans="1:2" s="128" customFormat="1">
      <c r="A2127" s="125" t="s">
        <v>360</v>
      </c>
      <c r="B2127" s="128">
        <v>1119</v>
      </c>
    </row>
    <row r="2128" spans="1:2" s="128" customFormat="1">
      <c r="A2128" s="125" t="s">
        <v>392</v>
      </c>
      <c r="B2128" s="128">
        <v>1281</v>
      </c>
    </row>
    <row r="2129" spans="1:2" s="128" customFormat="1">
      <c r="A2129" s="125" t="s">
        <v>361</v>
      </c>
      <c r="B2129" s="128">
        <v>265</v>
      </c>
    </row>
    <row r="2130" spans="1:2" s="128" customFormat="1">
      <c r="A2130" s="125" t="s">
        <v>3480</v>
      </c>
      <c r="B2130" s="128">
        <v>265</v>
      </c>
    </row>
    <row r="2131" spans="1:2" s="128" customFormat="1">
      <c r="A2131" s="129" t="s">
        <v>362</v>
      </c>
      <c r="B2131" s="128">
        <v>307</v>
      </c>
    </row>
    <row r="2132" spans="1:2" s="128" customFormat="1">
      <c r="A2132" s="125" t="s">
        <v>3481</v>
      </c>
      <c r="B2132" s="128">
        <v>307</v>
      </c>
    </row>
    <row r="2133" spans="1:2" s="128" customFormat="1">
      <c r="A2133" s="125" t="s">
        <v>2938</v>
      </c>
      <c r="B2133" s="128">
        <v>326</v>
      </c>
    </row>
    <row r="2134" spans="1:2" s="128" customFormat="1">
      <c r="A2134" s="125" t="s">
        <v>3482</v>
      </c>
      <c r="B2134" s="128">
        <v>326</v>
      </c>
    </row>
    <row r="2135" spans="1:2" s="128" customFormat="1">
      <c r="A2135" s="125" t="s">
        <v>363</v>
      </c>
      <c r="B2135" s="128">
        <v>337</v>
      </c>
    </row>
    <row r="2136" spans="1:2" s="128" customFormat="1">
      <c r="A2136" s="125" t="s">
        <v>3483</v>
      </c>
      <c r="B2136" s="128">
        <v>337</v>
      </c>
    </row>
    <row r="2137" spans="1:2" s="128" customFormat="1">
      <c r="A2137" s="125" t="s">
        <v>364</v>
      </c>
      <c r="B2137" s="128">
        <v>449</v>
      </c>
    </row>
    <row r="2138" spans="1:2" s="128" customFormat="1">
      <c r="A2138" s="125" t="s">
        <v>3484</v>
      </c>
      <c r="B2138" s="128">
        <v>449</v>
      </c>
    </row>
    <row r="2139" spans="1:2" s="128" customFormat="1">
      <c r="A2139" s="125" t="s">
        <v>1205</v>
      </c>
      <c r="B2139" s="128">
        <v>84</v>
      </c>
    </row>
    <row r="2140" spans="1:2" s="128" customFormat="1">
      <c r="A2140" s="125" t="s">
        <v>1204</v>
      </c>
      <c r="B2140" s="128">
        <v>84</v>
      </c>
    </row>
    <row r="2141" spans="1:2" s="128" customFormat="1">
      <c r="A2141" s="125" t="s">
        <v>3615</v>
      </c>
      <c r="B2141" s="128">
        <v>1109</v>
      </c>
    </row>
    <row r="2142" spans="1:2" s="128" customFormat="1">
      <c r="A2142" s="125" t="s">
        <v>3616</v>
      </c>
      <c r="B2142" s="128" t="s">
        <v>2022</v>
      </c>
    </row>
    <row r="2143" spans="1:2" s="128" customFormat="1">
      <c r="A2143" s="125" t="s">
        <v>3617</v>
      </c>
      <c r="B2143" s="128">
        <v>1205</v>
      </c>
    </row>
    <row r="2144" spans="1:2" s="128" customFormat="1">
      <c r="A2144" s="125" t="s">
        <v>3618</v>
      </c>
      <c r="B2144" s="128" t="s">
        <v>2022</v>
      </c>
    </row>
    <row r="2145" spans="1:2" s="128" customFormat="1">
      <c r="A2145" s="125" t="s">
        <v>3619</v>
      </c>
      <c r="B2145" s="128">
        <v>1263</v>
      </c>
    </row>
    <row r="2146" spans="1:2" s="128" customFormat="1">
      <c r="A2146" s="125" t="s">
        <v>3620</v>
      </c>
      <c r="B2146" s="128" t="s">
        <v>2022</v>
      </c>
    </row>
    <row r="2147" spans="1:2" s="128" customFormat="1">
      <c r="A2147" s="125" t="s">
        <v>3621</v>
      </c>
      <c r="B2147" s="128">
        <v>1360</v>
      </c>
    </row>
    <row r="2148" spans="1:2" s="128" customFormat="1">
      <c r="A2148" s="125" t="s">
        <v>3622</v>
      </c>
      <c r="B2148" s="128" t="s">
        <v>2022</v>
      </c>
    </row>
    <row r="2149" spans="1:2" s="128" customFormat="1">
      <c r="A2149" s="125" t="s">
        <v>3623</v>
      </c>
      <c r="B2149" s="128">
        <v>1135</v>
      </c>
    </row>
    <row r="2150" spans="1:2" s="128" customFormat="1">
      <c r="A2150" s="125" t="s">
        <v>3624</v>
      </c>
      <c r="B2150" s="128" t="s">
        <v>2022</v>
      </c>
    </row>
    <row r="2151" spans="1:2" s="128" customFormat="1">
      <c r="A2151" s="125" t="s">
        <v>3625</v>
      </c>
      <c r="B2151" s="128">
        <v>1231</v>
      </c>
    </row>
    <row r="2152" spans="1:2" s="128" customFormat="1">
      <c r="A2152" s="125" t="s">
        <v>3626</v>
      </c>
      <c r="B2152" s="128" t="s">
        <v>2022</v>
      </c>
    </row>
    <row r="2153" spans="1:2" s="128" customFormat="1">
      <c r="A2153" s="125" t="s">
        <v>3627</v>
      </c>
      <c r="B2153" s="128">
        <v>1290</v>
      </c>
    </row>
    <row r="2154" spans="1:2" s="128" customFormat="1">
      <c r="A2154" s="125" t="s">
        <v>3628</v>
      </c>
      <c r="B2154" s="128" t="s">
        <v>2022</v>
      </c>
    </row>
    <row r="2155" spans="1:2" s="128" customFormat="1">
      <c r="A2155" s="125" t="s">
        <v>3629</v>
      </c>
      <c r="B2155" s="128">
        <v>1387</v>
      </c>
    </row>
    <row r="2156" spans="1:2" s="128" customFormat="1">
      <c r="A2156" s="125" t="s">
        <v>3630</v>
      </c>
      <c r="B2156" s="128" t="s">
        <v>2022</v>
      </c>
    </row>
    <row r="2157" spans="1:2" s="128" customFormat="1">
      <c r="A2157" s="125" t="s">
        <v>1355</v>
      </c>
      <c r="B2157" s="128">
        <v>1352</v>
      </c>
    </row>
    <row r="2158" spans="1:2" s="128" customFormat="1">
      <c r="A2158" s="125" t="s">
        <v>1367</v>
      </c>
      <c r="B2158" s="128" t="s">
        <v>2022</v>
      </c>
    </row>
    <row r="2159" spans="1:2" s="128" customFormat="1">
      <c r="A2159" s="125" t="s">
        <v>1359</v>
      </c>
      <c r="B2159" s="128">
        <v>1448</v>
      </c>
    </row>
    <row r="2160" spans="1:2" s="128" customFormat="1">
      <c r="A2160" s="125" t="s">
        <v>1363</v>
      </c>
      <c r="B2160" s="128" t="s">
        <v>2022</v>
      </c>
    </row>
    <row r="2161" spans="1:2" s="128" customFormat="1">
      <c r="A2161" s="125" t="s">
        <v>1356</v>
      </c>
      <c r="B2161" s="128">
        <v>1480</v>
      </c>
    </row>
    <row r="2162" spans="1:2" s="128" customFormat="1">
      <c r="A2162" s="125" t="s">
        <v>1368</v>
      </c>
      <c r="B2162" s="128" t="s">
        <v>2022</v>
      </c>
    </row>
    <row r="2163" spans="1:2" s="128" customFormat="1">
      <c r="A2163" s="125" t="s">
        <v>1360</v>
      </c>
      <c r="B2163" s="128">
        <v>1576</v>
      </c>
    </row>
    <row r="2164" spans="1:2" s="128" customFormat="1">
      <c r="A2164" s="125" t="s">
        <v>1364</v>
      </c>
      <c r="B2164" s="128" t="s">
        <v>2022</v>
      </c>
    </row>
    <row r="2165" spans="1:2" s="128" customFormat="1">
      <c r="A2165" s="125" t="s">
        <v>1357</v>
      </c>
      <c r="B2165" s="128">
        <v>1378</v>
      </c>
    </row>
    <row r="2166" spans="1:2" s="128" customFormat="1">
      <c r="A2166" s="125" t="s">
        <v>1369</v>
      </c>
      <c r="B2166" s="128" t="s">
        <v>2022</v>
      </c>
    </row>
    <row r="2167" spans="1:2" s="128" customFormat="1">
      <c r="A2167" s="125" t="s">
        <v>1361</v>
      </c>
      <c r="B2167" s="128">
        <v>1474</v>
      </c>
    </row>
    <row r="2168" spans="1:2" s="128" customFormat="1">
      <c r="A2168" s="125" t="s">
        <v>1365</v>
      </c>
      <c r="B2168" s="128" t="s">
        <v>2022</v>
      </c>
    </row>
    <row r="2169" spans="1:2" s="128" customFormat="1">
      <c r="A2169" s="125" t="s">
        <v>1358</v>
      </c>
      <c r="B2169" s="128">
        <v>1507</v>
      </c>
    </row>
    <row r="2170" spans="1:2" s="128" customFormat="1">
      <c r="A2170" s="125" t="s">
        <v>1370</v>
      </c>
      <c r="B2170" s="128" t="s">
        <v>2022</v>
      </c>
    </row>
    <row r="2171" spans="1:2" s="128" customFormat="1">
      <c r="A2171" s="124" t="s">
        <v>1362</v>
      </c>
      <c r="B2171" s="128">
        <v>1604</v>
      </c>
    </row>
    <row r="2172" spans="1:2" s="128" customFormat="1">
      <c r="A2172" s="125" t="s">
        <v>1366</v>
      </c>
      <c r="B2172" s="128" t="s">
        <v>2022</v>
      </c>
    </row>
    <row r="2173" spans="1:2" s="128" customFormat="1">
      <c r="A2173" s="125" t="s">
        <v>365</v>
      </c>
      <c r="B2173" s="128">
        <v>1045</v>
      </c>
    </row>
    <row r="2174" spans="1:2" s="128" customFormat="1">
      <c r="A2174" s="125" t="s">
        <v>3485</v>
      </c>
      <c r="B2174" s="128">
        <v>1045</v>
      </c>
    </row>
    <row r="2175" spans="1:2" s="128" customFormat="1">
      <c r="A2175" s="125" t="s">
        <v>367</v>
      </c>
      <c r="B2175" s="128" t="s">
        <v>2022</v>
      </c>
    </row>
    <row r="2176" spans="1:2" s="128" customFormat="1">
      <c r="A2176" s="125" t="s">
        <v>3486</v>
      </c>
      <c r="B2176" s="128" t="s">
        <v>2022</v>
      </c>
    </row>
    <row r="2177" spans="1:2" s="128" customFormat="1">
      <c r="A2177" s="125" t="s">
        <v>368</v>
      </c>
      <c r="B2177" s="128">
        <v>603</v>
      </c>
    </row>
    <row r="2178" spans="1:2" s="128" customFormat="1">
      <c r="A2178" s="125" t="s">
        <v>3487</v>
      </c>
      <c r="B2178" s="128">
        <v>603</v>
      </c>
    </row>
    <row r="2179" spans="1:2" s="128" customFormat="1">
      <c r="A2179" s="125" t="s">
        <v>369</v>
      </c>
      <c r="B2179" s="128">
        <v>402</v>
      </c>
    </row>
    <row r="2180" spans="1:2" s="128" customFormat="1">
      <c r="A2180" s="125" t="s">
        <v>370</v>
      </c>
      <c r="B2180" s="128" t="s">
        <v>2022</v>
      </c>
    </row>
    <row r="2181" spans="1:2" s="128" customFormat="1">
      <c r="A2181" s="125" t="s">
        <v>3489</v>
      </c>
      <c r="B2181" s="128" t="s">
        <v>2022</v>
      </c>
    </row>
    <row r="2182" spans="1:2" s="128" customFormat="1">
      <c r="A2182" s="125" t="s">
        <v>3488</v>
      </c>
      <c r="B2182" s="128">
        <v>402</v>
      </c>
    </row>
    <row r="2183" spans="1:2" s="128" customFormat="1">
      <c r="A2183" s="125" t="s">
        <v>371</v>
      </c>
      <c r="B2183" s="128" t="s">
        <v>2022</v>
      </c>
    </row>
    <row r="2184" spans="1:2" s="128" customFormat="1">
      <c r="A2184" s="125" t="s">
        <v>3490</v>
      </c>
      <c r="B2184" s="128" t="s">
        <v>2022</v>
      </c>
    </row>
    <row r="2185" spans="1:2" s="128" customFormat="1">
      <c r="A2185" s="125" t="s">
        <v>372</v>
      </c>
      <c r="B2185" s="128">
        <v>672</v>
      </c>
    </row>
    <row r="2186" spans="1:2" s="128" customFormat="1">
      <c r="A2186" s="125" t="s">
        <v>3491</v>
      </c>
      <c r="B2186" s="128">
        <v>672</v>
      </c>
    </row>
    <row r="2187" spans="1:2" s="128" customFormat="1">
      <c r="A2187" s="125" t="s">
        <v>373</v>
      </c>
      <c r="B2187" s="128">
        <v>460</v>
      </c>
    </row>
    <row r="2188" spans="1:2" s="128" customFormat="1">
      <c r="A2188" s="125" t="s">
        <v>374</v>
      </c>
      <c r="B2188" s="128" t="s">
        <v>2022</v>
      </c>
    </row>
    <row r="2189" spans="1:2" s="128" customFormat="1">
      <c r="A2189" s="125" t="s">
        <v>3493</v>
      </c>
      <c r="B2189" s="128" t="s">
        <v>2022</v>
      </c>
    </row>
    <row r="2190" spans="1:2" s="128" customFormat="1">
      <c r="A2190" s="125" t="s">
        <v>3492</v>
      </c>
      <c r="B2190" s="128">
        <v>460</v>
      </c>
    </row>
    <row r="2191" spans="1:2" s="128" customFormat="1">
      <c r="A2191" s="125" t="s">
        <v>2939</v>
      </c>
      <c r="B2191" s="128" t="s">
        <v>2022</v>
      </c>
    </row>
    <row r="2192" spans="1:2" s="128" customFormat="1">
      <c r="A2192" s="125" t="s">
        <v>3494</v>
      </c>
      <c r="B2192" s="128" t="s">
        <v>2022</v>
      </c>
    </row>
    <row r="2193" spans="1:2" s="128" customFormat="1">
      <c r="A2193" s="126" t="s">
        <v>2940</v>
      </c>
      <c r="B2193" s="128">
        <v>714</v>
      </c>
    </row>
    <row r="2194" spans="1:2" s="128" customFormat="1">
      <c r="A2194" s="125" t="s">
        <v>3495</v>
      </c>
      <c r="B2194" s="128">
        <v>714</v>
      </c>
    </row>
    <row r="2195" spans="1:2" s="128" customFormat="1">
      <c r="A2195" s="125" t="s">
        <v>2941</v>
      </c>
      <c r="B2195" s="128">
        <v>488</v>
      </c>
    </row>
    <row r="2196" spans="1:2" s="128" customFormat="1">
      <c r="A2196" s="125" t="s">
        <v>2942</v>
      </c>
      <c r="B2196" s="128" t="s">
        <v>2022</v>
      </c>
    </row>
    <row r="2197" spans="1:2" s="128" customFormat="1">
      <c r="A2197" s="125" t="s">
        <v>3497</v>
      </c>
      <c r="B2197" s="128" t="s">
        <v>2022</v>
      </c>
    </row>
    <row r="2198" spans="1:2" s="128" customFormat="1">
      <c r="A2198" s="125" t="s">
        <v>3496</v>
      </c>
      <c r="B2198" s="128">
        <v>488</v>
      </c>
    </row>
    <row r="2199" spans="1:2" s="128" customFormat="1">
      <c r="A2199" s="125" t="s">
        <v>375</v>
      </c>
      <c r="B2199" s="128" t="s">
        <v>2022</v>
      </c>
    </row>
    <row r="2200" spans="1:2" s="128" customFormat="1">
      <c r="A2200" s="125" t="s">
        <v>3498</v>
      </c>
      <c r="B2200" s="128" t="s">
        <v>2022</v>
      </c>
    </row>
    <row r="2201" spans="1:2" s="128" customFormat="1">
      <c r="A2201" s="125" t="s">
        <v>376</v>
      </c>
      <c r="B2201" s="128">
        <v>741</v>
      </c>
    </row>
    <row r="2202" spans="1:2" s="128" customFormat="1">
      <c r="A2202" s="125" t="s">
        <v>3499</v>
      </c>
      <c r="B2202" s="128">
        <v>741</v>
      </c>
    </row>
    <row r="2203" spans="1:2" s="128" customFormat="1">
      <c r="A2203" s="125" t="s">
        <v>377</v>
      </c>
      <c r="B2203" s="128">
        <v>506</v>
      </c>
    </row>
    <row r="2204" spans="1:2" s="128" customFormat="1">
      <c r="A2204" s="125" t="s">
        <v>378</v>
      </c>
      <c r="B2204" s="128" t="s">
        <v>2022</v>
      </c>
    </row>
    <row r="2205" spans="1:2" s="128" customFormat="1">
      <c r="A2205" s="125" t="s">
        <v>3501</v>
      </c>
      <c r="B2205" s="128" t="s">
        <v>2022</v>
      </c>
    </row>
    <row r="2206" spans="1:2" s="128" customFormat="1">
      <c r="A2206" s="125" t="s">
        <v>3500</v>
      </c>
      <c r="B2206" s="128">
        <v>506</v>
      </c>
    </row>
    <row r="2207" spans="1:2" s="128" customFormat="1">
      <c r="A2207" s="125" t="s">
        <v>379</v>
      </c>
      <c r="B2207" s="128" t="s">
        <v>2022</v>
      </c>
    </row>
    <row r="2208" spans="1:2" s="128" customFormat="1">
      <c r="A2208" s="125" t="s">
        <v>3502</v>
      </c>
      <c r="B2208" s="128" t="s">
        <v>2022</v>
      </c>
    </row>
    <row r="2209" spans="1:2" s="128" customFormat="1">
      <c r="A2209" s="125" t="s">
        <v>380</v>
      </c>
      <c r="B2209" s="128">
        <v>880</v>
      </c>
    </row>
    <row r="2210" spans="1:2" s="128" customFormat="1">
      <c r="A2210" s="125" t="s">
        <v>3503</v>
      </c>
      <c r="B2210" s="128">
        <v>880</v>
      </c>
    </row>
    <row r="2211" spans="1:2" s="128" customFormat="1">
      <c r="A2211" s="125" t="s">
        <v>381</v>
      </c>
      <c r="B2211" s="128" t="s">
        <v>2022</v>
      </c>
    </row>
    <row r="2212" spans="1:2" s="128" customFormat="1">
      <c r="A2212" s="125" t="s">
        <v>3504</v>
      </c>
      <c r="B2212" s="128" t="s">
        <v>2022</v>
      </c>
    </row>
    <row r="2213" spans="1:2" s="128" customFormat="1">
      <c r="A2213" s="124" t="s">
        <v>382</v>
      </c>
      <c r="B2213" s="128" t="s">
        <v>2022</v>
      </c>
    </row>
    <row r="2214" spans="1:2" s="128" customFormat="1">
      <c r="A2214" s="125" t="s">
        <v>3505</v>
      </c>
      <c r="B2214" s="128" t="s">
        <v>2022</v>
      </c>
    </row>
    <row r="2215" spans="1:2" s="128" customFormat="1">
      <c r="A2215" s="125" t="s">
        <v>383</v>
      </c>
      <c r="B2215" s="128">
        <v>866</v>
      </c>
    </row>
    <row r="2216" spans="1:2" s="128" customFormat="1">
      <c r="A2216" s="125" t="s">
        <v>3506</v>
      </c>
      <c r="B2216" s="128">
        <v>866</v>
      </c>
    </row>
    <row r="2217" spans="1:2" s="128" customFormat="1">
      <c r="A2217" s="125" t="s">
        <v>384</v>
      </c>
      <c r="B2217" s="128" t="s">
        <v>2022</v>
      </c>
    </row>
    <row r="2218" spans="1:2" s="128" customFormat="1">
      <c r="A2218" s="125" t="s">
        <v>3507</v>
      </c>
      <c r="B2218" s="128" t="s">
        <v>2022</v>
      </c>
    </row>
    <row r="2219" spans="1:2" s="128" customFormat="1">
      <c r="A2219" s="126" t="s">
        <v>556</v>
      </c>
      <c r="B2219" s="128">
        <v>65</v>
      </c>
    </row>
    <row r="2220" spans="1:2" s="128" customFormat="1">
      <c r="A2220" s="125" t="s">
        <v>3508</v>
      </c>
      <c r="B2220" s="128">
        <v>65</v>
      </c>
    </row>
    <row r="2221" spans="1:2" s="128" customFormat="1">
      <c r="A2221" s="125" t="s">
        <v>1090</v>
      </c>
      <c r="B2221" s="128">
        <v>75</v>
      </c>
    </row>
    <row r="2222" spans="1:2" s="128" customFormat="1">
      <c r="A2222" s="125" t="s">
        <v>3509</v>
      </c>
      <c r="B2222" s="128">
        <v>75</v>
      </c>
    </row>
    <row r="2223" spans="1:2" s="128" customFormat="1">
      <c r="A2223" s="124" t="s">
        <v>1091</v>
      </c>
      <c r="B2223" s="128">
        <v>83</v>
      </c>
    </row>
    <row r="2224" spans="1:2" s="128" customFormat="1">
      <c r="A2224" s="125" t="s">
        <v>3510</v>
      </c>
      <c r="B2224" s="128">
        <v>83</v>
      </c>
    </row>
    <row r="2225" spans="1:2" s="128" customFormat="1">
      <c r="A2225" s="125" t="s">
        <v>557</v>
      </c>
      <c r="B2225" s="128">
        <v>93</v>
      </c>
    </row>
    <row r="2226" spans="1:2" s="128" customFormat="1">
      <c r="A2226" s="125" t="s">
        <v>3511</v>
      </c>
      <c r="B2226" s="128">
        <v>93</v>
      </c>
    </row>
    <row r="2227" spans="1:2" s="128" customFormat="1">
      <c r="A2227" s="125" t="s">
        <v>558</v>
      </c>
      <c r="B2227" s="128">
        <v>103</v>
      </c>
    </row>
    <row r="2228" spans="1:2" s="128" customFormat="1">
      <c r="A2228" s="125" t="s">
        <v>3512</v>
      </c>
      <c r="B2228" s="128">
        <v>103</v>
      </c>
    </row>
    <row r="2229" spans="1:2" s="128" customFormat="1">
      <c r="A2229" s="125" t="s">
        <v>2943</v>
      </c>
      <c r="B2229" s="128">
        <v>107</v>
      </c>
    </row>
    <row r="2230" spans="1:2" s="128" customFormat="1">
      <c r="A2230" s="125" t="s">
        <v>3513</v>
      </c>
      <c r="B2230" s="128">
        <v>107</v>
      </c>
    </row>
    <row r="2231" spans="1:2" s="128" customFormat="1">
      <c r="A2231" s="125" t="s">
        <v>559</v>
      </c>
      <c r="B2231" s="128">
        <v>113</v>
      </c>
    </row>
    <row r="2232" spans="1:2" s="128" customFormat="1">
      <c r="A2232" s="125" t="s">
        <v>3514</v>
      </c>
      <c r="B2232" s="128">
        <v>113</v>
      </c>
    </row>
    <row r="2233" spans="1:2" s="128" customFormat="1">
      <c r="A2233" s="126" t="s">
        <v>1096</v>
      </c>
      <c r="B2233" s="128">
        <v>194</v>
      </c>
    </row>
    <row r="2234" spans="1:2" s="128" customFormat="1">
      <c r="A2234" s="125" t="s">
        <v>3515</v>
      </c>
      <c r="B2234" s="128">
        <v>194</v>
      </c>
    </row>
    <row r="2235" spans="1:2" s="128" customFormat="1">
      <c r="A2235" s="124" t="s">
        <v>560</v>
      </c>
      <c r="B2235" s="128">
        <v>70</v>
      </c>
    </row>
    <row r="2236" spans="1:2" s="128" customFormat="1">
      <c r="A2236" s="125" t="s">
        <v>3516</v>
      </c>
      <c r="B2236" s="128">
        <v>70</v>
      </c>
    </row>
    <row r="2237" spans="1:2" s="128" customFormat="1">
      <c r="A2237" s="125" t="s">
        <v>1092</v>
      </c>
      <c r="B2237" s="128">
        <v>81</v>
      </c>
    </row>
    <row r="2238" spans="1:2" s="128" customFormat="1">
      <c r="A2238" s="125" t="s">
        <v>3517</v>
      </c>
      <c r="B2238" s="128">
        <v>81</v>
      </c>
    </row>
    <row r="2239" spans="1:2" s="128" customFormat="1">
      <c r="A2239" s="125" t="s">
        <v>1093</v>
      </c>
      <c r="B2239" s="128">
        <v>91</v>
      </c>
    </row>
    <row r="2240" spans="1:2" s="128" customFormat="1">
      <c r="A2240" s="125" t="s">
        <v>3518</v>
      </c>
      <c r="B2240" s="128">
        <v>91</v>
      </c>
    </row>
    <row r="2241" spans="1:2" s="128" customFormat="1">
      <c r="A2241" s="125" t="s">
        <v>561</v>
      </c>
      <c r="B2241" s="128">
        <v>102</v>
      </c>
    </row>
    <row r="2242" spans="1:2" s="128" customFormat="1">
      <c r="A2242" s="125" t="s">
        <v>3519</v>
      </c>
      <c r="B2242" s="128">
        <v>102</v>
      </c>
    </row>
    <row r="2243" spans="1:2" s="128" customFormat="1">
      <c r="A2243" s="125" t="s">
        <v>562</v>
      </c>
      <c r="B2243" s="128">
        <v>114</v>
      </c>
    </row>
    <row r="2244" spans="1:2" s="128" customFormat="1">
      <c r="A2244" s="125" t="s">
        <v>3520</v>
      </c>
      <c r="B2244" s="128">
        <v>114</v>
      </c>
    </row>
    <row r="2245" spans="1:2" s="128" customFormat="1">
      <c r="A2245" s="125" t="s">
        <v>2944</v>
      </c>
      <c r="B2245" s="128">
        <v>118</v>
      </c>
    </row>
    <row r="2246" spans="1:2" s="128" customFormat="1">
      <c r="A2246" s="125" t="s">
        <v>3521</v>
      </c>
      <c r="B2246" s="128">
        <v>118</v>
      </c>
    </row>
    <row r="2247" spans="1:2" s="128" customFormat="1">
      <c r="A2247" s="125" t="s">
        <v>563</v>
      </c>
      <c r="B2247" s="128">
        <v>125</v>
      </c>
    </row>
    <row r="2248" spans="1:2" s="128" customFormat="1">
      <c r="A2248" s="125" t="s">
        <v>3522</v>
      </c>
      <c r="B2248" s="128">
        <v>125</v>
      </c>
    </row>
    <row r="2249" spans="1:2" s="128" customFormat="1">
      <c r="A2249" s="125" t="s">
        <v>564</v>
      </c>
      <c r="B2249" s="128">
        <v>83</v>
      </c>
    </row>
    <row r="2250" spans="1:2" s="128" customFormat="1">
      <c r="A2250" s="125" t="s">
        <v>3523</v>
      </c>
      <c r="B2250" s="128">
        <v>83</v>
      </c>
    </row>
    <row r="2251" spans="1:2" s="128" customFormat="1">
      <c r="A2251" s="125" t="s">
        <v>1094</v>
      </c>
      <c r="B2251" s="128">
        <v>99</v>
      </c>
    </row>
    <row r="2252" spans="1:2" s="128" customFormat="1">
      <c r="A2252" s="125" t="s">
        <v>3524</v>
      </c>
      <c r="B2252" s="128">
        <v>99</v>
      </c>
    </row>
    <row r="2253" spans="1:2" s="128" customFormat="1">
      <c r="A2253" s="126" t="s">
        <v>1095</v>
      </c>
      <c r="B2253" s="128">
        <v>113</v>
      </c>
    </row>
    <row r="2254" spans="1:2" s="128" customFormat="1">
      <c r="A2254" s="125" t="s">
        <v>3525</v>
      </c>
      <c r="B2254" s="128">
        <v>113</v>
      </c>
    </row>
    <row r="2255" spans="1:2" s="128" customFormat="1">
      <c r="A2255" s="124" t="s">
        <v>565</v>
      </c>
      <c r="B2255" s="128">
        <v>129</v>
      </c>
    </row>
    <row r="2256" spans="1:2" s="128" customFormat="1">
      <c r="A2256" s="125" t="s">
        <v>3526</v>
      </c>
      <c r="B2256" s="128">
        <v>129</v>
      </c>
    </row>
    <row r="2257" spans="1:2" s="128" customFormat="1">
      <c r="A2257" s="124" t="s">
        <v>566</v>
      </c>
      <c r="B2257" s="128">
        <v>145</v>
      </c>
    </row>
    <row r="2258" spans="1:2" s="128" customFormat="1">
      <c r="A2258" s="125" t="s">
        <v>3527</v>
      </c>
      <c r="B2258" s="128">
        <v>145</v>
      </c>
    </row>
    <row r="2259" spans="1:2" s="128" customFormat="1">
      <c r="A2259" s="126" t="s">
        <v>2945</v>
      </c>
      <c r="B2259" s="128">
        <v>151</v>
      </c>
    </row>
    <row r="2260" spans="1:2" s="128" customFormat="1">
      <c r="A2260" s="125" t="s">
        <v>3528</v>
      </c>
      <c r="B2260" s="128">
        <v>151</v>
      </c>
    </row>
    <row r="2261" spans="1:2" s="128" customFormat="1">
      <c r="A2261" s="126" t="s">
        <v>567</v>
      </c>
      <c r="B2261" s="128">
        <v>161</v>
      </c>
    </row>
    <row r="2262" spans="1:2" s="128" customFormat="1">
      <c r="A2262" s="125" t="s">
        <v>3529</v>
      </c>
      <c r="B2262" s="128">
        <v>161</v>
      </c>
    </row>
    <row r="2263" spans="1:2" s="128" customFormat="1">
      <c r="A2263" s="125" t="s">
        <v>1292</v>
      </c>
      <c r="B2263" s="128">
        <v>461</v>
      </c>
    </row>
    <row r="2264" spans="1:2" s="128" customFormat="1">
      <c r="A2264" s="125" t="s">
        <v>3530</v>
      </c>
      <c r="B2264" s="128">
        <v>461</v>
      </c>
    </row>
    <row r="2265" spans="1:2" s="128" customFormat="1">
      <c r="A2265" s="125" t="s">
        <v>1293</v>
      </c>
      <c r="B2265" s="128">
        <v>461</v>
      </c>
    </row>
    <row r="2266" spans="1:2" s="128" customFormat="1">
      <c r="A2266" s="125" t="s">
        <v>3531</v>
      </c>
      <c r="B2266" s="128">
        <v>461</v>
      </c>
    </row>
    <row r="2267" spans="1:2" s="128" customFormat="1">
      <c r="A2267" s="125" t="s">
        <v>2946</v>
      </c>
      <c r="B2267" s="128">
        <v>579</v>
      </c>
    </row>
    <row r="2268" spans="1:2" s="128" customFormat="1">
      <c r="A2268" s="125" t="s">
        <v>3532</v>
      </c>
      <c r="B2268" s="128">
        <v>579</v>
      </c>
    </row>
    <row r="2269" spans="1:2" s="128" customFormat="1">
      <c r="A2269" s="125" t="s">
        <v>1294</v>
      </c>
      <c r="B2269" s="128">
        <v>579</v>
      </c>
    </row>
    <row r="2270" spans="1:2" s="128" customFormat="1">
      <c r="A2270" s="125" t="s">
        <v>3533</v>
      </c>
      <c r="B2270" s="128">
        <v>579</v>
      </c>
    </row>
    <row r="2271" spans="1:2" s="128" customFormat="1">
      <c r="A2271" s="124" t="s">
        <v>568</v>
      </c>
      <c r="B2271" s="128">
        <v>26</v>
      </c>
    </row>
    <row r="2272" spans="1:2" s="128" customFormat="1">
      <c r="A2272" s="125" t="s">
        <v>1083</v>
      </c>
      <c r="B2272" s="128">
        <v>27</v>
      </c>
    </row>
    <row r="2273" spans="1:2" s="128" customFormat="1">
      <c r="A2273" s="125" t="s">
        <v>1082</v>
      </c>
      <c r="B2273" s="128">
        <v>28</v>
      </c>
    </row>
    <row r="2274" spans="1:2" s="128" customFormat="1">
      <c r="A2274" s="125" t="s">
        <v>569</v>
      </c>
      <c r="B2274" s="128">
        <v>30</v>
      </c>
    </row>
    <row r="2275" spans="1:2" s="128" customFormat="1">
      <c r="A2275" s="125" t="s">
        <v>570</v>
      </c>
      <c r="B2275" s="128">
        <v>31</v>
      </c>
    </row>
    <row r="2276" spans="1:2" s="128" customFormat="1">
      <c r="A2276" s="125" t="s">
        <v>2947</v>
      </c>
      <c r="B2276" s="128">
        <v>32</v>
      </c>
    </row>
    <row r="2277" spans="1:2" s="128" customFormat="1">
      <c r="A2277" s="124" t="s">
        <v>571</v>
      </c>
      <c r="B2277" s="128">
        <v>32</v>
      </c>
    </row>
    <row r="2278" spans="1:2" s="128" customFormat="1">
      <c r="A2278" s="125" t="s">
        <v>572</v>
      </c>
      <c r="B2278" s="128">
        <v>37</v>
      </c>
    </row>
    <row r="2279" spans="1:2" s="128" customFormat="1">
      <c r="A2279" s="125" t="s">
        <v>573</v>
      </c>
      <c r="B2279" s="128">
        <v>29</v>
      </c>
    </row>
    <row r="2280" spans="1:2" s="128" customFormat="1">
      <c r="A2280" s="125" t="s">
        <v>1084</v>
      </c>
      <c r="B2280" s="128">
        <v>31</v>
      </c>
    </row>
    <row r="2281" spans="1:2" s="128" customFormat="1">
      <c r="A2281" s="125" t="s">
        <v>574</v>
      </c>
      <c r="B2281" s="128">
        <v>33</v>
      </c>
    </row>
    <row r="2282" spans="1:2" s="128" customFormat="1">
      <c r="A2282" s="124" t="s">
        <v>1085</v>
      </c>
      <c r="B2282" s="128">
        <v>34</v>
      </c>
    </row>
    <row r="2283" spans="1:2" s="128" customFormat="1">
      <c r="A2283" s="125" t="s">
        <v>575</v>
      </c>
      <c r="B2283" s="128">
        <v>37</v>
      </c>
    </row>
    <row r="2284" spans="1:2" s="128" customFormat="1">
      <c r="A2284" s="125" t="s">
        <v>576</v>
      </c>
      <c r="B2284" s="128">
        <v>40</v>
      </c>
    </row>
    <row r="2285" spans="1:2" s="128" customFormat="1">
      <c r="A2285" s="125" t="s">
        <v>2948</v>
      </c>
      <c r="B2285" s="128">
        <v>41</v>
      </c>
    </row>
    <row r="2286" spans="1:2" s="128" customFormat="1">
      <c r="A2286" s="125" t="s">
        <v>577</v>
      </c>
      <c r="B2286" s="128">
        <v>43</v>
      </c>
    </row>
    <row r="2287" spans="1:2" s="128" customFormat="1">
      <c r="A2287" s="125" t="s">
        <v>578</v>
      </c>
      <c r="B2287" s="128">
        <v>52</v>
      </c>
    </row>
    <row r="2288" spans="1:2" s="128" customFormat="1">
      <c r="A2288" s="125" t="s">
        <v>579</v>
      </c>
      <c r="B2288" s="128">
        <v>39</v>
      </c>
    </row>
    <row r="2289" spans="1:2" s="128" customFormat="1">
      <c r="A2289" s="125" t="s">
        <v>1086</v>
      </c>
      <c r="B2289" s="128">
        <v>46</v>
      </c>
    </row>
    <row r="2290" spans="1:2" s="128" customFormat="1">
      <c r="A2290" s="125" t="s">
        <v>1087</v>
      </c>
      <c r="B2290" s="128">
        <v>53</v>
      </c>
    </row>
    <row r="2291" spans="1:2" s="128" customFormat="1">
      <c r="A2291" s="125" t="s">
        <v>580</v>
      </c>
      <c r="B2291" s="128">
        <v>61</v>
      </c>
    </row>
    <row r="2292" spans="1:2" s="128" customFormat="1">
      <c r="A2292" s="125" t="s">
        <v>581</v>
      </c>
      <c r="B2292" s="128">
        <v>68</v>
      </c>
    </row>
    <row r="2293" spans="1:2" s="128" customFormat="1">
      <c r="A2293" s="124" t="s">
        <v>2949</v>
      </c>
      <c r="B2293" s="128">
        <v>72</v>
      </c>
    </row>
    <row r="2294" spans="1:2" s="128" customFormat="1">
      <c r="A2294" s="125" t="s">
        <v>582</v>
      </c>
      <c r="B2294" s="128">
        <v>76</v>
      </c>
    </row>
    <row r="2295" spans="1:2" s="128" customFormat="1">
      <c r="A2295" s="125" t="s">
        <v>1805</v>
      </c>
      <c r="B2295" s="128">
        <v>65</v>
      </c>
    </row>
    <row r="2296" spans="1:2" s="128" customFormat="1">
      <c r="A2296" s="125" t="s">
        <v>3534</v>
      </c>
      <c r="B2296" s="128">
        <v>65</v>
      </c>
    </row>
    <row r="2297" spans="1:2" s="128" customFormat="1">
      <c r="A2297" s="125" t="s">
        <v>1806</v>
      </c>
      <c r="B2297" s="128">
        <v>76</v>
      </c>
    </row>
    <row r="2298" spans="1:2" s="128" customFormat="1">
      <c r="A2298" s="125" t="s">
        <v>3535</v>
      </c>
      <c r="B2298" s="128">
        <v>76</v>
      </c>
    </row>
    <row r="2299" spans="1:2" s="128" customFormat="1">
      <c r="A2299" s="125" t="s">
        <v>1807</v>
      </c>
      <c r="B2299" s="128">
        <v>87</v>
      </c>
    </row>
    <row r="2300" spans="1:2" s="128" customFormat="1">
      <c r="A2300" s="125" t="s">
        <v>3536</v>
      </c>
      <c r="B2300" s="128">
        <v>87</v>
      </c>
    </row>
    <row r="2301" spans="1:2" s="128" customFormat="1">
      <c r="A2301" s="126" t="s">
        <v>1808</v>
      </c>
      <c r="B2301" s="128">
        <v>98</v>
      </c>
    </row>
    <row r="2302" spans="1:2" s="128" customFormat="1">
      <c r="A2302" s="125" t="s">
        <v>3537</v>
      </c>
      <c r="B2302" s="128">
        <v>98</v>
      </c>
    </row>
    <row r="2303" spans="1:2" s="128" customFormat="1">
      <c r="A2303" s="125" t="s">
        <v>1809</v>
      </c>
      <c r="B2303" s="128">
        <v>109</v>
      </c>
    </row>
    <row r="2304" spans="1:2" s="128" customFormat="1">
      <c r="A2304" s="125" t="s">
        <v>3538</v>
      </c>
      <c r="B2304" s="128">
        <v>109</v>
      </c>
    </row>
    <row r="2305" spans="1:2" s="128" customFormat="1">
      <c r="A2305" s="125" t="s">
        <v>2950</v>
      </c>
      <c r="B2305" s="128">
        <v>114</v>
      </c>
    </row>
    <row r="2306" spans="1:2" s="128" customFormat="1">
      <c r="A2306" s="125" t="s">
        <v>3539</v>
      </c>
      <c r="B2306" s="128">
        <v>114</v>
      </c>
    </row>
    <row r="2307" spans="1:2" s="128" customFormat="1">
      <c r="A2307" s="124" t="s">
        <v>1810</v>
      </c>
      <c r="B2307" s="128">
        <v>121</v>
      </c>
    </row>
    <row r="2308" spans="1:2" s="128" customFormat="1">
      <c r="A2308" s="125" t="s">
        <v>3540</v>
      </c>
      <c r="B2308" s="128">
        <v>121</v>
      </c>
    </row>
    <row r="2309" spans="1:2" s="128" customFormat="1">
      <c r="A2309" s="124" t="s">
        <v>1811</v>
      </c>
      <c r="B2309" s="128">
        <v>131</v>
      </c>
    </row>
    <row r="2310" spans="1:2" s="128" customFormat="1">
      <c r="A2310" s="125" t="s">
        <v>3541</v>
      </c>
      <c r="B2310" s="128">
        <v>131</v>
      </c>
    </row>
    <row r="2311" spans="1:2" s="128" customFormat="1">
      <c r="A2311" s="125" t="s">
        <v>1812</v>
      </c>
      <c r="B2311" s="128">
        <v>154</v>
      </c>
    </row>
    <row r="2312" spans="1:2" s="128" customFormat="1">
      <c r="A2312" s="125" t="s">
        <v>3542</v>
      </c>
      <c r="B2312" s="128">
        <v>154</v>
      </c>
    </row>
    <row r="2313" spans="1:2" s="128" customFormat="1">
      <c r="A2313" s="125" t="s">
        <v>587</v>
      </c>
      <c r="B2313" s="128">
        <v>29</v>
      </c>
    </row>
    <row r="2314" spans="1:2" s="128" customFormat="1">
      <c r="A2314" s="125" t="s">
        <v>1088</v>
      </c>
      <c r="B2314" s="128">
        <v>32</v>
      </c>
    </row>
    <row r="2315" spans="1:2" s="128" customFormat="1">
      <c r="A2315" s="124" t="s">
        <v>1089</v>
      </c>
      <c r="B2315" s="128">
        <v>35</v>
      </c>
    </row>
    <row r="2316" spans="1:2" s="128" customFormat="1">
      <c r="A2316" s="125" t="s">
        <v>588</v>
      </c>
      <c r="B2316" s="128">
        <v>38</v>
      </c>
    </row>
    <row r="2317" spans="1:2" s="128" customFormat="1">
      <c r="A2317" s="125" t="s">
        <v>589</v>
      </c>
      <c r="B2317" s="128">
        <v>41</v>
      </c>
    </row>
    <row r="2318" spans="1:2" s="128" customFormat="1">
      <c r="A2318" s="125" t="s">
        <v>2951</v>
      </c>
      <c r="B2318" s="128">
        <v>43</v>
      </c>
    </row>
    <row r="2319" spans="1:2" s="128" customFormat="1">
      <c r="A2319" s="125" t="s">
        <v>590</v>
      </c>
      <c r="B2319" s="128">
        <v>44</v>
      </c>
    </row>
    <row r="2320" spans="1:2" s="128" customFormat="1">
      <c r="A2320" s="124" t="s">
        <v>591</v>
      </c>
      <c r="B2320" s="128">
        <v>47</v>
      </c>
    </row>
    <row r="2321" spans="1:2" s="128" customFormat="1">
      <c r="A2321" s="126" t="s">
        <v>592</v>
      </c>
      <c r="B2321" s="128">
        <v>54</v>
      </c>
    </row>
    <row r="2322" spans="1:2" s="128" customFormat="1">
      <c r="A2322" s="125" t="s">
        <v>1197</v>
      </c>
      <c r="B2322" s="128">
        <v>86</v>
      </c>
    </row>
    <row r="2323" spans="1:2" s="128" customFormat="1">
      <c r="A2323" s="125" t="s">
        <v>1196</v>
      </c>
      <c r="B2323" s="128">
        <v>86</v>
      </c>
    </row>
    <row r="2324" spans="1:2" s="128" customFormat="1">
      <c r="A2324" s="125" t="s">
        <v>1494</v>
      </c>
      <c r="B2324" s="128">
        <v>110</v>
      </c>
    </row>
    <row r="2325" spans="1:2" s="128" customFormat="1">
      <c r="A2325" s="125" t="s">
        <v>1493</v>
      </c>
      <c r="B2325" s="128">
        <v>110</v>
      </c>
    </row>
    <row r="2326" spans="1:2" s="128" customFormat="1">
      <c r="A2326" s="125" t="s">
        <v>1189</v>
      </c>
      <c r="B2326" s="128">
        <v>92</v>
      </c>
    </row>
    <row r="2327" spans="1:2" s="128" customFormat="1">
      <c r="A2327" s="125" t="s">
        <v>1188</v>
      </c>
      <c r="B2327" s="128">
        <v>92</v>
      </c>
    </row>
    <row r="2328" spans="1:2" s="128" customFormat="1">
      <c r="A2328" s="125" t="s">
        <v>2138</v>
      </c>
      <c r="B2328" s="128">
        <v>718</v>
      </c>
    </row>
    <row r="2329" spans="1:2" s="128" customFormat="1">
      <c r="A2329" s="125" t="s">
        <v>593</v>
      </c>
      <c r="B2329" s="128">
        <v>418</v>
      </c>
    </row>
    <row r="2330" spans="1:2" s="128" customFormat="1">
      <c r="A2330" s="125" t="s">
        <v>1648</v>
      </c>
      <c r="B2330" s="128">
        <v>210</v>
      </c>
    </row>
    <row r="2331" spans="1:2" s="128" customFormat="1">
      <c r="A2331" s="125" t="s">
        <v>1649</v>
      </c>
      <c r="B2331" s="128">
        <v>234</v>
      </c>
    </row>
    <row r="2332" spans="1:2" s="128" customFormat="1">
      <c r="A2332" s="125" t="s">
        <v>1650</v>
      </c>
      <c r="B2332" s="128">
        <v>274</v>
      </c>
    </row>
    <row r="2333" spans="1:2" s="128" customFormat="1">
      <c r="A2333" s="125" t="s">
        <v>1651</v>
      </c>
      <c r="B2333" s="128">
        <v>313</v>
      </c>
    </row>
    <row r="2334" spans="1:2" s="128" customFormat="1">
      <c r="A2334" s="125" t="s">
        <v>1652</v>
      </c>
      <c r="B2334" s="128">
        <v>364</v>
      </c>
    </row>
    <row r="2335" spans="1:2" s="128" customFormat="1">
      <c r="A2335" s="125" t="s">
        <v>2952</v>
      </c>
      <c r="B2335" s="128">
        <v>391</v>
      </c>
    </row>
    <row r="2336" spans="1:2" s="128" customFormat="1">
      <c r="A2336" s="125" t="s">
        <v>1653</v>
      </c>
      <c r="B2336" s="128">
        <v>403</v>
      </c>
    </row>
    <row r="2337" spans="1:2" s="128" customFormat="1">
      <c r="A2337" s="125" t="s">
        <v>1654</v>
      </c>
      <c r="B2337" s="128">
        <v>221</v>
      </c>
    </row>
    <row r="2338" spans="1:2" s="128" customFormat="1">
      <c r="A2338" s="125" t="s">
        <v>1655</v>
      </c>
      <c r="B2338" s="128">
        <v>248</v>
      </c>
    </row>
    <row r="2339" spans="1:2" s="128" customFormat="1">
      <c r="A2339" s="125" t="s">
        <v>1656</v>
      </c>
      <c r="B2339" s="128">
        <v>293</v>
      </c>
    </row>
    <row r="2340" spans="1:2" s="128" customFormat="1">
      <c r="A2340" s="125" t="s">
        <v>1657</v>
      </c>
      <c r="B2340" s="128">
        <v>336</v>
      </c>
    </row>
    <row r="2341" spans="1:2" s="128" customFormat="1">
      <c r="A2341" s="125" t="s">
        <v>1658</v>
      </c>
      <c r="B2341" s="128">
        <v>389</v>
      </c>
    </row>
    <row r="2342" spans="1:2" s="128" customFormat="1">
      <c r="A2342" s="125" t="s">
        <v>2953</v>
      </c>
      <c r="B2342" s="128">
        <v>422</v>
      </c>
    </row>
    <row r="2343" spans="1:2" s="128" customFormat="1">
      <c r="A2343" s="125" t="s">
        <v>1659</v>
      </c>
      <c r="B2343" s="128">
        <v>436</v>
      </c>
    </row>
    <row r="2344" spans="1:2" s="128" customFormat="1">
      <c r="A2344" s="124" t="s">
        <v>1660</v>
      </c>
      <c r="B2344" s="128">
        <v>237</v>
      </c>
    </row>
    <row r="2345" spans="1:2" s="128" customFormat="1">
      <c r="A2345" s="125" t="s">
        <v>1661</v>
      </c>
      <c r="B2345" s="128">
        <v>264</v>
      </c>
    </row>
    <row r="2346" spans="1:2" s="128" customFormat="1">
      <c r="A2346" s="124" t="s">
        <v>1662</v>
      </c>
      <c r="B2346" s="128">
        <v>314</v>
      </c>
    </row>
    <row r="2347" spans="1:2" s="128" customFormat="1">
      <c r="A2347" s="125" t="s">
        <v>1663</v>
      </c>
      <c r="B2347" s="128">
        <v>364</v>
      </c>
    </row>
    <row r="2348" spans="1:2" s="128" customFormat="1">
      <c r="A2348" s="124" t="s">
        <v>1664</v>
      </c>
      <c r="B2348" s="128">
        <v>418</v>
      </c>
    </row>
    <row r="2349" spans="1:2" s="128" customFormat="1">
      <c r="A2349" s="124" t="s">
        <v>2954</v>
      </c>
      <c r="B2349" s="128">
        <v>454</v>
      </c>
    </row>
    <row r="2350" spans="1:2" s="128" customFormat="1">
      <c r="A2350" s="125" t="s">
        <v>1665</v>
      </c>
      <c r="B2350" s="128">
        <v>469</v>
      </c>
    </row>
    <row r="2351" spans="1:2" s="128" customFormat="1">
      <c r="A2351" s="125" t="s">
        <v>1666</v>
      </c>
      <c r="B2351" s="128">
        <v>248</v>
      </c>
    </row>
    <row r="2352" spans="1:2" s="128" customFormat="1">
      <c r="A2352" s="125" t="s">
        <v>1667</v>
      </c>
      <c r="B2352" s="128">
        <v>277</v>
      </c>
    </row>
    <row r="2353" spans="1:2" s="128" customFormat="1">
      <c r="A2353" s="125" t="s">
        <v>1668</v>
      </c>
      <c r="B2353" s="128">
        <v>328</v>
      </c>
    </row>
    <row r="2354" spans="1:2" s="128" customFormat="1">
      <c r="A2354" s="124" t="s">
        <v>1669</v>
      </c>
      <c r="B2354" s="128">
        <v>389</v>
      </c>
    </row>
    <row r="2355" spans="1:2" s="128" customFormat="1">
      <c r="A2355" s="125" t="s">
        <v>1670</v>
      </c>
      <c r="B2355" s="128">
        <v>445</v>
      </c>
    </row>
    <row r="2356" spans="1:2" s="128" customFormat="1">
      <c r="A2356" s="125" t="s">
        <v>2955</v>
      </c>
      <c r="B2356" s="128">
        <v>486</v>
      </c>
    </row>
    <row r="2357" spans="1:2" s="128" customFormat="1">
      <c r="A2357" s="125" t="s">
        <v>1671</v>
      </c>
      <c r="B2357" s="128">
        <v>500</v>
      </c>
    </row>
    <row r="2358" spans="1:2" s="128" customFormat="1">
      <c r="A2358" s="125" t="s">
        <v>1672</v>
      </c>
      <c r="B2358" s="128">
        <v>261</v>
      </c>
    </row>
    <row r="2359" spans="1:2" s="128" customFormat="1">
      <c r="A2359" s="125" t="s">
        <v>1673</v>
      </c>
      <c r="B2359" s="128">
        <v>292</v>
      </c>
    </row>
    <row r="2360" spans="1:2" s="128" customFormat="1">
      <c r="A2360" s="125" t="s">
        <v>1674</v>
      </c>
      <c r="B2360" s="128">
        <v>353</v>
      </c>
    </row>
    <row r="2361" spans="1:2" s="128" customFormat="1">
      <c r="A2361" s="125" t="s">
        <v>1675</v>
      </c>
      <c r="B2361" s="128">
        <v>413</v>
      </c>
    </row>
    <row r="2362" spans="1:2" s="128" customFormat="1">
      <c r="A2362" s="125" t="s">
        <v>1676</v>
      </c>
      <c r="B2362" s="128">
        <v>472</v>
      </c>
    </row>
    <row r="2363" spans="1:2" s="128" customFormat="1">
      <c r="A2363" s="125" t="s">
        <v>2956</v>
      </c>
      <c r="B2363" s="128">
        <v>518</v>
      </c>
    </row>
    <row r="2364" spans="1:2" s="128" customFormat="1">
      <c r="A2364" s="124" t="s">
        <v>1677</v>
      </c>
      <c r="B2364" s="128">
        <v>536</v>
      </c>
    </row>
    <row r="2365" spans="1:2" s="128" customFormat="1">
      <c r="A2365" s="125" t="s">
        <v>1678</v>
      </c>
      <c r="B2365" s="128">
        <v>273</v>
      </c>
    </row>
    <row r="2366" spans="1:2" s="128" customFormat="1">
      <c r="A2366" s="124" t="s">
        <v>1679</v>
      </c>
      <c r="B2366" s="128">
        <v>306</v>
      </c>
    </row>
    <row r="2367" spans="1:2" s="128" customFormat="1">
      <c r="A2367" s="125" t="s">
        <v>1680</v>
      </c>
      <c r="B2367" s="128">
        <v>372</v>
      </c>
    </row>
    <row r="2368" spans="1:2" s="128" customFormat="1">
      <c r="A2368" s="125" t="s">
        <v>1681</v>
      </c>
      <c r="B2368" s="128">
        <v>461</v>
      </c>
    </row>
    <row r="2369" spans="1:2" s="128" customFormat="1">
      <c r="A2369" s="125" t="s">
        <v>1682</v>
      </c>
      <c r="B2369" s="128">
        <v>499</v>
      </c>
    </row>
    <row r="2370" spans="1:2" s="128" customFormat="1">
      <c r="A2370" s="125" t="s">
        <v>2957</v>
      </c>
      <c r="B2370" s="128">
        <v>551</v>
      </c>
    </row>
    <row r="2371" spans="1:2" s="128" customFormat="1">
      <c r="A2371" s="125" t="s">
        <v>1683</v>
      </c>
      <c r="B2371" s="128">
        <v>567</v>
      </c>
    </row>
    <row r="2372" spans="1:2" s="128" customFormat="1">
      <c r="A2372" s="125" t="s">
        <v>1684</v>
      </c>
      <c r="B2372" s="128">
        <v>287</v>
      </c>
    </row>
    <row r="2373" spans="1:2" s="128" customFormat="1">
      <c r="A2373" s="125" t="s">
        <v>1685</v>
      </c>
      <c r="B2373" s="128">
        <v>322</v>
      </c>
    </row>
    <row r="2374" spans="1:2" s="128" customFormat="1">
      <c r="A2374" s="125" t="s">
        <v>1686</v>
      </c>
      <c r="B2374" s="128">
        <v>393</v>
      </c>
    </row>
    <row r="2375" spans="1:2" s="128" customFormat="1">
      <c r="A2375" s="125" t="s">
        <v>1687</v>
      </c>
      <c r="B2375" s="128">
        <v>487</v>
      </c>
    </row>
    <row r="2376" spans="1:2" s="128" customFormat="1">
      <c r="A2376" s="125" t="s">
        <v>1688</v>
      </c>
      <c r="B2376" s="128">
        <v>526</v>
      </c>
    </row>
    <row r="2377" spans="1:2" s="128" customFormat="1">
      <c r="A2377" s="125" t="s">
        <v>2958</v>
      </c>
      <c r="B2377" s="128">
        <v>580</v>
      </c>
    </row>
    <row r="2378" spans="1:2" s="128" customFormat="1">
      <c r="A2378" s="125" t="s">
        <v>1689</v>
      </c>
      <c r="B2378" s="128">
        <v>598</v>
      </c>
    </row>
    <row r="2379" spans="1:2" s="128" customFormat="1">
      <c r="A2379" s="125" t="s">
        <v>1690</v>
      </c>
      <c r="B2379" s="128">
        <v>325</v>
      </c>
    </row>
    <row r="2380" spans="1:2" s="128" customFormat="1">
      <c r="A2380" s="125" t="s">
        <v>1691</v>
      </c>
      <c r="B2380" s="128">
        <v>360</v>
      </c>
    </row>
    <row r="2381" spans="1:2" s="128" customFormat="1">
      <c r="A2381" s="125" t="s">
        <v>1692</v>
      </c>
      <c r="B2381" s="128">
        <v>439</v>
      </c>
    </row>
    <row r="2382" spans="1:2" s="128" customFormat="1">
      <c r="A2382" s="125" t="s">
        <v>1693</v>
      </c>
      <c r="B2382" s="128">
        <v>514</v>
      </c>
    </row>
    <row r="2383" spans="1:2" s="128" customFormat="1">
      <c r="A2383" s="125" t="s">
        <v>1694</v>
      </c>
      <c r="B2383" s="128">
        <v>553</v>
      </c>
    </row>
    <row r="2384" spans="1:2" s="128" customFormat="1">
      <c r="A2384" s="125" t="s">
        <v>2959</v>
      </c>
      <c r="B2384" s="128">
        <v>614</v>
      </c>
    </row>
    <row r="2385" spans="1:2" s="128" customFormat="1">
      <c r="A2385" s="125" t="s">
        <v>1695</v>
      </c>
      <c r="B2385" s="128">
        <v>630</v>
      </c>
    </row>
    <row r="2386" spans="1:2" s="128" customFormat="1">
      <c r="A2386" s="124" t="s">
        <v>1696</v>
      </c>
      <c r="B2386" s="128">
        <v>337</v>
      </c>
    </row>
    <row r="2387" spans="1:2" s="128" customFormat="1">
      <c r="A2387" s="125" t="s">
        <v>1697</v>
      </c>
      <c r="B2387" s="128">
        <v>374</v>
      </c>
    </row>
    <row r="2388" spans="1:2" s="128" customFormat="1">
      <c r="A2388" s="125" t="s">
        <v>1698</v>
      </c>
      <c r="B2388" s="128">
        <v>456</v>
      </c>
    </row>
    <row r="2389" spans="1:2" s="128" customFormat="1">
      <c r="A2389" s="125" t="s">
        <v>1699</v>
      </c>
      <c r="B2389" s="128">
        <v>537</v>
      </c>
    </row>
    <row r="2390" spans="1:2" s="128" customFormat="1">
      <c r="A2390" s="125" t="s">
        <v>1700</v>
      </c>
      <c r="B2390" s="128">
        <v>582</v>
      </c>
    </row>
    <row r="2391" spans="1:2" s="128" customFormat="1">
      <c r="A2391" s="125" t="s">
        <v>2960</v>
      </c>
      <c r="B2391" s="128">
        <v>644</v>
      </c>
    </row>
    <row r="2392" spans="1:2" s="128" customFormat="1">
      <c r="A2392" s="125" t="s">
        <v>1701</v>
      </c>
      <c r="B2392" s="128">
        <v>663</v>
      </c>
    </row>
    <row r="2393" spans="1:2" s="128" customFormat="1">
      <c r="A2393" s="124" t="s">
        <v>1702</v>
      </c>
      <c r="B2393" s="128">
        <v>364</v>
      </c>
    </row>
    <row r="2394" spans="1:2" s="128" customFormat="1">
      <c r="A2394" s="125" t="s">
        <v>1703</v>
      </c>
      <c r="B2394" s="128">
        <v>408</v>
      </c>
    </row>
    <row r="2395" spans="1:2" s="128" customFormat="1">
      <c r="A2395" s="125" t="s">
        <v>1704</v>
      </c>
      <c r="B2395" s="128">
        <v>500</v>
      </c>
    </row>
    <row r="2396" spans="1:2" s="128" customFormat="1">
      <c r="A2396" s="125" t="s">
        <v>1705</v>
      </c>
      <c r="B2396" s="128">
        <v>590</v>
      </c>
    </row>
    <row r="2397" spans="1:2" s="128" customFormat="1">
      <c r="A2397" s="124" t="s">
        <v>1706</v>
      </c>
      <c r="B2397" s="128">
        <v>640</v>
      </c>
    </row>
    <row r="2398" spans="1:2" s="128" customFormat="1">
      <c r="A2398" s="125" t="s">
        <v>2961</v>
      </c>
      <c r="B2398" s="128">
        <v>711</v>
      </c>
    </row>
    <row r="2399" spans="1:2" s="128" customFormat="1">
      <c r="A2399" s="125" t="s">
        <v>1707</v>
      </c>
      <c r="B2399" s="128">
        <v>733</v>
      </c>
    </row>
    <row r="2400" spans="1:2" s="128" customFormat="1">
      <c r="A2400" s="125" t="s">
        <v>1708</v>
      </c>
      <c r="B2400" s="128">
        <v>379</v>
      </c>
    </row>
    <row r="2401" spans="1:2" s="128" customFormat="1">
      <c r="A2401" s="125" t="s">
        <v>1709</v>
      </c>
      <c r="B2401" s="128">
        <v>423</v>
      </c>
    </row>
    <row r="2402" spans="1:2" s="128" customFormat="1">
      <c r="A2402" s="125" t="s">
        <v>1710</v>
      </c>
      <c r="B2402" s="128">
        <v>522</v>
      </c>
    </row>
    <row r="2403" spans="1:2" s="128" customFormat="1">
      <c r="A2403" s="124" t="s">
        <v>1711</v>
      </c>
      <c r="B2403" s="128">
        <v>619</v>
      </c>
    </row>
    <row r="2404" spans="1:2" s="128" customFormat="1">
      <c r="A2404" s="125" t="s">
        <v>1712</v>
      </c>
      <c r="B2404" s="128">
        <v>670</v>
      </c>
    </row>
    <row r="2405" spans="1:2" s="128" customFormat="1">
      <c r="A2405" s="125" t="s">
        <v>2962</v>
      </c>
      <c r="B2405" s="128">
        <v>747</v>
      </c>
    </row>
    <row r="2406" spans="1:2" s="128" customFormat="1">
      <c r="A2406" s="125" t="s">
        <v>1713</v>
      </c>
      <c r="B2406" s="128">
        <v>770</v>
      </c>
    </row>
    <row r="2407" spans="1:2" s="128" customFormat="1">
      <c r="A2407" s="125" t="s">
        <v>1714</v>
      </c>
      <c r="B2407" s="128">
        <v>438</v>
      </c>
    </row>
    <row r="2408" spans="1:2" s="128" customFormat="1">
      <c r="A2408" s="125" t="s">
        <v>1715</v>
      </c>
      <c r="B2408" s="128">
        <v>484</v>
      </c>
    </row>
    <row r="2409" spans="1:2" s="128" customFormat="1">
      <c r="A2409" s="125" t="s">
        <v>1716</v>
      </c>
      <c r="B2409" s="128">
        <v>589</v>
      </c>
    </row>
    <row r="2410" spans="1:2" s="128" customFormat="1">
      <c r="A2410" s="125" t="s">
        <v>1717</v>
      </c>
      <c r="B2410" s="128">
        <v>691</v>
      </c>
    </row>
    <row r="2411" spans="1:2" s="128" customFormat="1">
      <c r="A2411" s="125" t="s">
        <v>1718</v>
      </c>
      <c r="B2411" s="128">
        <v>745</v>
      </c>
    </row>
    <row r="2412" spans="1:2" s="128" customFormat="1">
      <c r="A2412" s="125" t="s">
        <v>2963</v>
      </c>
      <c r="B2412" s="128">
        <v>826</v>
      </c>
    </row>
    <row r="2413" spans="1:2" s="128" customFormat="1">
      <c r="A2413" s="124" t="s">
        <v>1719</v>
      </c>
      <c r="B2413" s="128">
        <v>850</v>
      </c>
    </row>
    <row r="2414" spans="1:2" s="128" customFormat="1">
      <c r="A2414" s="125" t="s">
        <v>1720</v>
      </c>
      <c r="B2414" s="128">
        <v>450</v>
      </c>
    </row>
    <row r="2415" spans="1:2" s="128" customFormat="1">
      <c r="A2415" s="125" t="s">
        <v>1721</v>
      </c>
      <c r="B2415" s="128">
        <v>498</v>
      </c>
    </row>
    <row r="2416" spans="1:2" s="128" customFormat="1">
      <c r="A2416" s="125" t="s">
        <v>1722</v>
      </c>
      <c r="B2416" s="128">
        <v>608</v>
      </c>
    </row>
    <row r="2417" spans="1:2" s="128" customFormat="1">
      <c r="A2417" s="125" t="s">
        <v>1723</v>
      </c>
      <c r="B2417" s="128">
        <v>716</v>
      </c>
    </row>
    <row r="2418" spans="1:2" s="128" customFormat="1">
      <c r="A2418" s="125" t="s">
        <v>1724</v>
      </c>
      <c r="B2418" s="128">
        <v>773</v>
      </c>
    </row>
    <row r="2419" spans="1:2" s="128" customFormat="1">
      <c r="A2419" s="125" t="s">
        <v>2964</v>
      </c>
      <c r="B2419" s="128">
        <v>859</v>
      </c>
    </row>
    <row r="2420" spans="1:2" s="128" customFormat="1">
      <c r="A2420" s="125" t="s">
        <v>1725</v>
      </c>
      <c r="B2420" s="128">
        <v>884</v>
      </c>
    </row>
    <row r="2421" spans="1:2" s="128" customFormat="1">
      <c r="A2421" s="125" t="s">
        <v>2688</v>
      </c>
      <c r="B2421" s="128">
        <v>794</v>
      </c>
    </row>
    <row r="2422" spans="1:2" s="128" customFormat="1">
      <c r="A2422" s="125" t="s">
        <v>2689</v>
      </c>
      <c r="B2422" s="128">
        <v>775</v>
      </c>
    </row>
    <row r="2423" spans="1:2" s="128" customFormat="1">
      <c r="A2423" s="125" t="s">
        <v>1930</v>
      </c>
      <c r="B2423" s="128">
        <v>445</v>
      </c>
    </row>
    <row r="2424" spans="1:2" s="128" customFormat="1">
      <c r="A2424" s="125" t="s">
        <v>1972</v>
      </c>
      <c r="B2424" s="128">
        <v>435</v>
      </c>
    </row>
    <row r="2425" spans="1:2" s="128" customFormat="1">
      <c r="A2425" s="125" t="s">
        <v>1944</v>
      </c>
      <c r="B2425" s="128">
        <v>485</v>
      </c>
    </row>
    <row r="2426" spans="1:2" s="128" customFormat="1">
      <c r="A2426" s="125" t="s">
        <v>1986</v>
      </c>
      <c r="B2426" s="128">
        <v>475</v>
      </c>
    </row>
    <row r="2427" spans="1:2" s="128" customFormat="1">
      <c r="A2427" s="125" t="s">
        <v>2965</v>
      </c>
      <c r="B2427" s="128">
        <v>497</v>
      </c>
    </row>
    <row r="2428" spans="1:2" s="128" customFormat="1">
      <c r="A2428" s="125" t="s">
        <v>2966</v>
      </c>
      <c r="B2428" s="128">
        <v>486</v>
      </c>
    </row>
    <row r="2429" spans="1:2" s="128" customFormat="1">
      <c r="A2429" s="125" t="s">
        <v>1958</v>
      </c>
      <c r="B2429" s="128">
        <v>508</v>
      </c>
    </row>
    <row r="2430" spans="1:2" s="128" customFormat="1">
      <c r="A2430" s="125" t="s">
        <v>2000</v>
      </c>
      <c r="B2430" s="128">
        <v>496</v>
      </c>
    </row>
    <row r="2431" spans="1:2" s="128" customFormat="1">
      <c r="A2431" s="125" t="s">
        <v>1932</v>
      </c>
      <c r="B2431" s="128">
        <v>472</v>
      </c>
    </row>
    <row r="2432" spans="1:2" s="128" customFormat="1">
      <c r="A2432" s="125" t="s">
        <v>1974</v>
      </c>
      <c r="B2432" s="128">
        <v>460</v>
      </c>
    </row>
    <row r="2433" spans="1:2" s="128" customFormat="1">
      <c r="A2433" s="125" t="s">
        <v>1946</v>
      </c>
      <c r="B2433" s="128">
        <v>521</v>
      </c>
    </row>
    <row r="2434" spans="1:2" s="128" customFormat="1">
      <c r="A2434" s="125" t="s">
        <v>1988</v>
      </c>
      <c r="B2434" s="128">
        <v>508</v>
      </c>
    </row>
    <row r="2435" spans="1:2" s="128" customFormat="1">
      <c r="A2435" s="125" t="s">
        <v>2967</v>
      </c>
      <c r="B2435" s="128">
        <v>533</v>
      </c>
    </row>
    <row r="2436" spans="1:2" s="128" customFormat="1">
      <c r="A2436" s="125" t="s">
        <v>2968</v>
      </c>
      <c r="B2436" s="128">
        <v>519</v>
      </c>
    </row>
    <row r="2437" spans="1:2" s="128" customFormat="1">
      <c r="A2437" s="125" t="s">
        <v>1960</v>
      </c>
      <c r="B2437" s="128">
        <v>545</v>
      </c>
    </row>
    <row r="2438" spans="1:2" s="128" customFormat="1">
      <c r="A2438" s="125" t="s">
        <v>2002</v>
      </c>
      <c r="B2438" s="128">
        <v>530</v>
      </c>
    </row>
    <row r="2439" spans="1:2" s="128" customFormat="1">
      <c r="A2439" s="125" t="s">
        <v>1933</v>
      </c>
      <c r="B2439" s="128">
        <v>500</v>
      </c>
    </row>
    <row r="2440" spans="1:2" s="128" customFormat="1">
      <c r="A2440" s="125" t="s">
        <v>1975</v>
      </c>
      <c r="B2440" s="128">
        <v>486</v>
      </c>
    </row>
    <row r="2441" spans="1:2" s="128" customFormat="1">
      <c r="A2441" s="125" t="s">
        <v>1947</v>
      </c>
      <c r="B2441" s="128">
        <v>555</v>
      </c>
    </row>
    <row r="2442" spans="1:2" s="128" customFormat="1">
      <c r="A2442" s="125" t="s">
        <v>1989</v>
      </c>
      <c r="B2442" s="128">
        <v>539</v>
      </c>
    </row>
    <row r="2443" spans="1:2" s="128" customFormat="1">
      <c r="A2443" s="125" t="s">
        <v>2969</v>
      </c>
      <c r="B2443" s="128">
        <v>568</v>
      </c>
    </row>
    <row r="2444" spans="1:2" s="128" customFormat="1">
      <c r="A2444" s="125" t="s">
        <v>2970</v>
      </c>
      <c r="B2444" s="128">
        <v>551</v>
      </c>
    </row>
    <row r="2445" spans="1:2" s="128" customFormat="1">
      <c r="A2445" s="125" t="s">
        <v>1961</v>
      </c>
      <c r="B2445" s="128">
        <v>582</v>
      </c>
    </row>
    <row r="2446" spans="1:2" s="128" customFormat="1">
      <c r="A2446" s="125" t="s">
        <v>2003</v>
      </c>
      <c r="B2446" s="128">
        <v>564</v>
      </c>
    </row>
    <row r="2447" spans="1:2" s="128" customFormat="1">
      <c r="A2447" s="125" t="s">
        <v>1934</v>
      </c>
      <c r="B2447" s="128">
        <v>529</v>
      </c>
    </row>
    <row r="2448" spans="1:2" s="128" customFormat="1">
      <c r="A2448" s="125" t="s">
        <v>1976</v>
      </c>
      <c r="B2448" s="128">
        <v>512</v>
      </c>
    </row>
    <row r="2449" spans="1:2" s="128" customFormat="1">
      <c r="A2449" s="125" t="s">
        <v>1948</v>
      </c>
      <c r="B2449" s="128">
        <v>590</v>
      </c>
    </row>
    <row r="2450" spans="1:2" s="128" customFormat="1">
      <c r="A2450" s="125" t="s">
        <v>1990</v>
      </c>
      <c r="B2450" s="128">
        <v>571</v>
      </c>
    </row>
    <row r="2451" spans="1:2" s="128" customFormat="1">
      <c r="A2451" s="125" t="s">
        <v>2971</v>
      </c>
      <c r="B2451" s="128">
        <v>603</v>
      </c>
    </row>
    <row r="2452" spans="1:2" s="128" customFormat="1">
      <c r="A2452" s="125" t="s">
        <v>2972</v>
      </c>
      <c r="B2452" s="128">
        <v>583</v>
      </c>
    </row>
    <row r="2453" spans="1:2" s="128" customFormat="1">
      <c r="A2453" s="125" t="s">
        <v>1962</v>
      </c>
      <c r="B2453" s="128">
        <v>617</v>
      </c>
    </row>
    <row r="2454" spans="1:2" s="128" customFormat="1">
      <c r="A2454" s="125" t="s">
        <v>2004</v>
      </c>
      <c r="B2454" s="128">
        <v>596</v>
      </c>
    </row>
    <row r="2455" spans="1:2" s="128" customFormat="1">
      <c r="A2455" s="125" t="s">
        <v>1935</v>
      </c>
      <c r="B2455" s="128">
        <v>557</v>
      </c>
    </row>
    <row r="2456" spans="1:2" s="128" customFormat="1">
      <c r="A2456" s="125" t="s">
        <v>1977</v>
      </c>
      <c r="B2456" s="128">
        <v>537</v>
      </c>
    </row>
    <row r="2457" spans="1:2" s="128" customFormat="1">
      <c r="A2457" s="125" t="s">
        <v>1949</v>
      </c>
      <c r="B2457" s="128">
        <v>622</v>
      </c>
    </row>
    <row r="2458" spans="1:2" s="128" customFormat="1">
      <c r="A2458" s="125" t="s">
        <v>1991</v>
      </c>
      <c r="B2458" s="128">
        <v>601</v>
      </c>
    </row>
    <row r="2459" spans="1:2" s="128" customFormat="1">
      <c r="A2459" s="125" t="s">
        <v>2973</v>
      </c>
      <c r="B2459" s="128">
        <v>638</v>
      </c>
    </row>
    <row r="2460" spans="1:2" s="128" customFormat="1">
      <c r="A2460" s="125" t="s">
        <v>2974</v>
      </c>
      <c r="B2460" s="128">
        <v>615</v>
      </c>
    </row>
    <row r="2461" spans="1:2" s="128" customFormat="1">
      <c r="A2461" s="125" t="s">
        <v>1963</v>
      </c>
      <c r="B2461" s="128">
        <v>653</v>
      </c>
    </row>
    <row r="2462" spans="1:2" s="128" customFormat="1">
      <c r="A2462" s="125" t="s">
        <v>2005</v>
      </c>
      <c r="B2462" s="128">
        <v>629</v>
      </c>
    </row>
    <row r="2463" spans="1:2" s="128" customFormat="1">
      <c r="A2463" s="125" t="s">
        <v>1936</v>
      </c>
      <c r="B2463" s="128">
        <v>585</v>
      </c>
    </row>
    <row r="2464" spans="1:2" s="128" customFormat="1">
      <c r="A2464" s="125" t="s">
        <v>1978</v>
      </c>
      <c r="B2464" s="128">
        <v>563</v>
      </c>
    </row>
    <row r="2465" spans="1:2" s="128" customFormat="1">
      <c r="A2465" s="125" t="s">
        <v>1950</v>
      </c>
      <c r="B2465" s="128">
        <v>659</v>
      </c>
    </row>
    <row r="2466" spans="1:2" s="128" customFormat="1">
      <c r="A2466" s="125" t="s">
        <v>1992</v>
      </c>
      <c r="B2466" s="128">
        <v>634</v>
      </c>
    </row>
    <row r="2467" spans="1:2" s="128" customFormat="1">
      <c r="A2467" s="125" t="s">
        <v>2975</v>
      </c>
      <c r="B2467" s="128">
        <v>674</v>
      </c>
    </row>
    <row r="2468" spans="1:2" s="128" customFormat="1">
      <c r="A2468" s="125" t="s">
        <v>2976</v>
      </c>
      <c r="B2468" s="128">
        <v>648</v>
      </c>
    </row>
    <row r="2469" spans="1:2" s="128" customFormat="1">
      <c r="A2469" s="125" t="s">
        <v>1964</v>
      </c>
      <c r="B2469" s="128">
        <v>690</v>
      </c>
    </row>
    <row r="2470" spans="1:2" s="128" customFormat="1">
      <c r="A2470" s="125" t="s">
        <v>2006</v>
      </c>
      <c r="B2470" s="128">
        <v>662</v>
      </c>
    </row>
    <row r="2471" spans="1:2" s="128" customFormat="1">
      <c r="A2471" s="125" t="s">
        <v>1937</v>
      </c>
      <c r="B2471" s="128">
        <v>613</v>
      </c>
    </row>
    <row r="2472" spans="1:2" s="128" customFormat="1">
      <c r="A2472" s="125" t="s">
        <v>1979</v>
      </c>
      <c r="B2472" s="128">
        <v>588</v>
      </c>
    </row>
    <row r="2473" spans="1:2" s="128" customFormat="1">
      <c r="A2473" s="125" t="s">
        <v>1951</v>
      </c>
      <c r="B2473" s="128">
        <v>692</v>
      </c>
    </row>
    <row r="2474" spans="1:2" s="128" customFormat="1">
      <c r="A2474" s="125" t="s">
        <v>1993</v>
      </c>
      <c r="B2474" s="128">
        <v>665</v>
      </c>
    </row>
    <row r="2475" spans="1:2" s="128" customFormat="1">
      <c r="A2475" s="125" t="s">
        <v>2977</v>
      </c>
      <c r="B2475" s="128">
        <v>709</v>
      </c>
    </row>
    <row r="2476" spans="1:2" s="128" customFormat="1">
      <c r="A2476" s="125" t="s">
        <v>2978</v>
      </c>
      <c r="B2476" s="128">
        <v>680</v>
      </c>
    </row>
    <row r="2477" spans="1:2" s="128" customFormat="1">
      <c r="A2477" s="125" t="s">
        <v>1965</v>
      </c>
      <c r="B2477" s="128">
        <v>726</v>
      </c>
    </row>
    <row r="2478" spans="1:2" s="128" customFormat="1">
      <c r="A2478" s="125" t="s">
        <v>2007</v>
      </c>
      <c r="B2478" s="128">
        <v>695</v>
      </c>
    </row>
    <row r="2479" spans="1:2" s="128" customFormat="1">
      <c r="A2479" s="125" t="s">
        <v>1938</v>
      </c>
      <c r="B2479" s="128">
        <v>640</v>
      </c>
    </row>
    <row r="2480" spans="1:2" s="128" customFormat="1">
      <c r="A2480" s="125" t="s">
        <v>1980</v>
      </c>
      <c r="B2480" s="128">
        <v>613</v>
      </c>
    </row>
    <row r="2481" spans="1:2" s="128" customFormat="1">
      <c r="A2481" s="125" t="s">
        <v>1952</v>
      </c>
      <c r="B2481" s="128">
        <v>728</v>
      </c>
    </row>
    <row r="2482" spans="1:2" s="128" customFormat="1">
      <c r="A2482" s="125" t="s">
        <v>1994</v>
      </c>
      <c r="B2482" s="128">
        <v>697</v>
      </c>
    </row>
    <row r="2483" spans="1:2" s="128" customFormat="1">
      <c r="A2483" s="125" t="s">
        <v>2979</v>
      </c>
      <c r="B2483" s="128">
        <v>747</v>
      </c>
    </row>
    <row r="2484" spans="1:2" s="128" customFormat="1">
      <c r="A2484" s="125" t="s">
        <v>2980</v>
      </c>
      <c r="B2484" s="128">
        <v>715</v>
      </c>
    </row>
    <row r="2485" spans="1:2" s="128" customFormat="1">
      <c r="A2485" s="125" t="s">
        <v>1966</v>
      </c>
      <c r="B2485" s="128">
        <v>762</v>
      </c>
    </row>
    <row r="2486" spans="1:2" s="128" customFormat="1">
      <c r="A2486" s="125" t="s">
        <v>2008</v>
      </c>
      <c r="B2486" s="128">
        <v>729</v>
      </c>
    </row>
    <row r="2487" spans="1:2" s="128" customFormat="1">
      <c r="A2487" s="125" t="s">
        <v>1939</v>
      </c>
      <c r="B2487" s="128">
        <v>669</v>
      </c>
    </row>
    <row r="2488" spans="1:2" s="128" customFormat="1">
      <c r="A2488" s="125" t="s">
        <v>1981</v>
      </c>
      <c r="B2488" s="128">
        <v>639</v>
      </c>
    </row>
    <row r="2489" spans="1:2" s="128" customFormat="1">
      <c r="A2489" s="125" t="s">
        <v>1953</v>
      </c>
      <c r="B2489" s="128">
        <v>767</v>
      </c>
    </row>
    <row r="2490" spans="1:2" s="128" customFormat="1">
      <c r="A2490" s="125" t="s">
        <v>1995</v>
      </c>
      <c r="B2490" s="128">
        <v>733</v>
      </c>
    </row>
    <row r="2491" spans="1:2" s="128" customFormat="1">
      <c r="A2491" s="125" t="s">
        <v>2981</v>
      </c>
      <c r="B2491" s="128">
        <v>781</v>
      </c>
    </row>
    <row r="2492" spans="1:2" s="128" customFormat="1">
      <c r="A2492" s="125" t="s">
        <v>2982</v>
      </c>
      <c r="B2492" s="128">
        <v>746</v>
      </c>
    </row>
    <row r="2493" spans="1:2" s="128" customFormat="1">
      <c r="A2493" s="125" t="s">
        <v>1967</v>
      </c>
      <c r="B2493" s="128">
        <v>798</v>
      </c>
    </row>
    <row r="2494" spans="1:2" s="128" customFormat="1">
      <c r="A2494" s="125" t="s">
        <v>2009</v>
      </c>
      <c r="B2494" s="128">
        <v>762</v>
      </c>
    </row>
    <row r="2495" spans="1:2" s="128" customFormat="1">
      <c r="A2495" s="125" t="s">
        <v>1940</v>
      </c>
      <c r="B2495" s="128">
        <v>698</v>
      </c>
    </row>
    <row r="2496" spans="1:2" s="128" customFormat="1">
      <c r="A2496" s="125" t="s">
        <v>1982</v>
      </c>
      <c r="B2496" s="128">
        <v>665</v>
      </c>
    </row>
    <row r="2497" spans="1:2" s="128" customFormat="1">
      <c r="A2497" s="125" t="s">
        <v>1954</v>
      </c>
      <c r="B2497" s="128">
        <v>797</v>
      </c>
    </row>
    <row r="2498" spans="1:2" s="128" customFormat="1">
      <c r="A2498" s="125" t="s">
        <v>1996</v>
      </c>
      <c r="B2498" s="128">
        <v>761</v>
      </c>
    </row>
    <row r="2499" spans="1:2" s="128" customFormat="1">
      <c r="A2499" s="125" t="s">
        <v>2983</v>
      </c>
      <c r="B2499" s="128">
        <v>815</v>
      </c>
    </row>
    <row r="2500" spans="1:2" s="128" customFormat="1">
      <c r="A2500" s="125" t="s">
        <v>2984</v>
      </c>
      <c r="B2500" s="128">
        <v>786</v>
      </c>
    </row>
    <row r="2501" spans="1:2" s="128" customFormat="1">
      <c r="A2501" s="125" t="s">
        <v>1968</v>
      </c>
      <c r="B2501" s="128">
        <v>834</v>
      </c>
    </row>
    <row r="2502" spans="1:2" s="128" customFormat="1">
      <c r="A2502" s="125" t="s">
        <v>2010</v>
      </c>
      <c r="B2502" s="128">
        <v>794</v>
      </c>
    </row>
    <row r="2503" spans="1:2" s="128" customFormat="1">
      <c r="A2503" s="125" t="s">
        <v>1941</v>
      </c>
      <c r="B2503" s="128">
        <v>726</v>
      </c>
    </row>
    <row r="2504" spans="1:2" s="128" customFormat="1">
      <c r="A2504" s="125" t="s">
        <v>1983</v>
      </c>
      <c r="B2504" s="128">
        <v>691</v>
      </c>
    </row>
    <row r="2505" spans="1:2" s="128" customFormat="1">
      <c r="A2505" s="125" t="s">
        <v>1955</v>
      </c>
      <c r="B2505" s="128">
        <v>833</v>
      </c>
    </row>
    <row r="2506" spans="1:2" s="128" customFormat="1">
      <c r="A2506" s="125" t="s">
        <v>1997</v>
      </c>
      <c r="B2506" s="128">
        <v>794</v>
      </c>
    </row>
    <row r="2507" spans="1:2" s="128" customFormat="1">
      <c r="A2507" s="125" t="s">
        <v>2985</v>
      </c>
      <c r="B2507" s="128">
        <v>852</v>
      </c>
    </row>
    <row r="2508" spans="1:2" s="128" customFormat="1">
      <c r="A2508" s="125" t="s">
        <v>2986</v>
      </c>
      <c r="B2508" s="128">
        <v>811</v>
      </c>
    </row>
    <row r="2509" spans="1:2" s="128" customFormat="1">
      <c r="A2509" s="125" t="s">
        <v>1969</v>
      </c>
      <c r="B2509" s="128">
        <v>872</v>
      </c>
    </row>
    <row r="2510" spans="1:2" s="128" customFormat="1">
      <c r="A2510" s="125" t="s">
        <v>2011</v>
      </c>
      <c r="B2510" s="128">
        <v>829</v>
      </c>
    </row>
    <row r="2511" spans="1:2" s="128" customFormat="1">
      <c r="A2511" s="125" t="s">
        <v>1942</v>
      </c>
      <c r="B2511" s="128">
        <v>754</v>
      </c>
    </row>
    <row r="2512" spans="1:2" s="128" customFormat="1">
      <c r="A2512" s="125" t="s">
        <v>1984</v>
      </c>
      <c r="B2512" s="128">
        <v>717</v>
      </c>
    </row>
    <row r="2513" spans="1:2" s="128" customFormat="1">
      <c r="A2513" s="125" t="s">
        <v>1956</v>
      </c>
      <c r="B2513" s="128">
        <v>866</v>
      </c>
    </row>
    <row r="2514" spans="1:2" s="128" customFormat="1">
      <c r="A2514" s="125" t="s">
        <v>1998</v>
      </c>
      <c r="B2514" s="128">
        <v>825</v>
      </c>
    </row>
    <row r="2515" spans="1:2" s="128" customFormat="1">
      <c r="A2515" s="125" t="s">
        <v>2987</v>
      </c>
      <c r="B2515" s="128">
        <v>888</v>
      </c>
    </row>
    <row r="2516" spans="1:2" s="128" customFormat="1">
      <c r="A2516" s="125" t="s">
        <v>2988</v>
      </c>
      <c r="B2516" s="128">
        <v>844</v>
      </c>
    </row>
    <row r="2517" spans="1:2" s="128" customFormat="1">
      <c r="A2517" s="125" t="s">
        <v>1970</v>
      </c>
      <c r="B2517" s="128">
        <v>908</v>
      </c>
    </row>
    <row r="2518" spans="1:2" s="128" customFormat="1">
      <c r="A2518" s="125" t="s">
        <v>2012</v>
      </c>
      <c r="B2518" s="128">
        <v>862</v>
      </c>
    </row>
    <row r="2519" spans="1:2" s="128" customFormat="1">
      <c r="A2519" s="125" t="s">
        <v>1943</v>
      </c>
      <c r="B2519" s="128">
        <v>782</v>
      </c>
    </row>
    <row r="2520" spans="1:2" s="128" customFormat="1">
      <c r="A2520" s="125" t="s">
        <v>1985</v>
      </c>
      <c r="B2520" s="128">
        <v>742</v>
      </c>
    </row>
    <row r="2521" spans="1:2" s="128" customFormat="1">
      <c r="A2521" s="125" t="s">
        <v>1957</v>
      </c>
      <c r="B2521" s="128">
        <v>900</v>
      </c>
    </row>
    <row r="2522" spans="1:2" s="128" customFormat="1">
      <c r="A2522" s="125" t="s">
        <v>1999</v>
      </c>
      <c r="B2522" s="128">
        <v>855</v>
      </c>
    </row>
    <row r="2523" spans="1:2" s="128" customFormat="1">
      <c r="A2523" s="125" t="s">
        <v>2989</v>
      </c>
      <c r="B2523" s="128">
        <v>921</v>
      </c>
    </row>
    <row r="2524" spans="1:2" s="128" customFormat="1">
      <c r="A2524" s="125" t="s">
        <v>2990</v>
      </c>
      <c r="B2524" s="128">
        <v>875</v>
      </c>
    </row>
    <row r="2525" spans="1:2" s="128" customFormat="1">
      <c r="A2525" s="125" t="s">
        <v>1971</v>
      </c>
      <c r="B2525" s="128">
        <v>944</v>
      </c>
    </row>
    <row r="2526" spans="1:2" s="128" customFormat="1">
      <c r="A2526" s="125" t="s">
        <v>2013</v>
      </c>
      <c r="B2526" s="128">
        <v>895</v>
      </c>
    </row>
    <row r="2527" spans="1:2" s="128" customFormat="1">
      <c r="A2527" s="125" t="s">
        <v>1395</v>
      </c>
      <c r="B2527" s="128">
        <v>660</v>
      </c>
    </row>
    <row r="2528" spans="1:2" s="128" customFormat="1">
      <c r="A2528" s="125" t="s">
        <v>3543</v>
      </c>
      <c r="B2528" s="128">
        <v>660</v>
      </c>
    </row>
    <row r="2529" spans="1:2" s="128" customFormat="1">
      <c r="A2529" s="124" t="s">
        <v>1396</v>
      </c>
      <c r="B2529" s="128">
        <v>707</v>
      </c>
    </row>
    <row r="2530" spans="1:2" s="128" customFormat="1">
      <c r="A2530" s="125" t="s">
        <v>3544</v>
      </c>
      <c r="B2530" s="128">
        <v>707</v>
      </c>
    </row>
    <row r="2531" spans="1:2" s="128" customFormat="1">
      <c r="A2531" s="125" t="s">
        <v>2991</v>
      </c>
      <c r="B2531" s="128">
        <v>817</v>
      </c>
    </row>
    <row r="2532" spans="1:2" s="128" customFormat="1">
      <c r="A2532" s="125" t="s">
        <v>3545</v>
      </c>
      <c r="B2532" s="128">
        <v>817</v>
      </c>
    </row>
    <row r="2533" spans="1:2" s="128" customFormat="1">
      <c r="A2533" s="126" t="s">
        <v>1397</v>
      </c>
      <c r="B2533" s="128">
        <v>845</v>
      </c>
    </row>
    <row r="2534" spans="1:2" s="128" customFormat="1">
      <c r="A2534" s="125" t="s">
        <v>3546</v>
      </c>
      <c r="B2534" s="128">
        <v>845</v>
      </c>
    </row>
    <row r="2535" spans="1:2" s="128" customFormat="1">
      <c r="A2535" s="124" t="s">
        <v>1327</v>
      </c>
      <c r="B2535" s="128">
        <v>890</v>
      </c>
    </row>
    <row r="2536" spans="1:2" s="128" customFormat="1" ht="12.6">
      <c r="A2536" s="128" t="s">
        <v>1337</v>
      </c>
      <c r="B2536" s="128" t="s">
        <v>2022</v>
      </c>
    </row>
    <row r="2537" spans="1:2" s="128" customFormat="1">
      <c r="A2537" s="125" t="s">
        <v>1332</v>
      </c>
      <c r="B2537" s="128">
        <v>1043</v>
      </c>
    </row>
    <row r="2538" spans="1:2" s="128" customFormat="1">
      <c r="A2538" s="124" t="s">
        <v>1342</v>
      </c>
      <c r="B2538" s="128" t="s">
        <v>2022</v>
      </c>
    </row>
    <row r="2539" spans="1:2" s="128" customFormat="1">
      <c r="A2539" s="125" t="s">
        <v>1328</v>
      </c>
      <c r="B2539" s="128">
        <v>985</v>
      </c>
    </row>
    <row r="2540" spans="1:2" s="128" customFormat="1" ht="12.6">
      <c r="A2540" s="128" t="s">
        <v>1338</v>
      </c>
      <c r="B2540" s="128" t="s">
        <v>2022</v>
      </c>
    </row>
    <row r="2541" spans="1:2" s="128" customFormat="1">
      <c r="A2541" s="125" t="s">
        <v>1333</v>
      </c>
      <c r="B2541" s="128">
        <v>1138</v>
      </c>
    </row>
    <row r="2542" spans="1:2" s="128" customFormat="1">
      <c r="A2542" s="125" t="s">
        <v>1343</v>
      </c>
      <c r="B2542" s="128" t="s">
        <v>2022</v>
      </c>
    </row>
    <row r="2543" spans="1:2" s="128" customFormat="1">
      <c r="A2543" s="125" t="s">
        <v>2992</v>
      </c>
      <c r="B2543" s="128">
        <v>1027</v>
      </c>
    </row>
    <row r="2544" spans="1:2" s="128" customFormat="1" ht="12.6">
      <c r="A2544" s="128" t="s">
        <v>2993</v>
      </c>
      <c r="B2544" s="128" t="s">
        <v>2022</v>
      </c>
    </row>
    <row r="2545" spans="1:2" s="128" customFormat="1">
      <c r="A2545" s="124" t="s">
        <v>2994</v>
      </c>
      <c r="B2545" s="128">
        <v>1181</v>
      </c>
    </row>
    <row r="2546" spans="1:2" s="128" customFormat="1">
      <c r="A2546" s="125" t="s">
        <v>2995</v>
      </c>
      <c r="B2546" s="128" t="s">
        <v>2022</v>
      </c>
    </row>
    <row r="2547" spans="1:2" s="128" customFormat="1">
      <c r="A2547" s="124" t="s">
        <v>1329</v>
      </c>
      <c r="B2547" s="128">
        <v>1121</v>
      </c>
    </row>
    <row r="2548" spans="1:2" s="128" customFormat="1" ht="12.6">
      <c r="A2548" s="128" t="s">
        <v>1339</v>
      </c>
      <c r="B2548" s="128" t="s">
        <v>2022</v>
      </c>
    </row>
    <row r="2549" spans="1:2" s="128" customFormat="1" ht="12.6">
      <c r="A2549" s="128" t="s">
        <v>1334</v>
      </c>
      <c r="B2549" s="128">
        <v>1276</v>
      </c>
    </row>
    <row r="2550" spans="1:2" s="128" customFormat="1">
      <c r="A2550" s="124" t="s">
        <v>1344</v>
      </c>
      <c r="B2550" s="128" t="s">
        <v>2022</v>
      </c>
    </row>
    <row r="2551" spans="1:2" s="128" customFormat="1">
      <c r="A2551" s="125" t="s">
        <v>1169</v>
      </c>
      <c r="B2551" s="128">
        <v>445</v>
      </c>
    </row>
    <row r="2552" spans="1:2" s="128" customFormat="1">
      <c r="A2552" s="125" t="s">
        <v>1330</v>
      </c>
      <c r="B2552" s="128">
        <v>1027</v>
      </c>
    </row>
    <row r="2553" spans="1:2" s="128" customFormat="1" ht="12.6">
      <c r="A2553" s="128" t="s">
        <v>1340</v>
      </c>
      <c r="B2553" s="128" t="s">
        <v>2022</v>
      </c>
    </row>
    <row r="2554" spans="1:2" s="128" customFormat="1" ht="12.6">
      <c r="A2554" s="128" t="s">
        <v>1335</v>
      </c>
      <c r="B2554" s="128">
        <v>1180</v>
      </c>
    </row>
    <row r="2555" spans="1:2" s="128" customFormat="1">
      <c r="A2555" s="125" t="s">
        <v>1345</v>
      </c>
      <c r="B2555" s="128" t="s">
        <v>2022</v>
      </c>
    </row>
    <row r="2556" spans="1:2" s="128" customFormat="1">
      <c r="A2556" s="124" t="s">
        <v>1331</v>
      </c>
      <c r="B2556" s="128">
        <v>1140</v>
      </c>
    </row>
    <row r="2557" spans="1:2" s="128" customFormat="1" ht="12.6">
      <c r="A2557" s="128" t="s">
        <v>1341</v>
      </c>
      <c r="B2557" s="128" t="s">
        <v>2022</v>
      </c>
    </row>
    <row r="2558" spans="1:2" s="128" customFormat="1" ht="12.6">
      <c r="A2558" s="128" t="s">
        <v>1336</v>
      </c>
      <c r="B2558" s="128">
        <v>1294</v>
      </c>
    </row>
    <row r="2559" spans="1:2" s="128" customFormat="1">
      <c r="A2559" s="124" t="s">
        <v>1346</v>
      </c>
      <c r="B2559" s="128" t="s">
        <v>2022</v>
      </c>
    </row>
    <row r="2560" spans="1:2" s="128" customFormat="1">
      <c r="A2560" s="125" t="s">
        <v>2996</v>
      </c>
      <c r="B2560" s="128">
        <v>1191</v>
      </c>
    </row>
    <row r="2561" spans="1:2" s="128" customFormat="1" ht="12.6">
      <c r="A2561" s="128" t="s">
        <v>2997</v>
      </c>
      <c r="B2561" s="128" t="s">
        <v>2022</v>
      </c>
    </row>
    <row r="2562" spans="1:2" s="128" customFormat="1" ht="12.6">
      <c r="A2562" s="128" t="s">
        <v>2998</v>
      </c>
      <c r="B2562" s="128">
        <v>1345</v>
      </c>
    </row>
    <row r="2563" spans="1:2" s="128" customFormat="1">
      <c r="A2563" s="125" t="s">
        <v>2999</v>
      </c>
      <c r="B2563" s="128" t="s">
        <v>2022</v>
      </c>
    </row>
    <row r="2564" spans="1:2" s="128" customFormat="1">
      <c r="A2564" s="125" t="s">
        <v>1352</v>
      </c>
      <c r="B2564" s="128">
        <v>1278</v>
      </c>
    </row>
    <row r="2565" spans="1:2" s="128" customFormat="1" ht="12.6">
      <c r="A2565" s="128" t="s">
        <v>1353</v>
      </c>
      <c r="B2565" s="128" t="s">
        <v>2022</v>
      </c>
    </row>
    <row r="2566" spans="1:2" s="128" customFormat="1" ht="12.6">
      <c r="A2566" s="128" t="s">
        <v>1351</v>
      </c>
      <c r="B2566" s="128">
        <v>1433</v>
      </c>
    </row>
    <row r="2567" spans="1:2" s="128" customFormat="1">
      <c r="A2567" s="125" t="s">
        <v>1354</v>
      </c>
      <c r="B2567" s="128" t="s">
        <v>2022</v>
      </c>
    </row>
    <row r="2568" spans="1:2" s="128" customFormat="1">
      <c r="A2568" s="126" t="s">
        <v>1347</v>
      </c>
      <c r="B2568" s="128">
        <v>1692</v>
      </c>
    </row>
    <row r="2569" spans="1:2" s="128" customFormat="1">
      <c r="A2569" s="125" t="s">
        <v>1349</v>
      </c>
      <c r="B2569" s="128" t="s">
        <v>2022</v>
      </c>
    </row>
    <row r="2570" spans="1:2" s="128" customFormat="1">
      <c r="A2570" s="125" t="s">
        <v>1348</v>
      </c>
      <c r="B2570" s="128">
        <v>1842</v>
      </c>
    </row>
    <row r="2571" spans="1:2" s="128" customFormat="1">
      <c r="A2571" s="125" t="s">
        <v>1350</v>
      </c>
      <c r="B2571" s="128" t="s">
        <v>2022</v>
      </c>
    </row>
    <row r="2572" spans="1:2" s="128" customFormat="1">
      <c r="A2572" s="125" t="s">
        <v>3000</v>
      </c>
      <c r="B2572" s="128">
        <v>1723</v>
      </c>
    </row>
    <row r="2573" spans="1:2" s="128" customFormat="1">
      <c r="A2573" s="125" t="s">
        <v>3001</v>
      </c>
      <c r="B2573" s="128" t="s">
        <v>2022</v>
      </c>
    </row>
    <row r="2574" spans="1:2" s="128" customFormat="1">
      <c r="A2574" s="125" t="s">
        <v>3002</v>
      </c>
      <c r="B2574" s="128">
        <v>1874</v>
      </c>
    </row>
    <row r="2575" spans="1:2" s="128" customFormat="1">
      <c r="A2575" s="125" t="s">
        <v>3003</v>
      </c>
      <c r="B2575" s="128" t="s">
        <v>2022</v>
      </c>
    </row>
    <row r="2576" spans="1:2" s="128" customFormat="1">
      <c r="A2576" s="125" t="s">
        <v>2107</v>
      </c>
      <c r="B2576" s="128">
        <v>109</v>
      </c>
    </row>
    <row r="2577" spans="1:2" s="128" customFormat="1">
      <c r="A2577" s="125" t="s">
        <v>2106</v>
      </c>
      <c r="B2577" s="128">
        <v>109</v>
      </c>
    </row>
    <row r="2578" spans="1:2" s="128" customFormat="1">
      <c r="A2578" s="124" t="s">
        <v>2045</v>
      </c>
      <c r="B2578" s="128">
        <v>502</v>
      </c>
    </row>
    <row r="2579" spans="1:2" s="128" customFormat="1">
      <c r="A2579" s="125" t="s">
        <v>2050</v>
      </c>
      <c r="B2579" s="128">
        <v>549</v>
      </c>
    </row>
    <row r="2580" spans="1:2" s="128" customFormat="1">
      <c r="A2580" s="125" t="s">
        <v>2056</v>
      </c>
      <c r="B2580" s="128">
        <v>606</v>
      </c>
    </row>
    <row r="2581" spans="1:2" s="128" customFormat="1">
      <c r="A2581" s="125" t="s">
        <v>2046</v>
      </c>
      <c r="B2581" s="128">
        <v>562</v>
      </c>
    </row>
    <row r="2582" spans="1:2" s="128" customFormat="1">
      <c r="A2582" s="125" t="s">
        <v>2052</v>
      </c>
      <c r="B2582" s="128">
        <v>614</v>
      </c>
    </row>
    <row r="2583" spans="1:2" s="128" customFormat="1">
      <c r="A2583" s="124" t="s">
        <v>2058</v>
      </c>
      <c r="B2583" s="128">
        <v>678</v>
      </c>
    </row>
    <row r="2584" spans="1:2" s="128" customFormat="1">
      <c r="A2584" s="125" t="s">
        <v>2047</v>
      </c>
      <c r="B2584" s="128">
        <v>576</v>
      </c>
    </row>
    <row r="2585" spans="1:2" s="128" customFormat="1">
      <c r="A2585" s="124" t="s">
        <v>2053</v>
      </c>
      <c r="B2585" s="128">
        <v>633</v>
      </c>
    </row>
    <row r="2586" spans="1:2" s="128" customFormat="1">
      <c r="A2586" s="125" t="s">
        <v>2059</v>
      </c>
      <c r="B2586" s="128">
        <v>703</v>
      </c>
    </row>
    <row r="2587" spans="1:2" s="128" customFormat="1">
      <c r="A2587" s="125" t="s">
        <v>2048</v>
      </c>
      <c r="B2587" s="128">
        <v>638</v>
      </c>
    </row>
    <row r="2588" spans="1:2" s="128" customFormat="1">
      <c r="A2588" s="125" t="s">
        <v>2054</v>
      </c>
      <c r="B2588" s="128">
        <v>700</v>
      </c>
    </row>
    <row r="2589" spans="1:2" s="128" customFormat="1">
      <c r="A2589" s="125" t="s">
        <v>2060</v>
      </c>
      <c r="B2589" s="128">
        <v>777</v>
      </c>
    </row>
    <row r="2590" spans="1:2" s="128" customFormat="1">
      <c r="A2590" s="125" t="s">
        <v>2049</v>
      </c>
      <c r="B2590" s="128">
        <v>651</v>
      </c>
    </row>
    <row r="2591" spans="1:2" s="128" customFormat="1">
      <c r="A2591" s="125" t="s">
        <v>2055</v>
      </c>
      <c r="B2591" s="128">
        <v>719</v>
      </c>
    </row>
    <row r="2592" spans="1:2" s="128" customFormat="1">
      <c r="A2592" s="125" t="s">
        <v>2061</v>
      </c>
      <c r="B2592" s="128">
        <v>802</v>
      </c>
    </row>
    <row r="2593" spans="1:2" s="128" customFormat="1">
      <c r="A2593" s="124" t="s">
        <v>1600</v>
      </c>
      <c r="B2593" s="128">
        <v>419</v>
      </c>
    </row>
    <row r="2594" spans="1:2" s="128" customFormat="1">
      <c r="A2594" s="125" t="s">
        <v>1601</v>
      </c>
      <c r="B2594" s="128">
        <v>461</v>
      </c>
    </row>
    <row r="2595" spans="1:2" s="128" customFormat="1">
      <c r="A2595" s="125" t="s">
        <v>3004</v>
      </c>
      <c r="B2595" s="128">
        <v>472</v>
      </c>
    </row>
    <row r="2596" spans="1:2" s="128" customFormat="1">
      <c r="A2596" s="125" t="s">
        <v>1602</v>
      </c>
      <c r="B2596" s="128">
        <v>502</v>
      </c>
    </row>
    <row r="2597" spans="1:2" s="128" customFormat="1">
      <c r="A2597" s="125" t="s">
        <v>2690</v>
      </c>
      <c r="B2597" s="128">
        <v>417</v>
      </c>
    </row>
    <row r="2598" spans="1:2" s="128" customFormat="1">
      <c r="A2598" s="124" t="s">
        <v>2691</v>
      </c>
      <c r="B2598" s="128">
        <v>353</v>
      </c>
    </row>
    <row r="2599" spans="1:2" s="128" customFormat="1">
      <c r="A2599" s="125" t="s">
        <v>2692</v>
      </c>
      <c r="B2599" s="128">
        <v>385</v>
      </c>
    </row>
    <row r="2600" spans="1:2" s="128" customFormat="1">
      <c r="A2600" s="125" t="s">
        <v>1844</v>
      </c>
      <c r="B2600" s="128">
        <v>342</v>
      </c>
    </row>
    <row r="2601" spans="1:2" s="128" customFormat="1">
      <c r="A2601" s="125" t="s">
        <v>1845</v>
      </c>
      <c r="B2601" s="128">
        <v>372</v>
      </c>
    </row>
    <row r="2602" spans="1:2" s="128" customFormat="1">
      <c r="A2602" s="125" t="s">
        <v>3005</v>
      </c>
      <c r="B2602" s="128">
        <v>382</v>
      </c>
    </row>
    <row r="2603" spans="1:2" s="128" customFormat="1">
      <c r="A2603" s="125" t="s">
        <v>1846</v>
      </c>
      <c r="B2603" s="128">
        <v>402</v>
      </c>
    </row>
    <row r="2604" spans="1:2" s="128" customFormat="1">
      <c r="A2604" s="125" t="s">
        <v>1634</v>
      </c>
      <c r="B2604" s="128" t="s">
        <v>2022</v>
      </c>
    </row>
    <row r="2605" spans="1:2" s="128" customFormat="1">
      <c r="A2605" s="125" t="s">
        <v>3547</v>
      </c>
      <c r="B2605" s="128" t="s">
        <v>2022</v>
      </c>
    </row>
    <row r="2606" spans="1:2" s="128" customFormat="1">
      <c r="A2606" s="125" t="s">
        <v>1631</v>
      </c>
      <c r="B2606" s="128">
        <v>977</v>
      </c>
    </row>
    <row r="2607" spans="1:2" s="128" customFormat="1">
      <c r="A2607" s="125" t="s">
        <v>3548</v>
      </c>
      <c r="B2607" s="128">
        <v>977</v>
      </c>
    </row>
    <row r="2608" spans="1:2" s="128" customFormat="1">
      <c r="A2608" s="125" t="s">
        <v>1628</v>
      </c>
      <c r="B2608" s="128">
        <v>834</v>
      </c>
    </row>
    <row r="2609" spans="1:2" s="128" customFormat="1">
      <c r="A2609" s="124" t="s">
        <v>1637</v>
      </c>
      <c r="B2609" s="128" t="s">
        <v>2022</v>
      </c>
    </row>
    <row r="2610" spans="1:2" s="128" customFormat="1">
      <c r="A2610" s="125" t="s">
        <v>3550</v>
      </c>
      <c r="B2610" s="128" t="s">
        <v>2022</v>
      </c>
    </row>
    <row r="2611" spans="1:2" s="128" customFormat="1">
      <c r="A2611" s="125" t="s">
        <v>3549</v>
      </c>
      <c r="B2611" s="128">
        <v>834</v>
      </c>
    </row>
    <row r="2612" spans="1:2" s="128" customFormat="1">
      <c r="A2612" s="125" t="s">
        <v>1635</v>
      </c>
      <c r="B2612" s="128" t="s">
        <v>2022</v>
      </c>
    </row>
    <row r="2613" spans="1:2" s="128" customFormat="1">
      <c r="A2613" s="125" t="s">
        <v>3551</v>
      </c>
      <c r="B2613" s="128" t="s">
        <v>2022</v>
      </c>
    </row>
    <row r="2614" spans="1:2" s="128" customFormat="1">
      <c r="A2614" s="125" t="s">
        <v>1632</v>
      </c>
      <c r="B2614" s="128">
        <v>1032</v>
      </c>
    </row>
    <row r="2615" spans="1:2" s="128" customFormat="1">
      <c r="A2615" s="125" t="s">
        <v>3552</v>
      </c>
      <c r="B2615" s="128">
        <v>1032</v>
      </c>
    </row>
    <row r="2616" spans="1:2" s="128" customFormat="1">
      <c r="A2616" s="125" t="s">
        <v>1629</v>
      </c>
      <c r="B2616" s="128">
        <v>894</v>
      </c>
    </row>
    <row r="2617" spans="1:2" s="128" customFormat="1">
      <c r="A2617" s="124" t="s">
        <v>1638</v>
      </c>
      <c r="B2617" s="128" t="s">
        <v>2022</v>
      </c>
    </row>
    <row r="2618" spans="1:2" s="128" customFormat="1">
      <c r="A2618" s="125" t="s">
        <v>3554</v>
      </c>
      <c r="B2618" s="128" t="s">
        <v>2022</v>
      </c>
    </row>
    <row r="2619" spans="1:2" s="128" customFormat="1">
      <c r="A2619" s="125" t="s">
        <v>3553</v>
      </c>
      <c r="B2619" s="128">
        <v>894</v>
      </c>
    </row>
    <row r="2620" spans="1:2" s="128" customFormat="1">
      <c r="A2620" s="125" t="s">
        <v>3006</v>
      </c>
      <c r="B2620" s="128" t="s">
        <v>2022</v>
      </c>
    </row>
    <row r="2621" spans="1:2" s="128" customFormat="1">
      <c r="A2621" s="125" t="s">
        <v>3555</v>
      </c>
      <c r="B2621" s="128" t="s">
        <v>2022</v>
      </c>
    </row>
    <row r="2622" spans="1:2" s="128" customFormat="1">
      <c r="A2622" s="124" t="s">
        <v>3007</v>
      </c>
      <c r="B2622" s="128">
        <v>1078</v>
      </c>
    </row>
    <row r="2623" spans="1:2" s="128" customFormat="1">
      <c r="A2623" s="125" t="s">
        <v>3556</v>
      </c>
      <c r="B2623" s="128">
        <v>1078</v>
      </c>
    </row>
    <row r="2624" spans="1:2" s="128" customFormat="1">
      <c r="A2624" s="125" t="s">
        <v>3008</v>
      </c>
      <c r="B2624" s="128">
        <v>985</v>
      </c>
    </row>
    <row r="2625" spans="1:2" s="128" customFormat="1">
      <c r="A2625" s="124" t="s">
        <v>3009</v>
      </c>
      <c r="B2625" s="128" t="s">
        <v>2022</v>
      </c>
    </row>
    <row r="2626" spans="1:2" s="128" customFormat="1">
      <c r="A2626" s="125" t="s">
        <v>3558</v>
      </c>
      <c r="B2626" s="128" t="s">
        <v>2022</v>
      </c>
    </row>
    <row r="2627" spans="1:2" s="128" customFormat="1">
      <c r="A2627" s="125" t="s">
        <v>3557</v>
      </c>
      <c r="B2627" s="128">
        <v>985</v>
      </c>
    </row>
    <row r="2628" spans="1:2" s="128" customFormat="1">
      <c r="A2628" s="125" t="s">
        <v>1636</v>
      </c>
      <c r="B2628" s="128" t="s">
        <v>2022</v>
      </c>
    </row>
    <row r="2629" spans="1:2" s="128" customFormat="1">
      <c r="A2629" s="125" t="s">
        <v>3559</v>
      </c>
      <c r="B2629" s="128" t="s">
        <v>2022</v>
      </c>
    </row>
    <row r="2630" spans="1:2" s="128" customFormat="1">
      <c r="A2630" s="125" t="s">
        <v>1633</v>
      </c>
      <c r="B2630" s="128">
        <v>1077</v>
      </c>
    </row>
    <row r="2631" spans="1:2" s="128" customFormat="1">
      <c r="A2631" s="125" t="s">
        <v>3560</v>
      </c>
      <c r="B2631" s="128">
        <v>1077</v>
      </c>
    </row>
    <row r="2632" spans="1:2" s="128" customFormat="1">
      <c r="A2632" s="125" t="s">
        <v>1630</v>
      </c>
      <c r="B2632" s="128">
        <v>926</v>
      </c>
    </row>
    <row r="2633" spans="1:2" s="128" customFormat="1">
      <c r="A2633" s="125" t="s">
        <v>1639</v>
      </c>
      <c r="B2633" s="128" t="s">
        <v>2022</v>
      </c>
    </row>
    <row r="2634" spans="1:2" s="128" customFormat="1">
      <c r="A2634" s="125" t="s">
        <v>3562</v>
      </c>
      <c r="B2634" s="128" t="s">
        <v>2022</v>
      </c>
    </row>
    <row r="2635" spans="1:2" s="128" customFormat="1">
      <c r="A2635" s="125" t="s">
        <v>3561</v>
      </c>
      <c r="B2635" s="128">
        <v>926</v>
      </c>
    </row>
    <row r="2636" spans="1:2">
      <c r="A2636" s="125" t="s">
        <v>1642</v>
      </c>
      <c r="B2636" s="128">
        <v>52</v>
      </c>
    </row>
    <row r="2637" spans="1:2">
      <c r="A2637" s="125" t="s">
        <v>1643</v>
      </c>
      <c r="B2637" s="128">
        <v>85</v>
      </c>
    </row>
    <row r="2638" spans="1:2">
      <c r="A2638" s="118"/>
    </row>
    <row r="2639" spans="1:2">
      <c r="A2639" s="118"/>
    </row>
    <row r="2640" spans="1:2" ht="15">
      <c r="A2640" s="117"/>
    </row>
    <row r="2641" spans="1:1">
      <c r="A2641" s="83"/>
    </row>
    <row r="2642" spans="1:1">
      <c r="A2642" s="118"/>
    </row>
    <row r="2643" spans="1:1">
      <c r="A2643" s="118"/>
    </row>
    <row r="2644" spans="1:1">
      <c r="A2644" s="118"/>
    </row>
    <row r="2645" spans="1:1">
      <c r="A2645" s="121"/>
    </row>
    <row r="2646" spans="1:1">
      <c r="A2646" s="121"/>
    </row>
    <row r="2647" spans="1:1">
      <c r="A2647" s="83"/>
    </row>
    <row r="2648" spans="1:1">
      <c r="A2648" s="83"/>
    </row>
    <row r="2649" spans="1:1">
      <c r="A2649" s="83"/>
    </row>
    <row r="2650" spans="1:1">
      <c r="A2650" s="83"/>
    </row>
    <row r="2651" spans="1:1">
      <c r="A2651" s="118"/>
    </row>
    <row r="2652" spans="1:1">
      <c r="A2652" s="83"/>
    </row>
    <row r="2653" spans="1:1">
      <c r="A2653" s="83"/>
    </row>
    <row r="2654" spans="1:1">
      <c r="A2654" s="83"/>
    </row>
    <row r="2655" spans="1:1">
      <c r="A2655" s="83"/>
    </row>
    <row r="2656" spans="1:1">
      <c r="A2656" s="83"/>
    </row>
    <row r="2657" spans="1:1">
      <c r="A2657" s="83"/>
    </row>
    <row r="2658" spans="1:1">
      <c r="A2658" s="83"/>
    </row>
    <row r="2659" spans="1:1">
      <c r="A2659" s="83"/>
    </row>
    <row r="2660" spans="1:1">
      <c r="A2660" s="83"/>
    </row>
    <row r="2661" spans="1:1">
      <c r="A2661" s="83"/>
    </row>
    <row r="2662" spans="1:1">
      <c r="A2662" s="118"/>
    </row>
    <row r="2663" spans="1:1">
      <c r="A2663" s="83"/>
    </row>
    <row r="2664" spans="1:1">
      <c r="A2664" s="118"/>
    </row>
    <row r="2665" spans="1:1">
      <c r="A2665" s="83"/>
    </row>
    <row r="2666" spans="1:1">
      <c r="A2666" s="118"/>
    </row>
    <row r="2667" spans="1:1">
      <c r="A2667" s="83"/>
    </row>
    <row r="2668" spans="1:1">
      <c r="A2668" s="118"/>
    </row>
    <row r="2669" spans="1:1">
      <c r="A2669" s="83"/>
    </row>
    <row r="2670" spans="1:1">
      <c r="A2670" s="83"/>
    </row>
    <row r="2671" spans="1:1">
      <c r="A2671" s="83"/>
    </row>
    <row r="2672" spans="1:1">
      <c r="A2672" s="118"/>
    </row>
    <row r="2673" spans="1:1">
      <c r="A2673" s="83"/>
    </row>
    <row r="2674" spans="1:1">
      <c r="A2674" s="118"/>
    </row>
    <row r="2675" spans="1:1">
      <c r="A2675" s="83"/>
    </row>
    <row r="2676" spans="1:1">
      <c r="A2676" s="83"/>
    </row>
    <row r="2677" spans="1:1">
      <c r="A2677" s="121"/>
    </row>
    <row r="2678" spans="1:1">
      <c r="A2678" s="83"/>
    </row>
    <row r="2679" spans="1:1">
      <c r="A2679" s="83"/>
    </row>
    <row r="2680" spans="1:1">
      <c r="A2680" s="118"/>
    </row>
    <row r="2681" spans="1:1">
      <c r="A2681" s="83"/>
    </row>
    <row r="2682" spans="1:1">
      <c r="A2682" s="83"/>
    </row>
    <row r="2683" spans="1:1">
      <c r="A2683" s="83"/>
    </row>
    <row r="2684" spans="1:1">
      <c r="A2684" s="118"/>
    </row>
    <row r="2685" spans="1:1">
      <c r="A2685" s="83"/>
    </row>
    <row r="2686" spans="1:1">
      <c r="A2686" s="83"/>
    </row>
    <row r="2687" spans="1:1">
      <c r="A2687" s="83"/>
    </row>
    <row r="2688" spans="1:1">
      <c r="A2688" s="83"/>
    </row>
    <row r="2689" spans="1:1">
      <c r="A2689" s="83"/>
    </row>
    <row r="2690" spans="1:1">
      <c r="A2690" s="118"/>
    </row>
    <row r="2691" spans="1:1">
      <c r="A2691" s="83"/>
    </row>
    <row r="2692" spans="1:1">
      <c r="A2692" s="118"/>
    </row>
    <row r="2693" spans="1:1">
      <c r="A2693" s="83"/>
    </row>
    <row r="2694" spans="1:1">
      <c r="A2694" s="83"/>
    </row>
    <row r="2695" spans="1:1">
      <c r="A2695" s="118"/>
    </row>
    <row r="2696" spans="1:1">
      <c r="A2696" s="83"/>
    </row>
    <row r="2697" spans="1:1">
      <c r="A2697" s="118"/>
    </row>
    <row r="2698" spans="1:1">
      <c r="A2698" s="83"/>
    </row>
    <row r="2699" spans="1:1">
      <c r="A2699" s="83"/>
    </row>
    <row r="2700" spans="1:1">
      <c r="A2700" s="83"/>
    </row>
    <row r="2701" spans="1:1">
      <c r="A2701" s="83"/>
    </row>
    <row r="2702" spans="1:1">
      <c r="A2702" s="83"/>
    </row>
    <row r="2703" spans="1:1">
      <c r="A2703" s="83"/>
    </row>
    <row r="2704" spans="1:1">
      <c r="A2704" s="83"/>
    </row>
    <row r="2705" spans="1:1">
      <c r="A2705" s="83"/>
    </row>
    <row r="2706" spans="1:1">
      <c r="A2706" s="83"/>
    </row>
    <row r="2707" spans="1:1">
      <c r="A2707" s="83"/>
    </row>
    <row r="2708" spans="1:1">
      <c r="A2708" s="83"/>
    </row>
    <row r="2709" spans="1:1">
      <c r="A2709" s="83"/>
    </row>
    <row r="2710" spans="1:1">
      <c r="A2710" s="118"/>
    </row>
    <row r="2711" spans="1:1">
      <c r="A2711" s="83"/>
    </row>
    <row r="2712" spans="1:1">
      <c r="A2712" s="118"/>
    </row>
    <row r="2713" spans="1:1">
      <c r="A2713" s="118"/>
    </row>
    <row r="2714" spans="1:1">
      <c r="A2714" s="83"/>
    </row>
    <row r="2715" spans="1:1">
      <c r="A2715" s="83"/>
    </row>
    <row r="2716" spans="1:1">
      <c r="A2716" s="83"/>
    </row>
    <row r="2717" spans="1:1">
      <c r="A2717" s="118"/>
    </row>
    <row r="2718" spans="1:1">
      <c r="A2718" s="83"/>
    </row>
    <row r="2719" spans="1:1">
      <c r="A2719" s="83"/>
    </row>
    <row r="2720" spans="1:1">
      <c r="A2720" s="83"/>
    </row>
    <row r="2721" spans="1:1">
      <c r="A2721" s="118"/>
    </row>
    <row r="2722" spans="1:1">
      <c r="A2722" s="83"/>
    </row>
    <row r="2723" spans="1:1">
      <c r="A2723" s="83"/>
    </row>
    <row r="2724" spans="1:1">
      <c r="A2724" s="83"/>
    </row>
    <row r="2725" spans="1:1">
      <c r="A2725" s="118"/>
    </row>
    <row r="2726" spans="1:1">
      <c r="A2726" s="83"/>
    </row>
    <row r="2727" spans="1:1">
      <c r="A2727" s="83"/>
    </row>
    <row r="2728" spans="1:1">
      <c r="A2728" s="83"/>
    </row>
    <row r="2729" spans="1:1">
      <c r="A2729" s="118"/>
    </row>
    <row r="2730" spans="1:1">
      <c r="A2730" s="83"/>
    </row>
    <row r="2731" spans="1:1">
      <c r="A2731" s="118"/>
    </row>
    <row r="2732" spans="1:1">
      <c r="A2732" s="83"/>
    </row>
    <row r="2733" spans="1:1">
      <c r="A2733" s="83"/>
    </row>
    <row r="2734" spans="1:1">
      <c r="A2734" s="83"/>
    </row>
    <row r="2735" spans="1:1">
      <c r="A2735" s="83"/>
    </row>
    <row r="2736" spans="1:1">
      <c r="A2736" s="83"/>
    </row>
    <row r="2737" spans="1:1">
      <c r="A2737" s="83"/>
    </row>
    <row r="2738" spans="1:1">
      <c r="A2738" s="83"/>
    </row>
    <row r="2739" spans="1:1">
      <c r="A2739" s="83"/>
    </row>
    <row r="2740" spans="1:1">
      <c r="A2740" s="83"/>
    </row>
    <row r="2741" spans="1:1">
      <c r="A2741" s="83"/>
    </row>
    <row r="2742" spans="1:1">
      <c r="A2742" s="83"/>
    </row>
    <row r="2743" spans="1:1">
      <c r="A2743" s="119"/>
    </row>
    <row r="2744" spans="1:1">
      <c r="A2744" s="119"/>
    </row>
    <row r="2745" spans="1:1">
      <c r="A2745" s="118"/>
    </row>
    <row r="2746" spans="1:1">
      <c r="A2746" s="119"/>
    </row>
    <row r="2747" spans="1:1">
      <c r="A2747" s="118"/>
    </row>
    <row r="2748" spans="1:1">
      <c r="A2748" s="83"/>
    </row>
    <row r="2749" spans="1:1">
      <c r="A2749" s="119"/>
    </row>
    <row r="2750" spans="1:1">
      <c r="A2750" s="118"/>
    </row>
    <row r="2751" spans="1:1">
      <c r="A2751" s="83"/>
    </row>
    <row r="2752" spans="1:1">
      <c r="A2752" s="119"/>
    </row>
    <row r="2753" spans="1:1">
      <c r="A2753" s="83"/>
    </row>
    <row r="2754" spans="1:1">
      <c r="A2754" s="83"/>
    </row>
    <row r="2755" spans="1:1">
      <c r="A2755" s="83"/>
    </row>
    <row r="2756" spans="1:1">
      <c r="A2756" s="83"/>
    </row>
    <row r="2757" spans="1:1">
      <c r="A2757" s="83"/>
    </row>
    <row r="2758" spans="1:1">
      <c r="A2758" s="83"/>
    </row>
    <row r="2759" spans="1:1">
      <c r="A2759" s="83"/>
    </row>
    <row r="2760" spans="1:1">
      <c r="A2760" s="83"/>
    </row>
    <row r="2761" spans="1:1">
      <c r="A2761" s="83"/>
    </row>
    <row r="2762" spans="1:1">
      <c r="A2762" s="83"/>
    </row>
    <row r="2763" spans="1:1">
      <c r="A2763" s="83"/>
    </row>
    <row r="2764" spans="1:1">
      <c r="A2764" s="83"/>
    </row>
    <row r="2765" spans="1:1">
      <c r="A2765" s="83"/>
    </row>
    <row r="2766" spans="1:1">
      <c r="A2766" s="83"/>
    </row>
    <row r="2767" spans="1:1">
      <c r="A2767" s="83"/>
    </row>
    <row r="2768" spans="1:1">
      <c r="A2768" s="83"/>
    </row>
    <row r="2769" spans="1:1">
      <c r="A2769" s="118"/>
    </row>
    <row r="2770" spans="1:1">
      <c r="A2770" s="83"/>
    </row>
    <row r="2771" spans="1:1">
      <c r="A2771" s="83"/>
    </row>
    <row r="2772" spans="1:1">
      <c r="A2772" s="83"/>
    </row>
    <row r="2773" spans="1:1">
      <c r="A2773" s="120"/>
    </row>
    <row r="2774" spans="1:1">
      <c r="A2774" s="118"/>
    </row>
    <row r="2775" spans="1:1">
      <c r="A2775" s="83"/>
    </row>
    <row r="2776" spans="1:1">
      <c r="A2776" s="83"/>
    </row>
    <row r="2777" spans="1:1">
      <c r="A2777" s="83"/>
    </row>
    <row r="2778" spans="1:1">
      <c r="A2778" s="118"/>
    </row>
    <row r="2779" spans="1:1">
      <c r="A2779" s="83"/>
    </row>
    <row r="2780" spans="1:1">
      <c r="A2780" s="83"/>
    </row>
    <row r="2781" spans="1:1">
      <c r="A2781" s="83"/>
    </row>
    <row r="2782" spans="1:1">
      <c r="A2782" s="83"/>
    </row>
    <row r="2783" spans="1:1">
      <c r="A2783" s="83"/>
    </row>
    <row r="2784" spans="1:1">
      <c r="A2784" s="83"/>
    </row>
    <row r="2785" spans="1:1">
      <c r="A2785" s="83"/>
    </row>
    <row r="2786" spans="1:1">
      <c r="A2786" s="83"/>
    </row>
    <row r="2787" spans="1:1">
      <c r="A2787" s="83"/>
    </row>
    <row r="2788" spans="1:1">
      <c r="A2788" s="83"/>
    </row>
    <row r="2789" spans="1:1">
      <c r="A2789" s="83"/>
    </row>
    <row r="2790" spans="1:1">
      <c r="A2790" s="83"/>
    </row>
    <row r="2791" spans="1:1">
      <c r="A2791" s="83"/>
    </row>
    <row r="2792" spans="1:1">
      <c r="A2792" s="83"/>
    </row>
    <row r="2793" spans="1:1">
      <c r="A2793" s="83"/>
    </row>
    <row r="2794" spans="1:1">
      <c r="A2794" s="83"/>
    </row>
    <row r="2795" spans="1:1">
      <c r="A2795" s="83"/>
    </row>
    <row r="2796" spans="1:1">
      <c r="A2796" s="83"/>
    </row>
    <row r="2797" spans="1:1">
      <c r="A2797" s="118"/>
    </row>
    <row r="2798" spans="1:1">
      <c r="A2798" s="118"/>
    </row>
    <row r="2799" spans="1:1">
      <c r="A2799" s="83"/>
    </row>
    <row r="2800" spans="1:1">
      <c r="A2800" s="83"/>
    </row>
    <row r="2801" spans="1:1">
      <c r="A2801" s="83"/>
    </row>
    <row r="2802" spans="1:1">
      <c r="A2802" s="83"/>
    </row>
    <row r="2803" spans="1:1">
      <c r="A2803" s="83"/>
    </row>
    <row r="2804" spans="1:1">
      <c r="A2804" s="83"/>
    </row>
    <row r="2805" spans="1:1">
      <c r="A2805" s="83"/>
    </row>
    <row r="2806" spans="1:1">
      <c r="A2806" s="83"/>
    </row>
    <row r="2807" spans="1:1">
      <c r="A2807" s="83"/>
    </row>
    <row r="2808" spans="1:1">
      <c r="A2808" s="118"/>
    </row>
    <row r="2809" spans="1:1">
      <c r="A2809" s="83"/>
    </row>
    <row r="2810" spans="1:1">
      <c r="A2810" s="83"/>
    </row>
    <row r="2811" spans="1:1">
      <c r="A2811" s="120"/>
    </row>
    <row r="2812" spans="1:1">
      <c r="A2812" s="118"/>
    </row>
    <row r="2813" spans="1:1">
      <c r="A2813" s="83"/>
    </row>
    <row r="2814" spans="1:1">
      <c r="A2814" s="118"/>
    </row>
    <row r="2815" spans="1:1">
      <c r="A2815" s="83"/>
    </row>
    <row r="2816" spans="1:1">
      <c r="A2816" s="83"/>
    </row>
    <row r="2817" spans="1:1">
      <c r="A2817" s="118"/>
    </row>
    <row r="2818" spans="1:1">
      <c r="A2818" s="83"/>
    </row>
    <row r="2819" spans="1:1">
      <c r="A2819" s="118"/>
    </row>
    <row r="2820" spans="1:1">
      <c r="A2820" s="83"/>
    </row>
    <row r="2821" spans="1:1">
      <c r="A2821" s="83"/>
    </row>
    <row r="2822" spans="1:1">
      <c r="A2822" s="83"/>
    </row>
    <row r="2823" spans="1:1">
      <c r="A2823" s="118"/>
    </row>
    <row r="2824" spans="1:1">
      <c r="A2824" s="83"/>
    </row>
    <row r="2825" spans="1:1">
      <c r="A2825" s="12"/>
    </row>
    <row r="2826" spans="1:1">
      <c r="A2826" s="83"/>
    </row>
    <row r="2827" spans="1:1">
      <c r="A2827" s="118"/>
    </row>
    <row r="2828" spans="1:1">
      <c r="A2828" s="83"/>
    </row>
    <row r="2829" spans="1:1">
      <c r="A2829" s="83"/>
    </row>
    <row r="2830" spans="1:1">
      <c r="A2830" s="83"/>
    </row>
    <row r="2831" spans="1:1">
      <c r="A2831" s="118"/>
    </row>
    <row r="2832" spans="1:1" ht="12.6">
      <c r="A2832"/>
    </row>
    <row r="2833" spans="1:1" ht="12.6">
      <c r="A2833"/>
    </row>
    <row r="2834" spans="1:1" ht="12.6">
      <c r="A2834"/>
    </row>
    <row r="2835" spans="1:1" ht="12.6">
      <c r="A2835"/>
    </row>
    <row r="2836" spans="1:1" ht="12.6">
      <c r="A2836"/>
    </row>
    <row r="2837" spans="1:1" ht="12.6">
      <c r="A2837"/>
    </row>
    <row r="2838" spans="1:1">
      <c r="A2838" s="83"/>
    </row>
    <row r="2839" spans="1:1">
      <c r="A2839" s="83"/>
    </row>
    <row r="2840" spans="1:1">
      <c r="A2840" s="121"/>
    </row>
    <row r="2841" spans="1:1">
      <c r="A2841" s="121"/>
    </row>
    <row r="2842" spans="1:1">
      <c r="A2842" s="121"/>
    </row>
    <row r="2843" spans="1:1">
      <c r="A2843" s="118"/>
    </row>
    <row r="2844" spans="1:1">
      <c r="A2844" s="121"/>
    </row>
    <row r="2845" spans="1:1">
      <c r="A2845" s="121"/>
    </row>
    <row r="2846" spans="1:1">
      <c r="A2846" s="118"/>
    </row>
    <row r="2847" spans="1:1">
      <c r="A2847" s="83"/>
    </row>
    <row r="2848" spans="1:1">
      <c r="A2848" s="83"/>
    </row>
    <row r="2849" spans="1:1">
      <c r="A2849" s="118"/>
    </row>
    <row r="2850" spans="1:1">
      <c r="A2850" s="83"/>
    </row>
    <row r="2851" spans="1:1">
      <c r="A2851" s="83"/>
    </row>
    <row r="2852" spans="1:1">
      <c r="A2852" s="83"/>
    </row>
    <row r="2853" spans="1:1">
      <c r="A2853" s="118"/>
    </row>
    <row r="2854" spans="1:1">
      <c r="A2854" s="83"/>
    </row>
    <row r="2855" spans="1:1">
      <c r="A2855" s="83"/>
    </row>
    <row r="2856" spans="1:1">
      <c r="A2856" s="83"/>
    </row>
    <row r="2857" spans="1:1">
      <c r="A2857" s="118"/>
    </row>
    <row r="2858" spans="1:1">
      <c r="A2858" s="83"/>
    </row>
    <row r="2859" spans="1:1">
      <c r="A2859" s="83"/>
    </row>
    <row r="2860" spans="1:1">
      <c r="A2860" s="83"/>
    </row>
    <row r="2861" spans="1:1">
      <c r="A2861" s="118"/>
    </row>
    <row r="2862" spans="1:1">
      <c r="A2862" s="83"/>
    </row>
    <row r="2863" spans="1:1">
      <c r="A2863" s="118"/>
    </row>
    <row r="2864" spans="1:1">
      <c r="A2864" s="83"/>
    </row>
    <row r="2865" spans="1:1">
      <c r="A2865" s="83"/>
    </row>
    <row r="2866" spans="1:1">
      <c r="A2866" s="118"/>
    </row>
    <row r="2867" spans="1:1">
      <c r="A2867" s="83"/>
    </row>
    <row r="2868" spans="1:1">
      <c r="A2868" s="83"/>
    </row>
    <row r="2869" spans="1:1">
      <c r="A2869" s="83"/>
    </row>
    <row r="2870" spans="1:1">
      <c r="A2870" s="83"/>
    </row>
    <row r="2871" spans="1:1">
      <c r="A2871" s="83"/>
    </row>
    <row r="2872" spans="1:1">
      <c r="A2872" s="83"/>
    </row>
    <row r="2873" spans="1:1">
      <c r="A2873" s="83"/>
    </row>
    <row r="2874" spans="1:1">
      <c r="A2874" s="83"/>
    </row>
    <row r="2875" spans="1:1">
      <c r="A2875" s="83"/>
    </row>
    <row r="2876" spans="1:1">
      <c r="A2876" s="83"/>
    </row>
    <row r="2877" spans="1:1">
      <c r="A2877" s="83"/>
    </row>
    <row r="2878" spans="1:1">
      <c r="A2878" s="83"/>
    </row>
    <row r="2879" spans="1:1">
      <c r="A2879" s="120"/>
    </row>
    <row r="2880" spans="1:1">
      <c r="A2880" s="118"/>
    </row>
    <row r="2881" spans="1:1">
      <c r="A2881" s="83"/>
    </row>
    <row r="2882" spans="1:1">
      <c r="A2882" s="83"/>
    </row>
    <row r="2883" spans="1:1">
      <c r="A2883" s="118"/>
    </row>
    <row r="2884" spans="1:1">
      <c r="A2884" s="83"/>
    </row>
    <row r="2885" spans="1:1">
      <c r="A2885" s="83"/>
    </row>
    <row r="2886" spans="1:1">
      <c r="A2886" s="83"/>
    </row>
    <row r="2887" spans="1:1">
      <c r="A2887" s="83"/>
    </row>
    <row r="2888" spans="1:1">
      <c r="A2888" s="83"/>
    </row>
    <row r="2889" spans="1:1">
      <c r="A2889" s="119"/>
    </row>
    <row r="2890" spans="1:1">
      <c r="A2890" s="118"/>
    </row>
    <row r="2891" spans="1:1">
      <c r="A2891" s="83"/>
    </row>
    <row r="2892" spans="1:1">
      <c r="A2892" s="83"/>
    </row>
    <row r="2893" spans="1:1">
      <c r="A2893" s="83"/>
    </row>
    <row r="2894" spans="1:1">
      <c r="A2894" s="83"/>
    </row>
    <row r="2895" spans="1:1">
      <c r="A2895" s="83"/>
    </row>
    <row r="2896" spans="1:1">
      <c r="A2896" s="83"/>
    </row>
    <row r="2897" spans="1:1">
      <c r="A2897" s="83"/>
    </row>
    <row r="2898" spans="1:1">
      <c r="A2898" s="83"/>
    </row>
    <row r="2899" spans="1:1">
      <c r="A2899" s="83"/>
    </row>
    <row r="2900" spans="1:1">
      <c r="A2900" s="118"/>
    </row>
    <row r="2901" spans="1:1">
      <c r="A2901" s="83"/>
    </row>
    <row r="2902" spans="1:1">
      <c r="A2902" s="83"/>
    </row>
    <row r="2903" spans="1:1">
      <c r="A2903" s="83"/>
    </row>
    <row r="2904" spans="1:1">
      <c r="A2904" s="83"/>
    </row>
    <row r="2905" spans="1:1">
      <c r="A2905" s="118"/>
    </row>
    <row r="2906" spans="1:1">
      <c r="A2906" s="83"/>
    </row>
    <row r="2907" spans="1:1">
      <c r="A2907" s="83"/>
    </row>
    <row r="2908" spans="1:1">
      <c r="A2908" s="83"/>
    </row>
    <row r="2909" spans="1:1">
      <c r="A2909" s="83"/>
    </row>
    <row r="2910" spans="1:1">
      <c r="A2910" s="118"/>
    </row>
    <row r="2911" spans="1:1">
      <c r="A2911" s="83"/>
    </row>
    <row r="2912" spans="1:1">
      <c r="A2912" s="83"/>
    </row>
    <row r="2913" spans="1:1">
      <c r="A2913" s="83"/>
    </row>
    <row r="2914" spans="1:1">
      <c r="A2914" s="83"/>
    </row>
    <row r="2915" spans="1:1">
      <c r="A2915" s="118"/>
    </row>
    <row r="2916" spans="1:1">
      <c r="A2916" s="83"/>
    </row>
    <row r="2917" spans="1:1">
      <c r="A2917" s="12"/>
    </row>
    <row r="2918" spans="1:1">
      <c r="A2918" s="83"/>
    </row>
    <row r="2919" spans="1:1">
      <c r="A2919" s="83"/>
    </row>
    <row r="2920" spans="1:1">
      <c r="A2920" s="118"/>
    </row>
    <row r="2921" spans="1:1">
      <c r="A2921" s="118"/>
    </row>
    <row r="2922" spans="1:1">
      <c r="A2922" s="118"/>
    </row>
    <row r="2923" spans="1:1">
      <c r="A2923" s="12"/>
    </row>
    <row r="2924" spans="1:1">
      <c r="A2924" s="120"/>
    </row>
    <row r="2925" spans="1:1">
      <c r="A2925" s="83"/>
    </row>
    <row r="2926" spans="1:1">
      <c r="A2926" s="83"/>
    </row>
    <row r="2927" spans="1:1">
      <c r="A2927" s="83"/>
    </row>
    <row r="2928" spans="1:1">
      <c r="A2928" s="83"/>
    </row>
    <row r="2929" spans="1:1">
      <c r="A2929" s="83"/>
    </row>
    <row r="2930" spans="1:1">
      <c r="A2930" s="83"/>
    </row>
    <row r="2931" spans="1:1">
      <c r="A2931" s="83"/>
    </row>
    <row r="2932" spans="1:1">
      <c r="A2932" s="83"/>
    </row>
    <row r="2933" spans="1:1">
      <c r="A2933" s="83"/>
    </row>
    <row r="2934" spans="1:1">
      <c r="A2934" s="83"/>
    </row>
    <row r="2935" spans="1:1">
      <c r="A2935" s="118"/>
    </row>
    <row r="2936" spans="1:1">
      <c r="A2936" s="83"/>
    </row>
    <row r="2937" spans="1:1">
      <c r="A2937" s="83"/>
    </row>
    <row r="2938" spans="1:1">
      <c r="A2938" s="83"/>
    </row>
    <row r="2939" spans="1:1">
      <c r="A2939" s="83"/>
    </row>
    <row r="2940" spans="1:1">
      <c r="A2940" s="83"/>
    </row>
    <row r="2941" spans="1:1">
      <c r="A2941" s="12"/>
    </row>
    <row r="2942" spans="1:1">
      <c r="A2942" s="118"/>
    </row>
    <row r="2943" spans="1:1">
      <c r="A2943" s="83"/>
    </row>
    <row r="2944" spans="1:1">
      <c r="A2944" s="83"/>
    </row>
    <row r="2945" spans="1:1">
      <c r="A2945" s="83"/>
    </row>
    <row r="2946" spans="1:1">
      <c r="A2946" s="83"/>
    </row>
    <row r="2947" spans="1:1">
      <c r="A2947" s="118"/>
    </row>
    <row r="2948" spans="1:1">
      <c r="A2948" s="83"/>
    </row>
    <row r="2949" spans="1:1">
      <c r="A2949" s="83"/>
    </row>
    <row r="2950" spans="1:1">
      <c r="A2950" s="83"/>
    </row>
    <row r="2951" spans="1:1">
      <c r="A2951" s="12"/>
    </row>
    <row r="2952" spans="1:1">
      <c r="A2952" s="83"/>
    </row>
    <row r="2953" spans="1:1">
      <c r="A2953" s="83"/>
    </row>
    <row r="2954" spans="1:1">
      <c r="A2954" s="118"/>
    </row>
    <row r="2955" spans="1:1" ht="15">
      <c r="A2955" s="117"/>
    </row>
    <row r="2956" spans="1:1">
      <c r="A2956" s="118"/>
    </row>
    <row r="2957" spans="1:1">
      <c r="A2957" s="12"/>
    </row>
    <row r="2958" spans="1:1">
      <c r="A2958" s="12"/>
    </row>
    <row r="2959" spans="1:1">
      <c r="A2959" s="118"/>
    </row>
    <row r="2960" spans="1:1">
      <c r="A2960" s="83"/>
    </row>
    <row r="2961" spans="1:1">
      <c r="A2961" s="83"/>
    </row>
    <row r="2962" spans="1:1">
      <c r="A2962" s="83"/>
    </row>
    <row r="2963" spans="1:1">
      <c r="A2963" s="118"/>
    </row>
    <row r="2964" spans="1:1">
      <c r="A2964" s="83"/>
    </row>
    <row r="2965" spans="1:1">
      <c r="A2965" s="83"/>
    </row>
    <row r="2966" spans="1:1">
      <c r="A2966" s="83"/>
    </row>
    <row r="2967" spans="1:1">
      <c r="A2967" s="83"/>
    </row>
    <row r="2968" spans="1:1">
      <c r="A2968" s="83"/>
    </row>
    <row r="2969" spans="1:1">
      <c r="A2969" s="83"/>
    </row>
    <row r="2970" spans="1:1">
      <c r="A2970" s="83"/>
    </row>
    <row r="2971" spans="1:1">
      <c r="A2971" s="83"/>
    </row>
    <row r="2972" spans="1:1">
      <c r="A2972" s="83"/>
    </row>
    <row r="2973" spans="1:1">
      <c r="A2973" s="83"/>
    </row>
    <row r="2974" spans="1:1">
      <c r="A2974" s="83"/>
    </row>
    <row r="2975" spans="1:1">
      <c r="A2975" s="83"/>
    </row>
    <row r="2976" spans="1:1">
      <c r="A2976" s="83"/>
    </row>
    <row r="2977" spans="1:1">
      <c r="A2977" s="83"/>
    </row>
    <row r="2978" spans="1:1">
      <c r="A2978" s="118"/>
    </row>
    <row r="2979" spans="1:1">
      <c r="A2979" s="83"/>
    </row>
    <row r="2980" spans="1:1">
      <c r="A2980" s="83"/>
    </row>
    <row r="2981" spans="1:1">
      <c r="A2981" s="83"/>
    </row>
    <row r="2982" spans="1:1">
      <c r="A2982" s="83"/>
    </row>
    <row r="2983" spans="1:1">
      <c r="A2983" s="83"/>
    </row>
    <row r="2984" spans="1:1">
      <c r="A2984" s="120"/>
    </row>
    <row r="2985" spans="1:1">
      <c r="A2985" s="118"/>
    </row>
    <row r="2986" spans="1:1">
      <c r="A2986" s="83"/>
    </row>
    <row r="2987" spans="1:1">
      <c r="A2987" s="118"/>
    </row>
    <row r="2988" spans="1:1">
      <c r="A2988" s="83"/>
    </row>
    <row r="2989" spans="1:1">
      <c r="A2989" s="120"/>
    </row>
    <row r="2990" spans="1:1">
      <c r="A2990" s="83"/>
    </row>
    <row r="2991" spans="1:1">
      <c r="A2991" s="118"/>
    </row>
    <row r="2992" spans="1:1">
      <c r="A2992" s="83"/>
    </row>
    <row r="2993" spans="1:1">
      <c r="A2993" s="12"/>
    </row>
    <row r="2994" spans="1:1">
      <c r="A2994" s="12"/>
    </row>
    <row r="2995" spans="1:1">
      <c r="A2995" s="12"/>
    </row>
    <row r="2996" spans="1:1">
      <c r="A2996" s="118"/>
    </row>
    <row r="2997" spans="1:1">
      <c r="A2997" s="83"/>
    </row>
    <row r="2998" spans="1:1">
      <c r="A2998" s="83"/>
    </row>
    <row r="2999" spans="1:1">
      <c r="A2999" s="118"/>
    </row>
    <row r="3000" spans="1:1">
      <c r="A3000" s="118"/>
    </row>
    <row r="3001" spans="1:1">
      <c r="A3001" s="118"/>
    </row>
    <row r="3002" spans="1:1">
      <c r="A3002" s="12"/>
    </row>
    <row r="3003" spans="1:1">
      <c r="A3003" s="83"/>
    </row>
    <row r="3004" spans="1:1">
      <c r="A3004" s="12"/>
    </row>
    <row r="3005" spans="1:1">
      <c r="A3005" s="12"/>
    </row>
    <row r="3006" spans="1:1">
      <c r="A3006" s="118"/>
    </row>
    <row r="3007" spans="1:1">
      <c r="A3007" s="83"/>
    </row>
    <row r="3008" spans="1:1">
      <c r="A3008" s="12"/>
    </row>
    <row r="3009" spans="1:1">
      <c r="A3009" s="12"/>
    </row>
    <row r="3010" spans="1:1">
      <c r="A3010" s="12"/>
    </row>
    <row r="3011" spans="1:1">
      <c r="A3011" s="12"/>
    </row>
    <row r="3012" spans="1:1">
      <c r="A3012" s="12"/>
    </row>
    <row r="3013" spans="1:1">
      <c r="A3013" s="12"/>
    </row>
    <row r="3014" spans="1:1">
      <c r="A3014" s="12"/>
    </row>
    <row r="3015" spans="1:1">
      <c r="A3015" s="12"/>
    </row>
    <row r="3016" spans="1:1">
      <c r="A3016" s="12"/>
    </row>
    <row r="3017" spans="1:1">
      <c r="A3017" s="118"/>
    </row>
    <row r="3018" spans="1:1">
      <c r="A3018" s="12"/>
    </row>
    <row r="3019" spans="1:1">
      <c r="A3019" s="12"/>
    </row>
    <row r="3020" spans="1:1">
      <c r="A3020" s="83"/>
    </row>
    <row r="3021" spans="1:1">
      <c r="A3021" s="83"/>
    </row>
    <row r="3022" spans="1:1">
      <c r="A3022" s="83"/>
    </row>
    <row r="3023" spans="1:1">
      <c r="A3023" s="83"/>
    </row>
    <row r="3024" spans="1:1">
      <c r="A3024" s="83"/>
    </row>
    <row r="3025" spans="1:1">
      <c r="A3025" s="83"/>
    </row>
    <row r="3026" spans="1:1">
      <c r="A3026" s="83"/>
    </row>
    <row r="3027" spans="1:1">
      <c r="A3027" s="83"/>
    </row>
    <row r="3028" spans="1:1">
      <c r="A3028" s="83"/>
    </row>
    <row r="3029" spans="1:1">
      <c r="A3029" s="83"/>
    </row>
    <row r="3030" spans="1:1">
      <c r="A3030" s="83"/>
    </row>
    <row r="3031" spans="1:1">
      <c r="A3031" s="83"/>
    </row>
    <row r="3032" spans="1:1">
      <c r="A3032" s="83"/>
    </row>
    <row r="3033" spans="1:1">
      <c r="A3033" s="118"/>
    </row>
    <row r="3034" spans="1:1">
      <c r="A3034" s="12"/>
    </row>
    <row r="3035" spans="1:1">
      <c r="A3035" s="83"/>
    </row>
    <row r="3036" spans="1:1">
      <c r="A3036" s="83"/>
    </row>
    <row r="3037" spans="1:1">
      <c r="A3037" s="83"/>
    </row>
    <row r="3038" spans="1:1">
      <c r="A3038" s="118"/>
    </row>
    <row r="3039" spans="1:1">
      <c r="A3039" s="83"/>
    </row>
    <row r="3040" spans="1:1">
      <c r="A3040" s="12"/>
    </row>
    <row r="3041" spans="1:1">
      <c r="A3041" s="12"/>
    </row>
    <row r="3042" spans="1:1">
      <c r="A3042" s="12"/>
    </row>
    <row r="3043" spans="1:1">
      <c r="A3043" s="12"/>
    </row>
    <row r="3044" spans="1:1">
      <c r="A3044" s="12"/>
    </row>
    <row r="3045" spans="1:1">
      <c r="A3045" s="12"/>
    </row>
    <row r="3046" spans="1:1">
      <c r="A3046" s="83"/>
    </row>
    <row r="3047" spans="1:1">
      <c r="A3047" s="119"/>
    </row>
    <row r="3048" spans="1:1">
      <c r="A3048" s="119"/>
    </row>
    <row r="3049" spans="1:1">
      <c r="A3049" s="118"/>
    </row>
    <row r="3050" spans="1:1">
      <c r="A3050" s="83"/>
    </row>
    <row r="3051" spans="1:1">
      <c r="A3051" s="83"/>
    </row>
    <row r="3052" spans="1:1">
      <c r="A3052" s="83"/>
    </row>
    <row r="3053" spans="1:1">
      <c r="A3053" s="83"/>
    </row>
    <row r="3054" spans="1:1">
      <c r="A3054" s="83"/>
    </row>
    <row r="3055" spans="1:1">
      <c r="A3055" s="118"/>
    </row>
    <row r="3056" spans="1:1">
      <c r="A3056" s="12"/>
    </row>
    <row r="3057" spans="1:1">
      <c r="A3057" s="83"/>
    </row>
    <row r="3058" spans="1:1">
      <c r="A3058" s="12"/>
    </row>
    <row r="3059" spans="1:1">
      <c r="A3059" s="12"/>
    </row>
    <row r="3060" spans="1:1">
      <c r="A3060" s="83"/>
    </row>
    <row r="3061" spans="1:1">
      <c r="A3061" s="83"/>
    </row>
    <row r="3062" spans="1:1">
      <c r="A3062" s="83"/>
    </row>
    <row r="3063" spans="1:1">
      <c r="A3063" s="118"/>
    </row>
    <row r="3064" spans="1:1">
      <c r="A3064" s="83"/>
    </row>
    <row r="3065" spans="1:1">
      <c r="A3065" s="83"/>
    </row>
    <row r="3066" spans="1:1">
      <c r="A3066" s="83"/>
    </row>
    <row r="3067" spans="1:1">
      <c r="A3067" s="83"/>
    </row>
    <row r="3068" spans="1:1">
      <c r="A3068" s="83"/>
    </row>
    <row r="3069" spans="1:1">
      <c r="A3069" s="12"/>
    </row>
    <row r="3070" spans="1:1">
      <c r="A3070" s="118"/>
    </row>
    <row r="3071" spans="1:1">
      <c r="A3071" s="12"/>
    </row>
    <row r="3072" spans="1:1">
      <c r="A3072" s="12"/>
    </row>
    <row r="3073" spans="1:1">
      <c r="A3073" s="12"/>
    </row>
    <row r="3074" spans="1:1">
      <c r="A3074" s="12"/>
    </row>
    <row r="3075" spans="1:1">
      <c r="A3075" s="118"/>
    </row>
    <row r="3076" spans="1:1">
      <c r="A3076" s="83"/>
    </row>
    <row r="3077" spans="1:1">
      <c r="A3077" s="83"/>
    </row>
    <row r="3078" spans="1:1">
      <c r="A3078" s="83"/>
    </row>
    <row r="3079" spans="1:1">
      <c r="A3079" s="83"/>
    </row>
    <row r="3080" spans="1:1">
      <c r="A3080" s="83"/>
    </row>
    <row r="3081" spans="1:1">
      <c r="A3081" s="83"/>
    </row>
    <row r="3082" spans="1:1">
      <c r="A3082" s="83"/>
    </row>
    <row r="3083" spans="1:1">
      <c r="A3083" s="83"/>
    </row>
    <row r="3084" spans="1:1">
      <c r="A3084" s="83"/>
    </row>
    <row r="3085" spans="1:1">
      <c r="A3085" s="83"/>
    </row>
    <row r="3086" spans="1:1">
      <c r="A3086" s="83"/>
    </row>
    <row r="3087" spans="1:1">
      <c r="A3087" s="83"/>
    </row>
    <row r="3088" spans="1:1">
      <c r="A3088" s="83"/>
    </row>
    <row r="3089" spans="1:1">
      <c r="A3089" s="83"/>
    </row>
    <row r="3090" spans="1:1">
      <c r="A3090" s="83"/>
    </row>
    <row r="3091" spans="1:1">
      <c r="A3091" s="83"/>
    </row>
    <row r="3092" spans="1:1">
      <c r="A3092" s="83"/>
    </row>
    <row r="3093" spans="1:1">
      <c r="A3093" s="83"/>
    </row>
    <row r="3094" spans="1:1">
      <c r="A3094" s="83"/>
    </row>
    <row r="3095" spans="1:1">
      <c r="A3095" s="83"/>
    </row>
    <row r="3096" spans="1:1">
      <c r="A3096" s="83"/>
    </row>
    <row r="3097" spans="1:1">
      <c r="A3097" s="83"/>
    </row>
    <row r="3098" spans="1:1">
      <c r="A3098" s="83"/>
    </row>
    <row r="3099" spans="1:1">
      <c r="A3099" s="83"/>
    </row>
    <row r="3100" spans="1:1">
      <c r="A3100" s="83"/>
    </row>
    <row r="3101" spans="1:1">
      <c r="A3101" s="83"/>
    </row>
    <row r="3102" spans="1:1">
      <c r="A3102" s="83"/>
    </row>
    <row r="3103" spans="1:1">
      <c r="A3103" s="118"/>
    </row>
    <row r="3104" spans="1:1">
      <c r="A3104" s="83"/>
    </row>
    <row r="3105" spans="1:1">
      <c r="A3105" s="83"/>
    </row>
    <row r="3106" spans="1:1">
      <c r="A3106" s="83"/>
    </row>
    <row r="3107" spans="1:1">
      <c r="A3107" s="83"/>
    </row>
    <row r="3108" spans="1:1">
      <c r="A3108" s="83"/>
    </row>
    <row r="3109" spans="1:1">
      <c r="A3109" s="83"/>
    </row>
    <row r="3110" spans="1:1">
      <c r="A3110" s="118"/>
    </row>
    <row r="3111" spans="1:1">
      <c r="A3111" s="83"/>
    </row>
    <row r="3112" spans="1:1">
      <c r="A3112" s="83"/>
    </row>
    <row r="3113" spans="1:1">
      <c r="A3113" s="83"/>
    </row>
    <row r="3114" spans="1:1">
      <c r="A3114" s="83"/>
    </row>
    <row r="3115" spans="1:1">
      <c r="A3115" s="83"/>
    </row>
    <row r="3116" spans="1:1">
      <c r="A3116" s="83"/>
    </row>
    <row r="3117" spans="1:1">
      <c r="A3117" s="83"/>
    </row>
    <row r="3118" spans="1:1">
      <c r="A3118" s="83"/>
    </row>
    <row r="3119" spans="1:1">
      <c r="A3119" s="83"/>
    </row>
    <row r="3120" spans="1:1">
      <c r="A3120" s="83"/>
    </row>
    <row r="3121" spans="1:1">
      <c r="A3121" s="83"/>
    </row>
    <row r="3122" spans="1:1">
      <c r="A3122" s="83"/>
    </row>
    <row r="3123" spans="1:1">
      <c r="A3123" s="83"/>
    </row>
    <row r="3124" spans="1:1">
      <c r="A3124" s="83"/>
    </row>
    <row r="3125" spans="1:1">
      <c r="A3125" s="83"/>
    </row>
    <row r="3126" spans="1:1">
      <c r="A3126" s="83"/>
    </row>
    <row r="3127" spans="1:1">
      <c r="A3127" s="83"/>
    </row>
    <row r="3128" spans="1:1">
      <c r="A3128" s="83"/>
    </row>
    <row r="3129" spans="1:1">
      <c r="A3129" s="83"/>
    </row>
    <row r="3130" spans="1:1">
      <c r="A3130" s="83"/>
    </row>
    <row r="3131" spans="1:1">
      <c r="A3131" s="83"/>
    </row>
    <row r="3132" spans="1:1">
      <c r="A3132" s="83"/>
    </row>
    <row r="3133" spans="1:1">
      <c r="A3133" s="118"/>
    </row>
    <row r="3134" spans="1:1">
      <c r="A3134" s="83"/>
    </row>
    <row r="3135" spans="1:1">
      <c r="A3135" s="83"/>
    </row>
    <row r="3136" spans="1:1">
      <c r="A3136" s="83"/>
    </row>
    <row r="3137" spans="1:1">
      <c r="A3137" s="83"/>
    </row>
    <row r="3138" spans="1:1">
      <c r="A3138" s="118"/>
    </row>
    <row r="3139" spans="1:1">
      <c r="A3139" s="83"/>
    </row>
    <row r="3140" spans="1:1">
      <c r="A3140" s="123"/>
    </row>
    <row r="3141" spans="1:1">
      <c r="A3141" s="123"/>
    </row>
    <row r="3142" spans="1:1">
      <c r="A3142" s="122"/>
    </row>
    <row r="3143" spans="1:1">
      <c r="A3143" s="83"/>
    </row>
    <row r="3144" spans="1:1">
      <c r="A3144" s="118"/>
    </row>
    <row r="3145" spans="1:1">
      <c r="A3145" s="118"/>
    </row>
    <row r="3146" spans="1:1">
      <c r="A3146" s="83"/>
    </row>
    <row r="3147" spans="1:1">
      <c r="A3147" s="118"/>
    </row>
    <row r="3148" spans="1:1">
      <c r="A3148" s="118"/>
    </row>
    <row r="3149" spans="1:1">
      <c r="A3149" s="83"/>
    </row>
    <row r="3150" spans="1:1">
      <c r="A3150" s="83"/>
    </row>
    <row r="3151" spans="1:1">
      <c r="A3151" s="83"/>
    </row>
    <row r="3152" spans="1:1">
      <c r="A3152" s="118"/>
    </row>
    <row r="3153" spans="1:1">
      <c r="A3153" s="83"/>
    </row>
    <row r="3154" spans="1:1">
      <c r="A3154" s="83"/>
    </row>
    <row r="3155" spans="1:1">
      <c r="A3155" s="83"/>
    </row>
    <row r="3156" spans="1:1">
      <c r="A3156" s="83"/>
    </row>
    <row r="3157" spans="1:1">
      <c r="A3157" s="118"/>
    </row>
    <row r="3158" spans="1:1">
      <c r="A3158" s="83"/>
    </row>
    <row r="3159" spans="1:1">
      <c r="A3159" s="83"/>
    </row>
    <row r="3160" spans="1:1">
      <c r="A3160" s="83"/>
    </row>
    <row r="3161" spans="1:1">
      <c r="A3161" s="83"/>
    </row>
    <row r="3162" spans="1:1">
      <c r="A3162" s="118"/>
    </row>
    <row r="3163" spans="1:1">
      <c r="A3163" s="83"/>
    </row>
    <row r="3164" spans="1:1">
      <c r="A3164" s="83"/>
    </row>
    <row r="3165" spans="1:1">
      <c r="A3165" s="83"/>
    </row>
    <row r="3166" spans="1:1">
      <c r="A3166" s="118"/>
    </row>
    <row r="3167" spans="1:1">
      <c r="A3167" s="118"/>
    </row>
    <row r="3168" spans="1:1">
      <c r="A3168" s="83"/>
    </row>
    <row r="3169" spans="1:1">
      <c r="A3169" s="83"/>
    </row>
    <row r="3170" spans="1:1">
      <c r="A3170" s="83"/>
    </row>
    <row r="3171" spans="1:1">
      <c r="A3171" s="118"/>
    </row>
    <row r="3172" spans="1:1">
      <c r="A3172" s="83"/>
    </row>
    <row r="3173" spans="1:1">
      <c r="A3173" s="83"/>
    </row>
    <row r="3174" spans="1:1">
      <c r="A3174" s="83"/>
    </row>
    <row r="3175" spans="1:1">
      <c r="A3175" s="118"/>
    </row>
    <row r="3176" spans="1:1">
      <c r="A3176" s="83"/>
    </row>
    <row r="3177" spans="1:1">
      <c r="A3177" s="83"/>
    </row>
    <row r="3178" spans="1:1">
      <c r="A3178" s="83"/>
    </row>
    <row r="3179" spans="1:1">
      <c r="A3179" s="83"/>
    </row>
    <row r="3180" spans="1:1">
      <c r="A3180" s="118"/>
    </row>
    <row r="3181" spans="1:1">
      <c r="A3181" s="83"/>
    </row>
    <row r="3182" spans="1:1">
      <c r="A3182" s="83"/>
    </row>
    <row r="3183" spans="1:1">
      <c r="A3183" s="83"/>
    </row>
    <row r="3184" spans="1:1">
      <c r="A3184" s="83"/>
    </row>
    <row r="3185" spans="1:1">
      <c r="A3185" s="83"/>
    </row>
    <row r="3186" spans="1:1">
      <c r="A3186" s="83"/>
    </row>
    <row r="3187" spans="1:1">
      <c r="A3187" s="83"/>
    </row>
    <row r="3188" spans="1:1">
      <c r="A3188" s="83"/>
    </row>
    <row r="3189" spans="1:1">
      <c r="A3189" s="83"/>
    </row>
    <row r="3190" spans="1:1">
      <c r="A3190" s="83"/>
    </row>
    <row r="3191" spans="1:1">
      <c r="A3191" s="118"/>
    </row>
    <row r="3192" spans="1:1">
      <c r="A3192" s="118"/>
    </row>
    <row r="3193" spans="1:1">
      <c r="A3193" s="83"/>
    </row>
    <row r="3194" spans="1:1">
      <c r="A3194" s="83"/>
    </row>
    <row r="3195" spans="1:1">
      <c r="A3195" s="120"/>
    </row>
    <row r="3196" spans="1:1">
      <c r="A3196" s="118"/>
    </row>
    <row r="3197" spans="1:1">
      <c r="A3197" s="83"/>
    </row>
    <row r="3198" spans="1:1">
      <c r="A3198" s="83"/>
    </row>
    <row r="3199" spans="1:1">
      <c r="A3199" s="83"/>
    </row>
    <row r="3200" spans="1:1">
      <c r="A3200" s="83"/>
    </row>
    <row r="3201" spans="1:1">
      <c r="A3201" s="83"/>
    </row>
    <row r="3202" spans="1:1">
      <c r="A3202" s="83"/>
    </row>
    <row r="3203" spans="1:1">
      <c r="A3203" s="83"/>
    </row>
    <row r="3204" spans="1:1">
      <c r="A3204" s="83"/>
    </row>
    <row r="3205" spans="1:1">
      <c r="A3205" s="83"/>
    </row>
    <row r="3206" spans="1:1">
      <c r="A3206" s="83"/>
    </row>
    <row r="3207" spans="1:1">
      <c r="A3207" s="118"/>
    </row>
    <row r="3208" spans="1:1">
      <c r="A3208" s="83"/>
    </row>
    <row r="3209" spans="1:1">
      <c r="A3209" s="83"/>
    </row>
    <row r="3210" spans="1:1">
      <c r="A3210" s="118"/>
    </row>
    <row r="3211" spans="1:1">
      <c r="A3211" s="83"/>
    </row>
    <row r="3212" spans="1:1">
      <c r="A3212" s="83"/>
    </row>
    <row r="3213" spans="1:1">
      <c r="A3213" s="83"/>
    </row>
    <row r="3214" spans="1:1">
      <c r="A3214" s="83"/>
    </row>
    <row r="3215" spans="1:1">
      <c r="A3215" s="118"/>
    </row>
    <row r="3216" spans="1:1">
      <c r="A3216" s="83"/>
    </row>
    <row r="3217" spans="1:1">
      <c r="A3217" s="83"/>
    </row>
    <row r="3218" spans="1:1">
      <c r="A3218" s="118"/>
    </row>
    <row r="3219" spans="1:1">
      <c r="A3219" s="83"/>
    </row>
    <row r="3220" spans="1:1">
      <c r="A3220" s="83"/>
    </row>
    <row r="3221" spans="1:1">
      <c r="A3221" s="83"/>
    </row>
    <row r="3222" spans="1:1">
      <c r="A3222" s="118"/>
    </row>
    <row r="3223" spans="1:1">
      <c r="A3223" s="83"/>
    </row>
    <row r="3224" spans="1:1">
      <c r="A3224" s="83"/>
    </row>
    <row r="3225" spans="1:1">
      <c r="A3225" s="83"/>
    </row>
    <row r="3226" spans="1:1">
      <c r="A3226" s="83"/>
    </row>
    <row r="3227" spans="1:1">
      <c r="A3227" s="118"/>
    </row>
    <row r="3228" spans="1:1">
      <c r="A3228" s="83"/>
    </row>
    <row r="3229" spans="1:1">
      <c r="A3229" s="83"/>
    </row>
    <row r="3230" spans="1:1">
      <c r="A3230" s="83"/>
    </row>
    <row r="3231" spans="1:1">
      <c r="A3231" s="83"/>
    </row>
    <row r="3232" spans="1:1">
      <c r="A3232" s="83"/>
    </row>
    <row r="3233" spans="1:1">
      <c r="A3233" s="118"/>
    </row>
    <row r="3234" spans="1:1">
      <c r="A3234" s="83"/>
    </row>
    <row r="3235" spans="1:1">
      <c r="A3235" s="83"/>
    </row>
    <row r="3236" spans="1:1">
      <c r="A3236" s="83"/>
    </row>
    <row r="3237" spans="1:1">
      <c r="A3237" s="83"/>
    </row>
    <row r="3238" spans="1:1">
      <c r="A3238" s="83"/>
    </row>
    <row r="3239" spans="1:1">
      <c r="A3239" s="83"/>
    </row>
    <row r="3240" spans="1:1">
      <c r="A3240" s="83"/>
    </row>
    <row r="3241" spans="1:1">
      <c r="A3241" s="83"/>
    </row>
    <row r="3242" spans="1:1">
      <c r="A3242" s="83"/>
    </row>
    <row r="3243" spans="1:1">
      <c r="A3243" s="119"/>
    </row>
    <row r="3244" spans="1:1">
      <c r="A3244" s="118"/>
    </row>
    <row r="3245" spans="1:1">
      <c r="A3245" s="83"/>
    </row>
    <row r="3246" spans="1:1">
      <c r="A3246" s="83"/>
    </row>
    <row r="3247" spans="1:1">
      <c r="A3247" s="83"/>
    </row>
    <row r="3248" spans="1:1">
      <c r="A3248" s="83"/>
    </row>
    <row r="3249" spans="1:1">
      <c r="A3249" s="118"/>
    </row>
    <row r="3250" spans="1:1">
      <c r="A3250" s="83"/>
    </row>
    <row r="3251" spans="1:1">
      <c r="A3251" s="83"/>
    </row>
    <row r="3252" spans="1:1">
      <c r="A3252" s="83"/>
    </row>
    <row r="3253" spans="1:1">
      <c r="A3253" s="83"/>
    </row>
    <row r="3254" spans="1:1">
      <c r="A3254" s="118"/>
    </row>
    <row r="3255" spans="1:1">
      <c r="A3255" s="83"/>
    </row>
    <row r="3256" spans="1:1">
      <c r="A3256" s="83"/>
    </row>
    <row r="3257" spans="1:1">
      <c r="A3257" s="83"/>
    </row>
    <row r="3258" spans="1:1">
      <c r="A3258" s="83"/>
    </row>
    <row r="3259" spans="1:1">
      <c r="A3259" s="83"/>
    </row>
    <row r="3260" spans="1:1">
      <c r="A3260" s="83"/>
    </row>
    <row r="3261" spans="1:1">
      <c r="A3261" s="83"/>
    </row>
    <row r="3262" spans="1:1">
      <c r="A3262" s="120"/>
    </row>
    <row r="3263" spans="1:1">
      <c r="A3263" s="118"/>
    </row>
    <row r="3264" spans="1:1">
      <c r="A3264" s="83"/>
    </row>
    <row r="3265" spans="1:1">
      <c r="A3265" s="83"/>
    </row>
    <row r="3266" spans="1:1">
      <c r="A3266" s="83"/>
    </row>
    <row r="3267" spans="1:1">
      <c r="A3267" s="118"/>
    </row>
    <row r="3268" spans="1:1">
      <c r="A3268" s="83"/>
    </row>
    <row r="3269" spans="1:1">
      <c r="A3269" s="83"/>
    </row>
    <row r="3270" spans="1:1">
      <c r="A3270" s="83"/>
    </row>
    <row r="3271" spans="1:1">
      <c r="A3271" s="83"/>
    </row>
    <row r="3272" spans="1:1">
      <c r="A3272" s="83"/>
    </row>
    <row r="3273" spans="1:1">
      <c r="A3273" s="83"/>
    </row>
    <row r="3274" spans="1:1">
      <c r="A3274" s="83"/>
    </row>
    <row r="3275" spans="1:1">
      <c r="A3275" s="83"/>
    </row>
    <row r="3276" spans="1:1">
      <c r="A3276" s="83"/>
    </row>
    <row r="3277" spans="1:1">
      <c r="A3277" s="83"/>
    </row>
    <row r="3278" spans="1:1">
      <c r="A3278" s="83"/>
    </row>
    <row r="3279" spans="1:1">
      <c r="A3279" s="118"/>
    </row>
    <row r="3280" spans="1:1">
      <c r="A3280" s="83"/>
    </row>
    <row r="3281" spans="1:1">
      <c r="A3281" s="83"/>
    </row>
    <row r="3282" spans="1:1">
      <c r="A3282" s="83"/>
    </row>
    <row r="3283" spans="1:1">
      <c r="A3283" s="118"/>
    </row>
    <row r="3284" spans="1:1">
      <c r="A3284" s="83"/>
    </row>
    <row r="3285" spans="1:1">
      <c r="A3285" s="118"/>
    </row>
    <row r="3286" spans="1:1">
      <c r="A3286" s="83"/>
    </row>
    <row r="3287" spans="1:1">
      <c r="A3287" s="118"/>
    </row>
    <row r="3288" spans="1:1">
      <c r="A3288" s="119"/>
    </row>
    <row r="3289" spans="1:1">
      <c r="A3289" s="83"/>
    </row>
    <row r="3290" spans="1:1">
      <c r="A3290" s="83"/>
    </row>
    <row r="3291" spans="1:1">
      <c r="A3291" s="83"/>
    </row>
    <row r="3292" spans="1:1">
      <c r="A3292" s="118"/>
    </row>
    <row r="3293" spans="1:1">
      <c r="A3293" s="83"/>
    </row>
    <row r="3294" spans="1:1">
      <c r="A3294" s="83"/>
    </row>
    <row r="3295" spans="1:1">
      <c r="A3295" s="83"/>
    </row>
    <row r="3296" spans="1:1">
      <c r="A3296" s="83"/>
    </row>
    <row r="3297" spans="1:1">
      <c r="A3297" s="83"/>
    </row>
    <row r="3298" spans="1:1">
      <c r="A3298" s="83"/>
    </row>
    <row r="3299" spans="1:1">
      <c r="A3299" s="118"/>
    </row>
    <row r="3300" spans="1:1">
      <c r="A3300" s="83"/>
    </row>
    <row r="3302" spans="1:1">
      <c r="A3302" s="118"/>
    </row>
    <row r="3303" spans="1:1">
      <c r="A3303" s="12"/>
    </row>
    <row r="3304" spans="1:1">
      <c r="A3304" s="12"/>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29"/>
  <sheetViews>
    <sheetView view="pageBreakPreview" topLeftCell="A4" zoomScaleNormal="100" zoomScaleSheetLayoutView="100" workbookViewId="0">
      <selection activeCell="A14" sqref="A14"/>
    </sheetView>
  </sheetViews>
  <sheetFormatPr defaultRowHeight="12.6"/>
  <cols>
    <col min="1" max="1" width="107.44140625" style="165" customWidth="1"/>
  </cols>
  <sheetData>
    <row r="1" spans="1:1" ht="14.4">
      <c r="A1" s="167" t="s">
        <v>3912</v>
      </c>
    </row>
    <row r="2" spans="1:1" ht="14.4">
      <c r="A2" s="162"/>
    </row>
    <row r="3" spans="1:1" ht="14.4">
      <c r="A3" s="167" t="s">
        <v>3913</v>
      </c>
    </row>
    <row r="4" spans="1:1" ht="14.4">
      <c r="A4" s="162"/>
    </row>
    <row r="5" spans="1:1" ht="14.4">
      <c r="A5" s="167" t="s">
        <v>3914</v>
      </c>
    </row>
    <row r="6" spans="1:1" ht="14.4">
      <c r="A6" s="162"/>
    </row>
    <row r="7" spans="1:1" ht="14.4">
      <c r="A7" s="166" t="s">
        <v>3915</v>
      </c>
    </row>
    <row r="8" spans="1:1" ht="14.4">
      <c r="A8" s="162"/>
    </row>
    <row r="9" spans="1:1" ht="57.6">
      <c r="A9" s="162" t="s">
        <v>3916</v>
      </c>
    </row>
    <row r="10" spans="1:1" ht="14.4">
      <c r="A10" s="162"/>
    </row>
    <row r="11" spans="1:1" ht="14.4">
      <c r="A11" s="163" t="s">
        <v>3947</v>
      </c>
    </row>
    <row r="12" spans="1:1" ht="72">
      <c r="A12" s="162" t="s">
        <v>3917</v>
      </c>
    </row>
    <row r="13" spans="1:1" ht="14.4">
      <c r="A13" s="162"/>
    </row>
    <row r="14" spans="1:1" ht="14.4">
      <c r="A14" s="162" t="s">
        <v>3946</v>
      </c>
    </row>
    <row r="15" spans="1:1" ht="28.8">
      <c r="A15" s="162" t="s">
        <v>3918</v>
      </c>
    </row>
    <row r="16" spans="1:1" ht="14.4">
      <c r="A16" s="162"/>
    </row>
    <row r="17" spans="1:1" ht="14.4">
      <c r="A17" s="162" t="s">
        <v>3945</v>
      </c>
    </row>
    <row r="18" spans="1:1" ht="28.8">
      <c r="A18" s="162" t="s">
        <v>3942</v>
      </c>
    </row>
    <row r="19" spans="1:1" ht="14.4">
      <c r="A19" s="162"/>
    </row>
    <row r="20" spans="1:1" ht="14.4">
      <c r="A20" s="163" t="s">
        <v>3944</v>
      </c>
    </row>
    <row r="21" spans="1:1" ht="43.2">
      <c r="A21" s="162" t="s">
        <v>3943</v>
      </c>
    </row>
    <row r="23" spans="1:1" ht="43.2">
      <c r="A23" s="162" t="s">
        <v>3919</v>
      </c>
    </row>
    <row r="25" spans="1:1" ht="14.4">
      <c r="A25" s="167" t="s">
        <v>3920</v>
      </c>
    </row>
    <row r="27" spans="1:1" ht="14.4">
      <c r="A27" s="167" t="s">
        <v>3921</v>
      </c>
    </row>
    <row r="29" spans="1:1">
      <c r="A29" s="164" t="s">
        <v>3922</v>
      </c>
    </row>
  </sheetData>
  <sheetProtection password="CD54" sheet="1"/>
  <pageMargins left="0.5" right="0.5" top="1.5" bottom="0.75" header="0.3" footer="0.3"/>
  <pageSetup scale="90" fitToHeight="4" orientation="portrait" r:id="rId1"/>
  <headerFooter>
    <oddHeader xml:space="preserve">&amp;C
&amp;G
</oddHeader>
    <oddFooter>&amp;C5 North 8th Street  -  Mifflinburg, PA 17844  -  855-480-2426  -  LegacyCrafted.com</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6627" r:id="rId5" name="Check Box 3">
              <controlPr locked="0" defaultSize="0" autoFill="0" autoLine="0" autoPict="0">
                <anchor moveWithCells="1">
                  <from>
                    <xdr:col>0</xdr:col>
                    <xdr:colOff>190500</xdr:colOff>
                    <xdr:row>9</xdr:row>
                    <xdr:rowOff>152400</xdr:rowOff>
                  </from>
                  <to>
                    <xdr:col>0</xdr:col>
                    <xdr:colOff>411480</xdr:colOff>
                    <xdr:row>11</xdr:row>
                    <xdr:rowOff>0</xdr:rowOff>
                  </to>
                </anchor>
              </controlPr>
            </control>
          </mc:Choice>
        </mc:AlternateContent>
        <mc:AlternateContent xmlns:mc="http://schemas.openxmlformats.org/markup-compatibility/2006">
          <mc:Choice Requires="x14">
            <control shapeId="26628" r:id="rId6" name="Check Box 4">
              <controlPr locked="0" defaultSize="0" autoFill="0" autoLine="0" autoPict="0">
                <anchor moveWithCells="1">
                  <from>
                    <xdr:col>0</xdr:col>
                    <xdr:colOff>190500</xdr:colOff>
                    <xdr:row>12</xdr:row>
                    <xdr:rowOff>182880</xdr:rowOff>
                  </from>
                  <to>
                    <xdr:col>0</xdr:col>
                    <xdr:colOff>411480</xdr:colOff>
                    <xdr:row>14</xdr:row>
                    <xdr:rowOff>30480</xdr:rowOff>
                  </to>
                </anchor>
              </controlPr>
            </control>
          </mc:Choice>
        </mc:AlternateContent>
        <mc:AlternateContent xmlns:mc="http://schemas.openxmlformats.org/markup-compatibility/2006">
          <mc:Choice Requires="x14">
            <control shapeId="26631" r:id="rId7" name="Check Box 7">
              <controlPr locked="0" defaultSize="0" autoFill="0" autoLine="0" autoPict="0">
                <anchor moveWithCells="1">
                  <from>
                    <xdr:col>0</xdr:col>
                    <xdr:colOff>160020</xdr:colOff>
                    <xdr:row>15</xdr:row>
                    <xdr:rowOff>175260</xdr:rowOff>
                  </from>
                  <to>
                    <xdr:col>0</xdr:col>
                    <xdr:colOff>381000</xdr:colOff>
                    <xdr:row>17</xdr:row>
                    <xdr:rowOff>22860</xdr:rowOff>
                  </to>
                </anchor>
              </controlPr>
            </control>
          </mc:Choice>
        </mc:AlternateContent>
        <mc:AlternateContent xmlns:mc="http://schemas.openxmlformats.org/markup-compatibility/2006">
          <mc:Choice Requires="x14">
            <control shapeId="26632" r:id="rId8" name="Check Box 8">
              <controlPr locked="0" defaultSize="0" autoFill="0" autoLine="0" autoPict="0">
                <anchor moveWithCells="1">
                  <from>
                    <xdr:col>0</xdr:col>
                    <xdr:colOff>182880</xdr:colOff>
                    <xdr:row>18</xdr:row>
                    <xdr:rowOff>175260</xdr:rowOff>
                  </from>
                  <to>
                    <xdr:col>0</xdr:col>
                    <xdr:colOff>403860</xdr:colOff>
                    <xdr:row>20</xdr:row>
                    <xdr:rowOff>22860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sheetPr>
  <dimension ref="A1:L576"/>
  <sheetViews>
    <sheetView zoomScale="85" zoomScaleNormal="85" workbookViewId="0">
      <pane xSplit="5" ySplit="14" topLeftCell="F15" activePane="bottomRight" state="frozen"/>
      <selection pane="topRight"/>
      <selection pane="bottomLeft"/>
      <selection pane="bottomRight" activeCell="J15" sqref="J15"/>
    </sheetView>
  </sheetViews>
  <sheetFormatPr defaultRowHeight="23.25" customHeight="1"/>
  <cols>
    <col min="1" max="1" width="15.6640625" style="272" customWidth="1"/>
    <col min="2" max="2" width="7.6640625" style="273" customWidth="1"/>
    <col min="3" max="3" width="16.44140625" style="274" customWidth="1"/>
    <col min="4" max="4" width="20.5546875" style="2" customWidth="1"/>
    <col min="5" max="5" width="22.6640625" style="9" customWidth="1"/>
    <col min="6" max="6" width="39.6640625" style="2" customWidth="1"/>
    <col min="8" max="10" width="6.6640625" style="2" customWidth="1"/>
    <col min="11" max="11" width="25" style="2" customWidth="1"/>
  </cols>
  <sheetData>
    <row r="1" spans="1:12" ht="22.8">
      <c r="F1" s="7" t="s">
        <v>4920</v>
      </c>
      <c r="G1" s="7"/>
      <c r="H1" s="7"/>
      <c r="I1" s="22"/>
      <c r="J1" s="22"/>
    </row>
    <row r="2" spans="1:12" ht="26.25" hidden="1" customHeight="1">
      <c r="G2" s="7"/>
      <c r="H2" s="6"/>
      <c r="I2" s="6"/>
      <c r="J2" s="6"/>
    </row>
    <row r="3" spans="1:12" ht="23.25" hidden="1" customHeight="1">
      <c r="A3" s="296"/>
      <c r="B3" s="297"/>
      <c r="C3" s="298"/>
      <c r="D3" s="3"/>
      <c r="E3" s="10"/>
      <c r="F3" s="3"/>
      <c r="G3" s="114"/>
      <c r="H3" s="5" t="s">
        <v>890</v>
      </c>
      <c r="I3" s="5" t="s">
        <v>889</v>
      </c>
      <c r="J3" s="5" t="s">
        <v>891</v>
      </c>
      <c r="K3" s="3"/>
    </row>
    <row r="4" spans="1:12" ht="23.25" hidden="1" customHeight="1">
      <c r="A4" s="296"/>
      <c r="B4" s="297"/>
      <c r="C4" s="298"/>
      <c r="D4" s="3"/>
      <c r="E4" s="10"/>
      <c r="F4" s="3"/>
      <c r="G4" s="114"/>
      <c r="H4" s="5" t="s">
        <v>893</v>
      </c>
      <c r="I4" s="5" t="s">
        <v>892</v>
      </c>
      <c r="J4" s="5" t="s">
        <v>894</v>
      </c>
      <c r="K4" s="3"/>
    </row>
    <row r="5" spans="1:12" ht="23.25" hidden="1" customHeight="1">
      <c r="A5" s="296"/>
      <c r="B5" s="297"/>
      <c r="C5" s="298"/>
      <c r="D5" s="3"/>
      <c r="E5" s="10"/>
      <c r="F5" s="3"/>
      <c r="G5" s="114"/>
      <c r="H5" s="5" t="s">
        <v>896</v>
      </c>
      <c r="I5" s="5" t="s">
        <v>895</v>
      </c>
      <c r="J5" s="5" t="s">
        <v>897</v>
      </c>
      <c r="K5" s="3"/>
    </row>
    <row r="6" spans="1:12" ht="23.25" hidden="1" customHeight="1">
      <c r="A6" s="296"/>
      <c r="B6" s="297"/>
      <c r="C6" s="298"/>
      <c r="D6" s="3"/>
      <c r="E6" s="10"/>
      <c r="F6" s="3"/>
      <c r="G6" s="114"/>
      <c r="H6" s="5" t="s">
        <v>899</v>
      </c>
      <c r="I6" s="5" t="s">
        <v>898</v>
      </c>
      <c r="J6" s="5" t="s">
        <v>900</v>
      </c>
      <c r="K6" s="3"/>
    </row>
    <row r="7" spans="1:12" ht="23.25" hidden="1" customHeight="1">
      <c r="A7" s="296"/>
      <c r="B7" s="297"/>
      <c r="C7" s="298"/>
      <c r="D7" s="3"/>
      <c r="E7" s="10"/>
      <c r="F7" s="3"/>
      <c r="G7" s="114"/>
      <c r="H7" s="5" t="s">
        <v>905</v>
      </c>
      <c r="I7" s="5" t="s">
        <v>907</v>
      </c>
      <c r="J7" s="5" t="s">
        <v>904</v>
      </c>
      <c r="K7" s="3"/>
    </row>
    <row r="8" spans="1:12" ht="23.25" hidden="1" customHeight="1">
      <c r="A8" s="296"/>
      <c r="B8" s="297"/>
      <c r="C8" s="298"/>
      <c r="D8" s="3"/>
      <c r="E8" s="10"/>
      <c r="F8" s="3"/>
      <c r="G8" s="114"/>
      <c r="H8" s="5" t="s">
        <v>1175</v>
      </c>
      <c r="I8" s="5" t="s">
        <v>1175</v>
      </c>
      <c r="J8" s="5" t="s">
        <v>1175</v>
      </c>
      <c r="K8" s="3"/>
    </row>
    <row r="9" spans="1:12" ht="23.25" hidden="1" customHeight="1">
      <c r="A9" s="296"/>
      <c r="B9" s="297"/>
      <c r="C9" s="298"/>
      <c r="D9" s="3"/>
      <c r="E9" s="10"/>
      <c r="F9" s="3"/>
      <c r="G9" s="114"/>
      <c r="H9" s="5" t="s">
        <v>1174</v>
      </c>
      <c r="I9" s="5" t="s">
        <v>1174</v>
      </c>
      <c r="J9" s="5" t="s">
        <v>1174</v>
      </c>
      <c r="K9" s="3"/>
    </row>
    <row r="10" spans="1:12" ht="23.25" hidden="1" customHeight="1">
      <c r="A10" s="296"/>
      <c r="B10" s="297"/>
      <c r="C10" s="298"/>
      <c r="D10" s="3"/>
      <c r="E10" s="10"/>
      <c r="F10" s="3"/>
      <c r="G10" s="114"/>
      <c r="H10" s="5" t="s">
        <v>1282</v>
      </c>
      <c r="I10" s="5" t="s">
        <v>1282</v>
      </c>
      <c r="J10" s="5" t="s">
        <v>1282</v>
      </c>
      <c r="K10" s="3"/>
    </row>
    <row r="11" spans="1:12" ht="23.25" hidden="1" customHeight="1">
      <c r="A11" s="296"/>
      <c r="B11" s="297"/>
      <c r="C11" s="298"/>
      <c r="D11" s="3"/>
      <c r="E11" s="10"/>
      <c r="F11" s="3"/>
      <c r="G11" s="114"/>
      <c r="H11" s="5"/>
      <c r="I11" s="5"/>
      <c r="J11" s="5"/>
      <c r="K11" s="3"/>
    </row>
    <row r="12" spans="1:12" ht="97.5" customHeight="1">
      <c r="A12" s="296"/>
      <c r="B12" s="297"/>
      <c r="C12" s="299"/>
      <c r="D12" s="3"/>
      <c r="E12" s="10"/>
      <c r="F12" s="3"/>
      <c r="G12" s="106"/>
      <c r="H12" s="338" t="s">
        <v>4994</v>
      </c>
      <c r="I12" s="350" t="s">
        <v>5014</v>
      </c>
      <c r="J12" s="351"/>
      <c r="K12" s="3"/>
    </row>
    <row r="13" spans="1:12" s="113" customFormat="1" ht="12" customHeight="1">
      <c r="A13" s="300"/>
      <c r="B13" s="301"/>
      <c r="C13" s="302"/>
      <c r="D13" s="109"/>
      <c r="E13" s="110"/>
      <c r="F13" s="111" t="s">
        <v>3702</v>
      </c>
      <c r="G13" s="107"/>
      <c r="H13" s="112">
        <v>1</v>
      </c>
      <c r="I13" s="133">
        <v>5</v>
      </c>
      <c r="J13" s="316">
        <v>6</v>
      </c>
      <c r="K13" s="111" t="s">
        <v>3702</v>
      </c>
    </row>
    <row r="14" spans="1:12" ht="105.75" customHeight="1">
      <c r="A14" s="278"/>
      <c r="B14" s="303"/>
      <c r="C14" s="304"/>
      <c r="D14" s="8" t="s">
        <v>1170</v>
      </c>
      <c r="E14" s="11" t="s">
        <v>1171</v>
      </c>
      <c r="G14" s="108" t="s">
        <v>3614</v>
      </c>
      <c r="H14" s="115" t="s">
        <v>4921</v>
      </c>
      <c r="I14" s="132" t="s">
        <v>4923</v>
      </c>
      <c r="J14" s="346" t="s">
        <v>5011</v>
      </c>
      <c r="L14" s="65" t="s">
        <v>3614</v>
      </c>
    </row>
    <row r="15" spans="1:12" ht="23.25" customHeight="1">
      <c r="D15" s="317" t="s">
        <v>4811</v>
      </c>
      <c r="E15" s="135"/>
      <c r="F15" s="134" t="s">
        <v>1211</v>
      </c>
      <c r="G15" s="318">
        <v>0.7</v>
      </c>
      <c r="H15" s="319">
        <v>275</v>
      </c>
      <c r="I15" s="320" t="s">
        <v>2022</v>
      </c>
      <c r="J15" s="320" t="s">
        <v>2022</v>
      </c>
      <c r="K15" s="317" t="s">
        <v>4811</v>
      </c>
      <c r="L15" s="318">
        <v>0.7</v>
      </c>
    </row>
    <row r="16" spans="1:12" ht="23.25" customHeight="1">
      <c r="D16" s="317" t="s">
        <v>419</v>
      </c>
      <c r="E16" s="135"/>
      <c r="F16" s="134" t="s">
        <v>1211</v>
      </c>
      <c r="G16" s="318">
        <v>0.7</v>
      </c>
      <c r="H16" s="320" t="s">
        <v>2022</v>
      </c>
      <c r="I16" s="319">
        <v>503</v>
      </c>
      <c r="J16" s="319">
        <v>434</v>
      </c>
      <c r="K16" s="317" t="s">
        <v>419</v>
      </c>
      <c r="L16" s="318">
        <v>0.7</v>
      </c>
    </row>
    <row r="17" spans="1:12" ht="23.25" customHeight="1">
      <c r="A17"/>
      <c r="B17" s="305"/>
      <c r="D17" s="317" t="s">
        <v>4812</v>
      </c>
      <c r="E17" s="135"/>
      <c r="F17" s="134" t="s">
        <v>1465</v>
      </c>
      <c r="G17" s="318">
        <v>0.1</v>
      </c>
      <c r="H17" s="319">
        <v>37</v>
      </c>
      <c r="I17" s="320" t="s">
        <v>2022</v>
      </c>
      <c r="J17" s="320" t="s">
        <v>2022</v>
      </c>
      <c r="K17" s="317" t="s">
        <v>4812</v>
      </c>
      <c r="L17" s="318">
        <v>0.1</v>
      </c>
    </row>
    <row r="18" spans="1:12" ht="23.25" customHeight="1">
      <c r="A18"/>
      <c r="B18" s="305"/>
      <c r="D18" s="317" t="s">
        <v>1464</v>
      </c>
      <c r="E18" s="135"/>
      <c r="F18" s="134" t="s">
        <v>1465</v>
      </c>
      <c r="G18" s="318">
        <v>0.1</v>
      </c>
      <c r="H18" s="320" t="s">
        <v>2022</v>
      </c>
      <c r="I18" s="319">
        <v>56</v>
      </c>
      <c r="J18" s="319">
        <v>53</v>
      </c>
      <c r="K18" s="317" t="s">
        <v>1464</v>
      </c>
      <c r="L18" s="318">
        <v>0.1</v>
      </c>
    </row>
    <row r="19" spans="1:12" ht="23.25" customHeight="1">
      <c r="A19"/>
      <c r="B19" s="305"/>
      <c r="D19" s="317" t="s">
        <v>5004</v>
      </c>
      <c r="E19" s="135"/>
      <c r="F19" s="134" t="s">
        <v>5007</v>
      </c>
      <c r="G19" s="318">
        <v>0</v>
      </c>
      <c r="H19" s="319">
        <v>690</v>
      </c>
      <c r="I19" s="319">
        <v>690</v>
      </c>
      <c r="J19" s="319">
        <v>690</v>
      </c>
      <c r="K19" s="317" t="s">
        <v>5004</v>
      </c>
      <c r="L19" s="318">
        <v>0</v>
      </c>
    </row>
    <row r="20" spans="1:12" ht="23.25" customHeight="1">
      <c r="A20"/>
      <c r="B20" s="305"/>
      <c r="D20" s="317" t="s">
        <v>5003</v>
      </c>
      <c r="E20" s="135"/>
      <c r="F20" s="134" t="s">
        <v>5007</v>
      </c>
      <c r="G20" s="318">
        <v>0</v>
      </c>
      <c r="H20" s="319">
        <v>815</v>
      </c>
      <c r="I20" s="319">
        <v>815</v>
      </c>
      <c r="J20" s="319">
        <v>815</v>
      </c>
      <c r="K20" s="317" t="s">
        <v>5003</v>
      </c>
      <c r="L20" s="318">
        <v>0</v>
      </c>
    </row>
    <row r="21" spans="1:12" ht="23.25" customHeight="1">
      <c r="A21"/>
      <c r="B21" s="305"/>
      <c r="D21" s="317" t="s">
        <v>5006</v>
      </c>
      <c r="E21" s="135"/>
      <c r="F21" s="134" t="s">
        <v>5008</v>
      </c>
      <c r="G21" s="318">
        <v>0</v>
      </c>
      <c r="H21" s="319">
        <v>829</v>
      </c>
      <c r="I21" s="319">
        <v>829</v>
      </c>
      <c r="J21" s="319">
        <v>829</v>
      </c>
      <c r="K21" s="317" t="s">
        <v>5006</v>
      </c>
      <c r="L21" s="318">
        <v>0</v>
      </c>
    </row>
    <row r="22" spans="1:12" ht="23.25" customHeight="1">
      <c r="A22"/>
      <c r="B22" s="305"/>
      <c r="D22" s="317" t="s">
        <v>5005</v>
      </c>
      <c r="E22" s="135"/>
      <c r="F22" s="134" t="s">
        <v>5008</v>
      </c>
      <c r="G22" s="318">
        <v>0</v>
      </c>
      <c r="H22" s="319">
        <v>944</v>
      </c>
      <c r="I22" s="319">
        <v>944</v>
      </c>
      <c r="J22" s="319">
        <v>944</v>
      </c>
      <c r="K22" s="317" t="s">
        <v>5005</v>
      </c>
      <c r="L22" s="318">
        <v>0</v>
      </c>
    </row>
    <row r="23" spans="1:12" ht="23.25" customHeight="1">
      <c r="A23"/>
      <c r="B23" s="305"/>
      <c r="D23" s="317" t="s">
        <v>2159</v>
      </c>
      <c r="E23" s="135"/>
      <c r="F23" s="134" t="s">
        <v>2163</v>
      </c>
      <c r="G23" s="318">
        <v>6</v>
      </c>
      <c r="H23" s="319">
        <v>259</v>
      </c>
      <c r="I23" s="319">
        <v>346</v>
      </c>
      <c r="J23" s="319">
        <v>321</v>
      </c>
      <c r="K23" s="317" t="s">
        <v>2159</v>
      </c>
      <c r="L23" s="318">
        <v>6</v>
      </c>
    </row>
    <row r="24" spans="1:12" ht="23.25" customHeight="1">
      <c r="A24"/>
      <c r="B24" s="305"/>
      <c r="D24" s="317" t="s">
        <v>3023</v>
      </c>
      <c r="E24" s="135"/>
      <c r="F24" s="134" t="s">
        <v>2163</v>
      </c>
      <c r="G24" s="318">
        <v>6</v>
      </c>
      <c r="H24" s="319">
        <v>259</v>
      </c>
      <c r="I24" s="319">
        <v>346</v>
      </c>
      <c r="J24" s="319">
        <v>321</v>
      </c>
      <c r="K24" s="317" t="s">
        <v>3023</v>
      </c>
      <c r="L24" s="318">
        <v>6</v>
      </c>
    </row>
    <row r="25" spans="1:12" ht="23.25" customHeight="1">
      <c r="A25"/>
      <c r="B25" s="305"/>
      <c r="D25" s="317" t="s">
        <v>0</v>
      </c>
      <c r="E25" s="135"/>
      <c r="F25" s="134" t="s">
        <v>921</v>
      </c>
      <c r="G25" s="318">
        <v>6</v>
      </c>
      <c r="H25" s="319">
        <v>373</v>
      </c>
      <c r="I25" s="319">
        <v>467</v>
      </c>
      <c r="J25" s="319">
        <v>442</v>
      </c>
      <c r="K25" s="317" t="s">
        <v>0</v>
      </c>
      <c r="L25" s="318">
        <v>6</v>
      </c>
    </row>
    <row r="26" spans="1:12" ht="23.25" customHeight="1">
      <c r="A26"/>
      <c r="B26" s="305"/>
      <c r="D26" s="317" t="s">
        <v>3024</v>
      </c>
      <c r="E26" s="135"/>
      <c r="F26" s="134" t="s">
        <v>921</v>
      </c>
      <c r="G26" s="318">
        <v>6</v>
      </c>
      <c r="H26" s="319">
        <v>373</v>
      </c>
      <c r="I26" s="319">
        <v>467</v>
      </c>
      <c r="J26" s="319">
        <v>442</v>
      </c>
      <c r="K26" s="317" t="s">
        <v>3024</v>
      </c>
      <c r="L26" s="318">
        <v>6</v>
      </c>
    </row>
    <row r="27" spans="1:12" ht="23.25" customHeight="1">
      <c r="A27"/>
      <c r="B27" s="305"/>
      <c r="D27" s="317" t="s">
        <v>4813</v>
      </c>
      <c r="E27" s="135"/>
      <c r="F27" s="134" t="s">
        <v>2163</v>
      </c>
      <c r="G27" s="318">
        <v>6.8</v>
      </c>
      <c r="H27" s="319">
        <v>268</v>
      </c>
      <c r="I27" s="319">
        <v>361</v>
      </c>
      <c r="J27" s="319">
        <v>333</v>
      </c>
      <c r="K27" s="317" t="s">
        <v>4813</v>
      </c>
      <c r="L27" s="318">
        <v>6.8</v>
      </c>
    </row>
    <row r="28" spans="1:12" ht="23.25" customHeight="1">
      <c r="A28"/>
      <c r="B28" s="305"/>
      <c r="D28" s="317" t="s">
        <v>4814</v>
      </c>
      <c r="E28" s="135"/>
      <c r="F28" s="134" t="s">
        <v>2163</v>
      </c>
      <c r="G28" s="318">
        <v>6.8</v>
      </c>
      <c r="H28" s="319">
        <v>268</v>
      </c>
      <c r="I28" s="319">
        <v>361</v>
      </c>
      <c r="J28" s="319">
        <v>333</v>
      </c>
      <c r="K28" s="317" t="s">
        <v>4814</v>
      </c>
      <c r="L28" s="318">
        <v>6.8</v>
      </c>
    </row>
    <row r="29" spans="1:12" ht="23.25" customHeight="1">
      <c r="A29"/>
      <c r="B29" s="305"/>
      <c r="D29" s="317" t="s">
        <v>4815</v>
      </c>
      <c r="E29" s="135"/>
      <c r="F29" s="134" t="s">
        <v>4924</v>
      </c>
      <c r="G29" s="318">
        <v>6.8</v>
      </c>
      <c r="H29" s="319">
        <v>385</v>
      </c>
      <c r="I29" s="319">
        <v>486</v>
      </c>
      <c r="J29" s="319">
        <v>458</v>
      </c>
      <c r="K29" s="317" t="s">
        <v>4815</v>
      </c>
      <c r="L29" s="318">
        <v>6.8</v>
      </c>
    </row>
    <row r="30" spans="1:12" ht="23.25" customHeight="1">
      <c r="A30"/>
      <c r="B30" s="305"/>
      <c r="D30" s="317" t="s">
        <v>4816</v>
      </c>
      <c r="E30" s="135"/>
      <c r="F30" s="134" t="s">
        <v>4924</v>
      </c>
      <c r="G30" s="318">
        <v>6.8</v>
      </c>
      <c r="H30" s="319">
        <v>385</v>
      </c>
      <c r="I30" s="319">
        <v>486</v>
      </c>
      <c r="J30" s="319">
        <v>458</v>
      </c>
      <c r="K30" s="317" t="s">
        <v>4816</v>
      </c>
      <c r="L30" s="318">
        <v>6.8</v>
      </c>
    </row>
    <row r="31" spans="1:12" ht="23.25" customHeight="1">
      <c r="A31"/>
      <c r="B31" s="305"/>
      <c r="D31" s="317" t="s">
        <v>2160</v>
      </c>
      <c r="E31" s="135"/>
      <c r="F31" s="134" t="s">
        <v>2164</v>
      </c>
      <c r="G31" s="318">
        <v>7.5</v>
      </c>
      <c r="H31" s="319">
        <v>280</v>
      </c>
      <c r="I31" s="319">
        <v>380</v>
      </c>
      <c r="J31" s="319">
        <v>349</v>
      </c>
      <c r="K31" s="317" t="s">
        <v>2160</v>
      </c>
      <c r="L31" s="318">
        <v>7.5</v>
      </c>
    </row>
    <row r="32" spans="1:12" ht="23.25" customHeight="1">
      <c r="A32"/>
      <c r="B32" s="305"/>
      <c r="D32" s="317" t="s">
        <v>3025</v>
      </c>
      <c r="E32" s="135"/>
      <c r="F32" s="134" t="s">
        <v>2164</v>
      </c>
      <c r="G32" s="318">
        <v>7.5</v>
      </c>
      <c r="H32" s="319">
        <v>280</v>
      </c>
      <c r="I32" s="319">
        <v>380</v>
      </c>
      <c r="J32" s="319">
        <v>349</v>
      </c>
      <c r="K32" s="317" t="s">
        <v>3025</v>
      </c>
      <c r="L32" s="318">
        <v>7.5</v>
      </c>
    </row>
    <row r="33" spans="1:12" ht="23.25" customHeight="1">
      <c r="A33"/>
      <c r="B33" s="305"/>
      <c r="D33" s="317" t="s">
        <v>1</v>
      </c>
      <c r="E33" s="135"/>
      <c r="F33" s="134" t="s">
        <v>922</v>
      </c>
      <c r="G33" s="318">
        <v>7.5</v>
      </c>
      <c r="H33" s="319">
        <v>399</v>
      </c>
      <c r="I33" s="319">
        <v>506</v>
      </c>
      <c r="J33" s="319">
        <v>476</v>
      </c>
      <c r="K33" s="317" t="s">
        <v>1</v>
      </c>
      <c r="L33" s="318">
        <v>7.5</v>
      </c>
    </row>
    <row r="34" spans="1:12" ht="23.25" customHeight="1">
      <c r="A34"/>
      <c r="B34" s="305"/>
      <c r="D34" s="317" t="s">
        <v>3026</v>
      </c>
      <c r="E34" s="135"/>
      <c r="F34" s="134" t="s">
        <v>922</v>
      </c>
      <c r="G34" s="318">
        <v>7.5</v>
      </c>
      <c r="H34" s="319">
        <v>399</v>
      </c>
      <c r="I34" s="319">
        <v>506</v>
      </c>
      <c r="J34" s="319">
        <v>476</v>
      </c>
      <c r="K34" s="317" t="s">
        <v>3026</v>
      </c>
      <c r="L34" s="318">
        <v>7.5</v>
      </c>
    </row>
    <row r="35" spans="1:12" ht="23.25" customHeight="1">
      <c r="A35"/>
      <c r="B35" s="305"/>
      <c r="D35" s="317" t="s">
        <v>4817</v>
      </c>
      <c r="E35" s="135"/>
      <c r="F35" s="134" t="s">
        <v>2164</v>
      </c>
      <c r="G35" s="318">
        <v>8.2999999999999989</v>
      </c>
      <c r="H35" s="319">
        <v>289</v>
      </c>
      <c r="I35" s="319">
        <v>394</v>
      </c>
      <c r="J35" s="319">
        <v>361</v>
      </c>
      <c r="K35" s="317" t="s">
        <v>4817</v>
      </c>
      <c r="L35" s="318">
        <v>8.2999999999999989</v>
      </c>
    </row>
    <row r="36" spans="1:12" ht="23.25" customHeight="1">
      <c r="A36"/>
      <c r="B36" s="305"/>
      <c r="D36" s="317" t="s">
        <v>4818</v>
      </c>
      <c r="E36" s="135"/>
      <c r="F36" s="134" t="s">
        <v>2164</v>
      </c>
      <c r="G36" s="318">
        <v>8.2999999999999989</v>
      </c>
      <c r="H36" s="319">
        <v>289</v>
      </c>
      <c r="I36" s="319">
        <v>394</v>
      </c>
      <c r="J36" s="319">
        <v>361</v>
      </c>
      <c r="K36" s="317" t="s">
        <v>4818</v>
      </c>
      <c r="L36" s="318">
        <v>8.2999999999999989</v>
      </c>
    </row>
    <row r="37" spans="1:12" ht="23.25" customHeight="1">
      <c r="A37"/>
      <c r="B37" s="305"/>
      <c r="D37" s="317" t="s">
        <v>4819</v>
      </c>
      <c r="E37" s="135"/>
      <c r="F37" s="134" t="s">
        <v>4925</v>
      </c>
      <c r="G37" s="318">
        <v>8.2999999999999989</v>
      </c>
      <c r="H37" s="319">
        <v>413</v>
      </c>
      <c r="I37" s="319">
        <v>525</v>
      </c>
      <c r="J37" s="319">
        <v>492</v>
      </c>
      <c r="K37" s="317" t="s">
        <v>4819</v>
      </c>
      <c r="L37" s="318">
        <v>8.2999999999999989</v>
      </c>
    </row>
    <row r="38" spans="1:12" ht="23.25" customHeight="1">
      <c r="A38"/>
      <c r="B38" s="305"/>
      <c r="D38" s="317" t="s">
        <v>4820</v>
      </c>
      <c r="E38" s="135"/>
      <c r="F38" s="134" t="s">
        <v>4925</v>
      </c>
      <c r="G38" s="318">
        <v>8.2999999999999989</v>
      </c>
      <c r="H38" s="319">
        <v>413</v>
      </c>
      <c r="I38" s="319">
        <v>525</v>
      </c>
      <c r="J38" s="319">
        <v>492</v>
      </c>
      <c r="K38" s="317" t="s">
        <v>4820</v>
      </c>
      <c r="L38" s="318">
        <v>8.2999999999999989</v>
      </c>
    </row>
    <row r="39" spans="1:12" ht="23.25" customHeight="1">
      <c r="A39"/>
      <c r="B39" s="305"/>
      <c r="D39" s="317" t="s">
        <v>2</v>
      </c>
      <c r="E39" s="135"/>
      <c r="F39" s="134" t="s">
        <v>766</v>
      </c>
      <c r="G39" s="318">
        <v>9</v>
      </c>
      <c r="H39" s="319">
        <v>301</v>
      </c>
      <c r="I39" s="319">
        <v>413</v>
      </c>
      <c r="J39" s="319">
        <v>378</v>
      </c>
      <c r="K39" s="317" t="s">
        <v>2</v>
      </c>
      <c r="L39" s="318">
        <v>9</v>
      </c>
    </row>
    <row r="40" spans="1:12" ht="23.25" customHeight="1">
      <c r="A40"/>
      <c r="B40" s="305"/>
      <c r="D40" s="317" t="s">
        <v>3027</v>
      </c>
      <c r="E40" s="135"/>
      <c r="F40" s="134" t="s">
        <v>766</v>
      </c>
      <c r="G40" s="318">
        <v>9</v>
      </c>
      <c r="H40" s="319">
        <v>301</v>
      </c>
      <c r="I40" s="319">
        <v>413</v>
      </c>
      <c r="J40" s="319">
        <v>378</v>
      </c>
      <c r="K40" s="317" t="s">
        <v>3027</v>
      </c>
      <c r="L40" s="318">
        <v>9</v>
      </c>
    </row>
    <row r="41" spans="1:12" ht="23.25" customHeight="1">
      <c r="A41"/>
      <c r="B41" s="305"/>
      <c r="D41" s="317" t="s">
        <v>3</v>
      </c>
      <c r="E41" s="135"/>
      <c r="F41" s="134" t="s">
        <v>923</v>
      </c>
      <c r="G41" s="318">
        <v>9</v>
      </c>
      <c r="H41" s="319">
        <v>425</v>
      </c>
      <c r="I41" s="319">
        <v>545</v>
      </c>
      <c r="J41" s="319">
        <v>510</v>
      </c>
      <c r="K41" s="317" t="s">
        <v>3</v>
      </c>
      <c r="L41" s="318">
        <v>9</v>
      </c>
    </row>
    <row r="42" spans="1:12" ht="23.25" customHeight="1">
      <c r="A42"/>
      <c r="B42" s="305"/>
      <c r="D42" s="317" t="s">
        <v>3028</v>
      </c>
      <c r="E42" s="135"/>
      <c r="F42" s="134" t="s">
        <v>923</v>
      </c>
      <c r="G42" s="318">
        <v>9</v>
      </c>
      <c r="H42" s="319">
        <v>425</v>
      </c>
      <c r="I42" s="319">
        <v>545</v>
      </c>
      <c r="J42" s="319">
        <v>510</v>
      </c>
      <c r="K42" s="317" t="s">
        <v>3028</v>
      </c>
      <c r="L42" s="318">
        <v>9</v>
      </c>
    </row>
    <row r="43" spans="1:12" ht="23.25" customHeight="1">
      <c r="A43"/>
      <c r="B43" s="305"/>
      <c r="D43" s="317" t="s">
        <v>4</v>
      </c>
      <c r="E43" s="135"/>
      <c r="F43" s="134" t="s">
        <v>767</v>
      </c>
      <c r="G43" s="318">
        <v>12</v>
      </c>
      <c r="H43" s="319">
        <v>491</v>
      </c>
      <c r="I43" s="319">
        <v>646</v>
      </c>
      <c r="J43" s="319">
        <v>599</v>
      </c>
      <c r="K43" s="317" t="s">
        <v>4</v>
      </c>
      <c r="L43" s="318">
        <v>12</v>
      </c>
    </row>
    <row r="44" spans="1:12" ht="23.25" customHeight="1">
      <c r="A44"/>
      <c r="B44" s="305"/>
      <c r="D44" s="317" t="s">
        <v>5</v>
      </c>
      <c r="E44" s="135"/>
      <c r="F44" s="134" t="s">
        <v>768</v>
      </c>
      <c r="G44" s="318">
        <v>13.5</v>
      </c>
      <c r="H44" s="319">
        <v>516</v>
      </c>
      <c r="I44" s="319">
        <v>682</v>
      </c>
      <c r="J44" s="319">
        <v>629</v>
      </c>
      <c r="K44" s="317" t="s">
        <v>5</v>
      </c>
      <c r="L44" s="318">
        <v>13.5</v>
      </c>
    </row>
    <row r="45" spans="1:12" ht="23.25" customHeight="1">
      <c r="A45"/>
      <c r="B45" s="305"/>
      <c r="D45" s="317" t="s">
        <v>6</v>
      </c>
      <c r="E45" s="135"/>
      <c r="F45" s="134" t="s">
        <v>769</v>
      </c>
      <c r="G45" s="318">
        <v>15</v>
      </c>
      <c r="H45" s="319">
        <v>540</v>
      </c>
      <c r="I45" s="319">
        <v>719</v>
      </c>
      <c r="J45" s="319">
        <v>661</v>
      </c>
      <c r="K45" s="317" t="s">
        <v>6</v>
      </c>
      <c r="L45" s="318">
        <v>15</v>
      </c>
    </row>
    <row r="46" spans="1:12" ht="23.25" customHeight="1">
      <c r="A46"/>
      <c r="B46" s="305"/>
      <c r="D46" s="317" t="s">
        <v>7</v>
      </c>
      <c r="E46" s="135"/>
      <c r="F46" s="134" t="s">
        <v>770</v>
      </c>
      <c r="G46" s="318">
        <v>16.5</v>
      </c>
      <c r="H46" s="319">
        <v>567</v>
      </c>
      <c r="I46" s="319">
        <v>756</v>
      </c>
      <c r="J46" s="319">
        <v>693</v>
      </c>
      <c r="K46" s="317" t="s">
        <v>7</v>
      </c>
      <c r="L46" s="318">
        <v>16.5</v>
      </c>
    </row>
    <row r="47" spans="1:12" ht="23.25" customHeight="1">
      <c r="A47"/>
      <c r="B47" s="305"/>
      <c r="D47" s="317" t="s">
        <v>8</v>
      </c>
      <c r="E47" s="135"/>
      <c r="F47" s="134" t="s">
        <v>771</v>
      </c>
      <c r="G47" s="318">
        <v>18</v>
      </c>
      <c r="H47" s="319">
        <v>595</v>
      </c>
      <c r="I47" s="319">
        <v>795</v>
      </c>
      <c r="J47" s="319">
        <v>727</v>
      </c>
      <c r="K47" s="317" t="s">
        <v>8</v>
      </c>
      <c r="L47" s="318">
        <v>18</v>
      </c>
    </row>
    <row r="48" spans="1:12" ht="23.25" customHeight="1">
      <c r="A48"/>
      <c r="B48" s="305"/>
      <c r="D48" s="317" t="s">
        <v>2161</v>
      </c>
      <c r="E48" s="135"/>
      <c r="F48" s="134" t="s">
        <v>2165</v>
      </c>
      <c r="G48" s="318">
        <v>10.5</v>
      </c>
      <c r="H48" s="319">
        <v>322</v>
      </c>
      <c r="I48" s="319">
        <v>446</v>
      </c>
      <c r="J48" s="319">
        <v>407</v>
      </c>
      <c r="K48" s="317" t="s">
        <v>2161</v>
      </c>
      <c r="L48" s="318">
        <v>10.5</v>
      </c>
    </row>
    <row r="49" spans="1:12" ht="23.25" customHeight="1">
      <c r="A49"/>
      <c r="B49" s="305"/>
      <c r="D49" s="317" t="s">
        <v>3030</v>
      </c>
      <c r="E49" s="135"/>
      <c r="F49" s="134" t="s">
        <v>2165</v>
      </c>
      <c r="G49" s="318">
        <v>10.5</v>
      </c>
      <c r="H49" s="319">
        <v>322</v>
      </c>
      <c r="I49" s="319">
        <v>446</v>
      </c>
      <c r="J49" s="319">
        <v>407</v>
      </c>
      <c r="K49" s="317" t="s">
        <v>3030</v>
      </c>
      <c r="L49" s="318">
        <v>10.5</v>
      </c>
    </row>
    <row r="50" spans="1:12" ht="23.25" customHeight="1">
      <c r="A50"/>
      <c r="B50" s="305"/>
      <c r="D50" s="317" t="s">
        <v>9</v>
      </c>
      <c r="E50" s="135"/>
      <c r="F50" s="134" t="s">
        <v>924</v>
      </c>
      <c r="G50" s="318">
        <v>10.5</v>
      </c>
      <c r="H50" s="319">
        <v>452</v>
      </c>
      <c r="I50" s="319">
        <v>582</v>
      </c>
      <c r="J50" s="319">
        <v>542</v>
      </c>
      <c r="K50" s="317" t="s">
        <v>9</v>
      </c>
      <c r="L50" s="318">
        <v>10.5</v>
      </c>
    </row>
    <row r="51" spans="1:12" ht="23.25" customHeight="1">
      <c r="A51"/>
      <c r="B51" s="305"/>
      <c r="D51" s="317" t="s">
        <v>3031</v>
      </c>
      <c r="E51" s="135"/>
      <c r="F51" s="134" t="s">
        <v>924</v>
      </c>
      <c r="G51" s="318">
        <v>10.5</v>
      </c>
      <c r="H51" s="319">
        <v>452</v>
      </c>
      <c r="I51" s="319">
        <v>582</v>
      </c>
      <c r="J51" s="319">
        <v>542</v>
      </c>
      <c r="K51" s="317" t="s">
        <v>3031</v>
      </c>
      <c r="L51" s="318">
        <v>10.5</v>
      </c>
    </row>
    <row r="52" spans="1:12" ht="23.25" customHeight="1">
      <c r="A52"/>
      <c r="B52" s="305"/>
      <c r="D52" s="317" t="s">
        <v>2171</v>
      </c>
      <c r="E52" s="135"/>
      <c r="F52" s="134" t="s">
        <v>2176</v>
      </c>
      <c r="G52" s="318">
        <v>12</v>
      </c>
      <c r="H52" s="319">
        <v>357</v>
      </c>
      <c r="I52" s="319">
        <v>505</v>
      </c>
      <c r="J52" s="319">
        <v>458</v>
      </c>
      <c r="K52" s="317" t="s">
        <v>2171</v>
      </c>
      <c r="L52" s="318">
        <v>12</v>
      </c>
    </row>
    <row r="53" spans="1:12" ht="23.25" customHeight="1">
      <c r="A53"/>
      <c r="B53" s="305"/>
      <c r="D53" s="317" t="s">
        <v>2162</v>
      </c>
      <c r="E53" s="135"/>
      <c r="F53" s="134" t="s">
        <v>2166</v>
      </c>
      <c r="G53" s="318">
        <v>12</v>
      </c>
      <c r="H53" s="319">
        <v>343</v>
      </c>
      <c r="I53" s="319">
        <v>479</v>
      </c>
      <c r="J53" s="319">
        <v>435</v>
      </c>
      <c r="K53" s="317" t="s">
        <v>2162</v>
      </c>
      <c r="L53" s="318">
        <v>12</v>
      </c>
    </row>
    <row r="54" spans="1:12" ht="23.25" customHeight="1">
      <c r="A54"/>
      <c r="B54" s="305"/>
      <c r="D54" s="317" t="s">
        <v>3032</v>
      </c>
      <c r="E54" s="135"/>
      <c r="F54" s="134" t="s">
        <v>2166</v>
      </c>
      <c r="G54" s="318">
        <v>12</v>
      </c>
      <c r="H54" s="319">
        <v>343</v>
      </c>
      <c r="I54" s="319">
        <v>479</v>
      </c>
      <c r="J54" s="319">
        <v>435</v>
      </c>
      <c r="K54" s="317" t="s">
        <v>3032</v>
      </c>
      <c r="L54" s="318">
        <v>12</v>
      </c>
    </row>
    <row r="55" spans="1:12" ht="23.25" customHeight="1">
      <c r="A55"/>
      <c r="B55" s="305"/>
      <c r="D55" s="317" t="s">
        <v>10</v>
      </c>
      <c r="E55" s="135"/>
      <c r="F55" s="134" t="s">
        <v>925</v>
      </c>
      <c r="G55" s="318">
        <v>12</v>
      </c>
      <c r="H55" s="319">
        <v>477</v>
      </c>
      <c r="I55" s="319">
        <v>621</v>
      </c>
      <c r="J55" s="319">
        <v>576</v>
      </c>
      <c r="K55" s="317" t="s">
        <v>10</v>
      </c>
      <c r="L55" s="318">
        <v>12</v>
      </c>
    </row>
    <row r="56" spans="1:12" ht="23.25" customHeight="1">
      <c r="A56"/>
      <c r="B56" s="305"/>
      <c r="D56" s="317" t="s">
        <v>3033</v>
      </c>
      <c r="E56" s="135"/>
      <c r="F56" s="134" t="s">
        <v>925</v>
      </c>
      <c r="G56" s="318">
        <v>12</v>
      </c>
      <c r="H56" s="319">
        <v>477</v>
      </c>
      <c r="I56" s="319">
        <v>621</v>
      </c>
      <c r="J56" s="319">
        <v>576</v>
      </c>
      <c r="K56" s="317" t="s">
        <v>3033</v>
      </c>
      <c r="L56" s="318">
        <v>12</v>
      </c>
    </row>
    <row r="57" spans="1:12" ht="23.25" customHeight="1">
      <c r="A57"/>
      <c r="B57" s="305"/>
      <c r="D57" s="317" t="s">
        <v>2172</v>
      </c>
      <c r="E57" s="135"/>
      <c r="F57" s="134" t="s">
        <v>2177</v>
      </c>
      <c r="G57" s="318">
        <v>13.5</v>
      </c>
      <c r="H57" s="319">
        <v>377</v>
      </c>
      <c r="I57" s="319">
        <v>537</v>
      </c>
      <c r="J57" s="319">
        <v>485</v>
      </c>
      <c r="K57" s="317" t="s">
        <v>2172</v>
      </c>
      <c r="L57" s="318">
        <v>13.5</v>
      </c>
    </row>
    <row r="58" spans="1:12" ht="23.25" customHeight="1">
      <c r="A58"/>
      <c r="B58" s="305"/>
      <c r="D58" s="317" t="s">
        <v>2173</v>
      </c>
      <c r="E58" s="135"/>
      <c r="F58" s="134" t="s">
        <v>2178</v>
      </c>
      <c r="G58" s="318">
        <v>15</v>
      </c>
      <c r="H58" s="319">
        <v>398</v>
      </c>
      <c r="I58" s="319">
        <v>570</v>
      </c>
      <c r="J58" s="319">
        <v>513</v>
      </c>
      <c r="K58" s="317" t="s">
        <v>2173</v>
      </c>
      <c r="L58" s="318">
        <v>15</v>
      </c>
    </row>
    <row r="59" spans="1:12" ht="23.25" customHeight="1">
      <c r="A59"/>
      <c r="B59" s="305"/>
      <c r="D59" s="317" t="s">
        <v>2174</v>
      </c>
      <c r="E59" s="135"/>
      <c r="F59" s="134" t="s">
        <v>2180</v>
      </c>
      <c r="G59" s="318">
        <v>16.5</v>
      </c>
      <c r="H59" s="319">
        <v>419</v>
      </c>
      <c r="I59" s="319">
        <v>602</v>
      </c>
      <c r="J59" s="319">
        <v>541</v>
      </c>
      <c r="K59" s="317" t="s">
        <v>2174</v>
      </c>
      <c r="L59" s="318">
        <v>16.5</v>
      </c>
    </row>
    <row r="60" spans="1:12" ht="23.25" customHeight="1">
      <c r="A60"/>
      <c r="B60" s="305"/>
      <c r="D60" s="317" t="s">
        <v>388</v>
      </c>
      <c r="E60" s="135"/>
      <c r="F60" s="134" t="s">
        <v>773</v>
      </c>
      <c r="G60" s="318">
        <v>18</v>
      </c>
      <c r="H60" s="319">
        <v>441</v>
      </c>
      <c r="I60" s="319">
        <v>636</v>
      </c>
      <c r="J60" s="319">
        <v>570</v>
      </c>
      <c r="K60" s="317" t="s">
        <v>388</v>
      </c>
      <c r="L60" s="318">
        <v>18</v>
      </c>
    </row>
    <row r="61" spans="1:12" ht="23.25" customHeight="1">
      <c r="A61"/>
      <c r="B61" s="305"/>
      <c r="D61" s="317" t="s">
        <v>15</v>
      </c>
      <c r="E61" s="135"/>
      <c r="F61" s="134" t="s">
        <v>4741</v>
      </c>
      <c r="G61" s="318">
        <v>4.5</v>
      </c>
      <c r="H61" s="319">
        <v>238</v>
      </c>
      <c r="I61" s="319">
        <v>313</v>
      </c>
      <c r="J61" s="319">
        <v>293</v>
      </c>
      <c r="K61" s="317" t="s">
        <v>15</v>
      </c>
      <c r="L61" s="318">
        <v>4.5</v>
      </c>
    </row>
    <row r="62" spans="1:12" ht="23.25" customHeight="1">
      <c r="A62"/>
      <c r="B62" s="305"/>
      <c r="D62" s="317" t="s">
        <v>3035</v>
      </c>
      <c r="E62" s="135"/>
      <c r="F62" s="134" t="s">
        <v>4741</v>
      </c>
      <c r="G62" s="318">
        <v>4.5</v>
      </c>
      <c r="H62" s="319">
        <v>238</v>
      </c>
      <c r="I62" s="319">
        <v>313</v>
      </c>
      <c r="J62" s="319">
        <v>293</v>
      </c>
      <c r="K62" s="317" t="s">
        <v>3035</v>
      </c>
      <c r="L62" s="318">
        <v>4.5</v>
      </c>
    </row>
    <row r="63" spans="1:12" ht="23.25" customHeight="1">
      <c r="A63"/>
      <c r="B63" s="305"/>
      <c r="D63" s="317" t="s">
        <v>16</v>
      </c>
      <c r="E63" s="135"/>
      <c r="F63" s="134" t="s">
        <v>4740</v>
      </c>
      <c r="G63" s="318">
        <v>4.5</v>
      </c>
      <c r="H63" s="319">
        <v>348</v>
      </c>
      <c r="I63" s="319">
        <v>432</v>
      </c>
      <c r="J63" s="319">
        <v>411</v>
      </c>
      <c r="K63" s="317" t="s">
        <v>16</v>
      </c>
      <c r="L63" s="318">
        <v>4.5</v>
      </c>
    </row>
    <row r="64" spans="1:12" ht="23.25" customHeight="1">
      <c r="A64"/>
      <c r="B64" s="305"/>
      <c r="D64" s="317" t="s">
        <v>3036</v>
      </c>
      <c r="E64" s="135"/>
      <c r="F64" s="134" t="s">
        <v>4740</v>
      </c>
      <c r="G64" s="318">
        <v>4.5</v>
      </c>
      <c r="H64" s="319">
        <v>348</v>
      </c>
      <c r="I64" s="319">
        <v>432</v>
      </c>
      <c r="J64" s="319">
        <v>411</v>
      </c>
      <c r="K64" s="317" t="s">
        <v>3036</v>
      </c>
      <c r="L64" s="318">
        <v>4.5</v>
      </c>
    </row>
    <row r="65" spans="1:12" ht="23.25" customHeight="1">
      <c r="A65"/>
      <c r="B65" s="305"/>
      <c r="D65" s="317" t="s">
        <v>2099</v>
      </c>
      <c r="E65" s="135"/>
      <c r="F65" s="134" t="s">
        <v>4926</v>
      </c>
      <c r="G65" s="318">
        <v>0.1</v>
      </c>
      <c r="H65" s="320" t="s">
        <v>2022</v>
      </c>
      <c r="I65" s="319">
        <v>58</v>
      </c>
      <c r="J65" s="319">
        <v>55</v>
      </c>
      <c r="K65" s="317" t="s">
        <v>2099</v>
      </c>
      <c r="L65" s="318">
        <v>0.1</v>
      </c>
    </row>
    <row r="66" spans="1:12" ht="23.25" customHeight="1">
      <c r="A66"/>
      <c r="B66" s="305"/>
      <c r="D66" s="317" t="s">
        <v>4500</v>
      </c>
      <c r="E66" s="135"/>
      <c r="F66" s="134" t="s">
        <v>4927</v>
      </c>
      <c r="G66" s="318">
        <v>18</v>
      </c>
      <c r="H66" s="319">
        <v>393</v>
      </c>
      <c r="I66" s="319">
        <v>497</v>
      </c>
      <c r="J66" s="319">
        <v>469</v>
      </c>
      <c r="K66" s="317" t="s">
        <v>4500</v>
      </c>
      <c r="L66" s="318">
        <v>18</v>
      </c>
    </row>
    <row r="67" spans="1:12" ht="23.25" customHeight="1">
      <c r="A67"/>
      <c r="B67" s="305"/>
      <c r="D67" s="317" t="s">
        <v>4501</v>
      </c>
      <c r="E67" s="135"/>
      <c r="F67" s="134" t="s">
        <v>4927</v>
      </c>
      <c r="G67" s="318">
        <v>18</v>
      </c>
      <c r="H67" s="319">
        <v>393</v>
      </c>
      <c r="I67" s="319">
        <v>497</v>
      </c>
      <c r="J67" s="319">
        <v>469</v>
      </c>
      <c r="K67" s="317" t="s">
        <v>4501</v>
      </c>
      <c r="L67" s="318">
        <v>18</v>
      </c>
    </row>
    <row r="68" spans="1:12" ht="23.25" customHeight="1">
      <c r="A68"/>
      <c r="B68" s="305"/>
      <c r="D68" s="317" t="s">
        <v>1870</v>
      </c>
      <c r="E68" s="135"/>
      <c r="F68" s="134" t="s">
        <v>4928</v>
      </c>
      <c r="G68" s="318">
        <v>18</v>
      </c>
      <c r="H68" s="319">
        <v>552</v>
      </c>
      <c r="I68" s="319">
        <v>660</v>
      </c>
      <c r="J68" s="319">
        <v>633</v>
      </c>
      <c r="K68" s="317" t="s">
        <v>1870</v>
      </c>
      <c r="L68" s="318">
        <v>18</v>
      </c>
    </row>
    <row r="69" spans="1:12" ht="23.25" customHeight="1">
      <c r="A69"/>
      <c r="B69" s="305"/>
      <c r="D69" s="317" t="s">
        <v>3037</v>
      </c>
      <c r="E69" s="135"/>
      <c r="F69" s="134" t="s">
        <v>4928</v>
      </c>
      <c r="G69" s="318">
        <v>18</v>
      </c>
      <c r="H69" s="319">
        <v>552</v>
      </c>
      <c r="I69" s="319">
        <v>660</v>
      </c>
      <c r="J69" s="319">
        <v>633</v>
      </c>
      <c r="K69" s="317" t="s">
        <v>3037</v>
      </c>
      <c r="L69" s="318">
        <v>18</v>
      </c>
    </row>
    <row r="70" spans="1:12" ht="23.25" customHeight="1">
      <c r="A70"/>
      <c r="B70" s="305"/>
      <c r="D70" s="317" t="s">
        <v>4502</v>
      </c>
      <c r="E70" s="135"/>
      <c r="F70" s="134" t="s">
        <v>4929</v>
      </c>
      <c r="G70" s="318">
        <v>19.5</v>
      </c>
      <c r="H70" s="319">
        <v>415</v>
      </c>
      <c r="I70" s="319">
        <v>532</v>
      </c>
      <c r="J70" s="319">
        <v>499</v>
      </c>
      <c r="K70" s="317" t="s">
        <v>4502</v>
      </c>
      <c r="L70" s="318">
        <v>19.5</v>
      </c>
    </row>
    <row r="71" spans="1:12" ht="23.25" customHeight="1">
      <c r="A71"/>
      <c r="B71" s="305"/>
      <c r="D71" s="317" t="s">
        <v>4503</v>
      </c>
      <c r="E71" s="135"/>
      <c r="F71" s="134" t="s">
        <v>4929</v>
      </c>
      <c r="G71" s="318">
        <v>19.5</v>
      </c>
      <c r="H71" s="319">
        <v>415</v>
      </c>
      <c r="I71" s="319">
        <v>532</v>
      </c>
      <c r="J71" s="319">
        <v>499</v>
      </c>
      <c r="K71" s="317" t="s">
        <v>4503</v>
      </c>
      <c r="L71" s="318">
        <v>19.5</v>
      </c>
    </row>
    <row r="72" spans="1:12" ht="23.25" customHeight="1">
      <c r="A72"/>
      <c r="B72" s="305"/>
      <c r="D72" s="317" t="s">
        <v>1871</v>
      </c>
      <c r="E72" s="135"/>
      <c r="F72" s="134" t="s">
        <v>4930</v>
      </c>
      <c r="G72" s="318">
        <v>19.5</v>
      </c>
      <c r="H72" s="319">
        <v>579</v>
      </c>
      <c r="I72" s="319">
        <v>701</v>
      </c>
      <c r="J72" s="319">
        <v>669</v>
      </c>
      <c r="K72" s="317" t="s">
        <v>1871</v>
      </c>
      <c r="L72" s="318">
        <v>19.5</v>
      </c>
    </row>
    <row r="73" spans="1:12" ht="23.25" customHeight="1">
      <c r="A73"/>
      <c r="B73" s="305"/>
      <c r="D73" s="317" t="s">
        <v>3038</v>
      </c>
      <c r="E73" s="135"/>
      <c r="F73" s="134" t="s">
        <v>4930</v>
      </c>
      <c r="G73" s="318">
        <v>19.5</v>
      </c>
      <c r="H73" s="319">
        <v>579</v>
      </c>
      <c r="I73" s="319">
        <v>701</v>
      </c>
      <c r="J73" s="319">
        <v>669</v>
      </c>
      <c r="K73" s="317" t="s">
        <v>3038</v>
      </c>
      <c r="L73" s="318">
        <v>19.5</v>
      </c>
    </row>
    <row r="74" spans="1:12" ht="23.25" customHeight="1">
      <c r="A74"/>
      <c r="B74" s="305"/>
      <c r="D74" s="317" t="s">
        <v>4504</v>
      </c>
      <c r="E74" s="135"/>
      <c r="F74" s="134" t="s">
        <v>4931</v>
      </c>
      <c r="G74" s="318">
        <v>21</v>
      </c>
      <c r="H74" s="319">
        <v>436</v>
      </c>
      <c r="I74" s="319">
        <v>565</v>
      </c>
      <c r="J74" s="319">
        <v>527</v>
      </c>
      <c r="K74" s="317" t="s">
        <v>4504</v>
      </c>
      <c r="L74" s="318">
        <v>21</v>
      </c>
    </row>
    <row r="75" spans="1:12" ht="23.25" customHeight="1">
      <c r="A75"/>
      <c r="B75" s="305"/>
      <c r="D75" s="317" t="s">
        <v>4505</v>
      </c>
      <c r="E75" s="135"/>
      <c r="F75" s="134" t="s">
        <v>4931</v>
      </c>
      <c r="G75" s="318">
        <v>21</v>
      </c>
      <c r="H75" s="319">
        <v>436</v>
      </c>
      <c r="I75" s="319">
        <v>565</v>
      </c>
      <c r="J75" s="319">
        <v>527</v>
      </c>
      <c r="K75" s="317" t="s">
        <v>4505</v>
      </c>
      <c r="L75" s="318">
        <v>21</v>
      </c>
    </row>
    <row r="76" spans="1:12" ht="23.25" customHeight="1">
      <c r="A76"/>
      <c r="B76" s="305"/>
      <c r="D76" s="317" t="s">
        <v>1872</v>
      </c>
      <c r="E76" s="135"/>
      <c r="F76" s="134" t="s">
        <v>4932</v>
      </c>
      <c r="G76" s="318">
        <v>21</v>
      </c>
      <c r="H76" s="319">
        <v>604</v>
      </c>
      <c r="I76" s="319">
        <v>737</v>
      </c>
      <c r="J76" s="319">
        <v>700</v>
      </c>
      <c r="K76" s="317" t="s">
        <v>1872</v>
      </c>
      <c r="L76" s="318">
        <v>21</v>
      </c>
    </row>
    <row r="77" spans="1:12" ht="23.25" customHeight="1">
      <c r="A77"/>
      <c r="B77" s="305"/>
      <c r="D77" s="317" t="s">
        <v>3039</v>
      </c>
      <c r="E77" s="135"/>
      <c r="F77" s="134" t="s">
        <v>4932</v>
      </c>
      <c r="G77" s="318">
        <v>21</v>
      </c>
      <c r="H77" s="319">
        <v>604</v>
      </c>
      <c r="I77" s="319">
        <v>737</v>
      </c>
      <c r="J77" s="319">
        <v>700</v>
      </c>
      <c r="K77" s="317" t="s">
        <v>3039</v>
      </c>
      <c r="L77" s="318">
        <v>21</v>
      </c>
    </row>
    <row r="78" spans="1:12" ht="23.25" customHeight="1">
      <c r="A78"/>
      <c r="B78" s="305"/>
      <c r="D78" s="317" t="s">
        <v>1255</v>
      </c>
      <c r="E78" s="135"/>
      <c r="F78" s="134" t="s">
        <v>2715</v>
      </c>
      <c r="G78" s="318">
        <v>0</v>
      </c>
      <c r="H78" s="319">
        <v>511</v>
      </c>
      <c r="I78" s="319">
        <v>511</v>
      </c>
      <c r="J78" s="319">
        <v>511</v>
      </c>
      <c r="K78" s="317" t="s">
        <v>1255</v>
      </c>
      <c r="L78" s="318">
        <v>0</v>
      </c>
    </row>
    <row r="79" spans="1:12" ht="23.25" customHeight="1">
      <c r="A79"/>
      <c r="B79" s="305"/>
      <c r="D79" s="317" t="s">
        <v>19</v>
      </c>
      <c r="E79" s="135"/>
      <c r="F79" s="134" t="s">
        <v>774</v>
      </c>
      <c r="G79" s="318">
        <v>5.6999999999999993</v>
      </c>
      <c r="H79" s="319">
        <v>332</v>
      </c>
      <c r="I79" s="319">
        <v>427</v>
      </c>
      <c r="J79" s="319">
        <v>401</v>
      </c>
      <c r="K79" s="317" t="s">
        <v>19</v>
      </c>
      <c r="L79" s="318">
        <v>5.6999999999999993</v>
      </c>
    </row>
    <row r="80" spans="1:12" ht="23.25" customHeight="1">
      <c r="A80"/>
      <c r="B80" s="305"/>
      <c r="D80" s="317" t="s">
        <v>3044</v>
      </c>
      <c r="E80" s="135"/>
      <c r="F80" s="134" t="s">
        <v>774</v>
      </c>
      <c r="G80" s="318">
        <v>5.6999999999999993</v>
      </c>
      <c r="H80" s="319">
        <v>332</v>
      </c>
      <c r="I80" s="319">
        <v>427</v>
      </c>
      <c r="J80" s="319">
        <v>401</v>
      </c>
      <c r="K80" s="317" t="s">
        <v>3044</v>
      </c>
      <c r="L80" s="318">
        <v>5.6999999999999993</v>
      </c>
    </row>
    <row r="81" spans="1:12" ht="23.25" customHeight="1">
      <c r="A81"/>
      <c r="B81" s="305"/>
      <c r="D81" s="317" t="s">
        <v>4527</v>
      </c>
      <c r="E81" s="135"/>
      <c r="F81" s="134" t="s">
        <v>4528</v>
      </c>
      <c r="G81" s="318">
        <v>6.1999999999999993</v>
      </c>
      <c r="H81" s="319">
        <v>339</v>
      </c>
      <c r="I81" s="319">
        <v>461</v>
      </c>
      <c r="J81" s="319">
        <v>432</v>
      </c>
      <c r="K81" s="317" t="s">
        <v>4527</v>
      </c>
      <c r="L81" s="318">
        <v>6.1999999999999993</v>
      </c>
    </row>
    <row r="82" spans="1:12" ht="23.25" customHeight="1">
      <c r="A82"/>
      <c r="B82" s="305"/>
      <c r="D82" s="317" t="s">
        <v>4529</v>
      </c>
      <c r="E82" s="135"/>
      <c r="F82" s="134" t="s">
        <v>4528</v>
      </c>
      <c r="G82" s="318">
        <v>6.1999999999999993</v>
      </c>
      <c r="H82" s="319">
        <v>339</v>
      </c>
      <c r="I82" s="319">
        <v>461</v>
      </c>
      <c r="J82" s="319">
        <v>432</v>
      </c>
      <c r="K82" s="317" t="s">
        <v>4529</v>
      </c>
      <c r="L82" s="318">
        <v>6.1999999999999993</v>
      </c>
    </row>
    <row r="83" spans="1:12" ht="23.25" customHeight="1">
      <c r="A83"/>
      <c r="B83" s="305"/>
      <c r="D83" s="317" t="s">
        <v>2722</v>
      </c>
      <c r="E83" s="135"/>
      <c r="F83" s="134" t="s">
        <v>2737</v>
      </c>
      <c r="G83" s="318">
        <v>6.8</v>
      </c>
      <c r="H83" s="319">
        <v>355</v>
      </c>
      <c r="I83" s="319">
        <v>481</v>
      </c>
      <c r="J83" s="319">
        <v>451</v>
      </c>
      <c r="K83" s="317" t="s">
        <v>2722</v>
      </c>
      <c r="L83" s="318">
        <v>6.8</v>
      </c>
    </row>
    <row r="84" spans="1:12" ht="23.25" customHeight="1">
      <c r="A84"/>
      <c r="B84" s="305"/>
      <c r="D84" s="317" t="s">
        <v>3048</v>
      </c>
      <c r="E84" s="135"/>
      <c r="F84" s="134" t="s">
        <v>2737</v>
      </c>
      <c r="G84" s="318">
        <v>6.8</v>
      </c>
      <c r="H84" s="319">
        <v>355</v>
      </c>
      <c r="I84" s="319">
        <v>481</v>
      </c>
      <c r="J84" s="319">
        <v>451</v>
      </c>
      <c r="K84" s="317" t="s">
        <v>3048</v>
      </c>
      <c r="L84" s="318">
        <v>6.8</v>
      </c>
    </row>
    <row r="85" spans="1:12" ht="23.25" customHeight="1">
      <c r="A85"/>
      <c r="B85" s="305"/>
      <c r="D85" s="317" t="s">
        <v>2741</v>
      </c>
      <c r="E85" s="135"/>
      <c r="F85" s="134" t="s">
        <v>3563</v>
      </c>
      <c r="G85" s="318">
        <v>7.3999999999999995</v>
      </c>
      <c r="H85" s="319">
        <v>395</v>
      </c>
      <c r="I85" s="319">
        <v>532</v>
      </c>
      <c r="J85" s="319">
        <v>499</v>
      </c>
      <c r="K85" s="317" t="s">
        <v>2741</v>
      </c>
      <c r="L85" s="318">
        <v>7.3999999999999995</v>
      </c>
    </row>
    <row r="86" spans="1:12" ht="23.25" customHeight="1">
      <c r="A86"/>
      <c r="B86" s="305"/>
      <c r="D86" s="317" t="s">
        <v>3052</v>
      </c>
      <c r="E86" s="135"/>
      <c r="F86" s="134" t="s">
        <v>3563</v>
      </c>
      <c r="G86" s="318">
        <v>7.3999999999999995</v>
      </c>
      <c r="H86" s="319">
        <v>395</v>
      </c>
      <c r="I86" s="319">
        <v>532</v>
      </c>
      <c r="J86" s="319">
        <v>499</v>
      </c>
      <c r="K86" s="317" t="s">
        <v>3052</v>
      </c>
      <c r="L86" s="318">
        <v>7.3999999999999995</v>
      </c>
    </row>
    <row r="87" spans="1:12" ht="23.25" customHeight="1">
      <c r="A87"/>
      <c r="B87" s="305"/>
      <c r="D87" s="317" t="s">
        <v>23</v>
      </c>
      <c r="E87" s="135"/>
      <c r="F87" s="134" t="s">
        <v>775</v>
      </c>
      <c r="G87" s="318">
        <v>7.8999999999999995</v>
      </c>
      <c r="H87" s="319">
        <v>402</v>
      </c>
      <c r="I87" s="319">
        <v>541</v>
      </c>
      <c r="J87" s="319">
        <v>506</v>
      </c>
      <c r="K87" s="317" t="s">
        <v>23</v>
      </c>
      <c r="L87" s="318">
        <v>7.8999999999999995</v>
      </c>
    </row>
    <row r="88" spans="1:12" ht="23.25" customHeight="1">
      <c r="A88"/>
      <c r="B88" s="305"/>
      <c r="D88" s="317" t="s">
        <v>3056</v>
      </c>
      <c r="E88" s="135"/>
      <c r="F88" s="134" t="s">
        <v>775</v>
      </c>
      <c r="G88" s="318">
        <v>7.8999999999999995</v>
      </c>
      <c r="H88" s="319">
        <v>402</v>
      </c>
      <c r="I88" s="319">
        <v>541</v>
      </c>
      <c r="J88" s="319">
        <v>506</v>
      </c>
      <c r="K88" s="317" t="s">
        <v>3056</v>
      </c>
      <c r="L88" s="318">
        <v>7.8999999999999995</v>
      </c>
    </row>
    <row r="89" spans="1:12" ht="23.25" customHeight="1">
      <c r="A89"/>
      <c r="B89" s="305"/>
      <c r="D89" s="317" t="s">
        <v>1401</v>
      </c>
      <c r="E89" s="135"/>
      <c r="F89" s="134" t="s">
        <v>4933</v>
      </c>
      <c r="G89" s="318">
        <v>0.4</v>
      </c>
      <c r="H89" s="319">
        <v>84</v>
      </c>
      <c r="I89" s="319">
        <v>200</v>
      </c>
      <c r="J89" s="319">
        <v>185</v>
      </c>
      <c r="K89" s="317" t="s">
        <v>1401</v>
      </c>
      <c r="L89" s="318">
        <v>0.4</v>
      </c>
    </row>
    <row r="90" spans="1:12" ht="23.25" customHeight="1">
      <c r="A90"/>
      <c r="B90" s="305"/>
      <c r="D90" s="317" t="s">
        <v>429</v>
      </c>
      <c r="E90" s="135"/>
      <c r="F90" s="134" t="s">
        <v>595</v>
      </c>
      <c r="G90" s="318">
        <v>0.1</v>
      </c>
      <c r="H90" s="319">
        <v>40</v>
      </c>
      <c r="I90" s="319">
        <v>55</v>
      </c>
      <c r="J90" s="319">
        <v>53</v>
      </c>
      <c r="K90" s="317" t="s">
        <v>429</v>
      </c>
      <c r="L90" s="318">
        <v>0.1</v>
      </c>
    </row>
    <row r="91" spans="1:12" ht="23.25" customHeight="1">
      <c r="A91"/>
      <c r="B91" s="305"/>
      <c r="D91" s="317" t="s">
        <v>430</v>
      </c>
      <c r="E91" s="135"/>
      <c r="F91" s="134" t="s">
        <v>596</v>
      </c>
      <c r="G91" s="318">
        <v>0.1</v>
      </c>
      <c r="H91" s="319">
        <v>46</v>
      </c>
      <c r="I91" s="319">
        <v>75</v>
      </c>
      <c r="J91" s="319">
        <v>72</v>
      </c>
      <c r="K91" s="317" t="s">
        <v>430</v>
      </c>
      <c r="L91" s="318">
        <v>0.1</v>
      </c>
    </row>
    <row r="92" spans="1:12" ht="23.25" customHeight="1">
      <c r="A92"/>
      <c r="B92" s="305"/>
      <c r="D92" s="317" t="s">
        <v>4822</v>
      </c>
      <c r="E92" s="135"/>
      <c r="F92" s="134" t="s">
        <v>4934</v>
      </c>
      <c r="G92" s="318">
        <v>0</v>
      </c>
      <c r="H92" s="320" t="s">
        <v>2022</v>
      </c>
      <c r="I92" s="319">
        <v>166</v>
      </c>
      <c r="J92" s="319">
        <v>151</v>
      </c>
      <c r="K92" s="317" t="s">
        <v>4822</v>
      </c>
      <c r="L92" s="318">
        <v>0</v>
      </c>
    </row>
    <row r="93" spans="1:12" ht="23.25" customHeight="1">
      <c r="A93"/>
      <c r="B93" s="305"/>
      <c r="D93" s="317" t="s">
        <v>4823</v>
      </c>
      <c r="E93" s="135"/>
      <c r="F93" s="134" t="s">
        <v>4935</v>
      </c>
      <c r="G93" s="318">
        <v>0</v>
      </c>
      <c r="H93" s="320" t="s">
        <v>2022</v>
      </c>
      <c r="I93" s="319">
        <v>166</v>
      </c>
      <c r="J93" s="319">
        <v>151</v>
      </c>
      <c r="K93" s="317" t="s">
        <v>4823</v>
      </c>
      <c r="L93" s="318">
        <v>0</v>
      </c>
    </row>
    <row r="94" spans="1:12" ht="23.25" customHeight="1">
      <c r="A94"/>
      <c r="B94" s="305"/>
      <c r="D94" s="317" t="s">
        <v>4824</v>
      </c>
      <c r="E94" s="135"/>
      <c r="F94" s="134" t="s">
        <v>4936</v>
      </c>
      <c r="G94" s="318">
        <v>15</v>
      </c>
      <c r="H94" s="319">
        <v>523</v>
      </c>
      <c r="I94" s="319">
        <v>1104</v>
      </c>
      <c r="J94" s="319">
        <v>1017</v>
      </c>
      <c r="K94" s="317" t="s">
        <v>4824</v>
      </c>
      <c r="L94" s="318">
        <v>15</v>
      </c>
    </row>
    <row r="95" spans="1:12" ht="23.25" customHeight="1">
      <c r="A95"/>
      <c r="B95" s="305"/>
      <c r="D95" s="317" t="s">
        <v>1256</v>
      </c>
      <c r="E95" s="135"/>
      <c r="F95" s="134" t="s">
        <v>1258</v>
      </c>
      <c r="G95" s="318">
        <v>0</v>
      </c>
      <c r="H95" s="319">
        <v>155</v>
      </c>
      <c r="I95" s="319">
        <v>155</v>
      </c>
      <c r="J95" s="319">
        <v>155</v>
      </c>
      <c r="K95" s="317" t="s">
        <v>1256</v>
      </c>
      <c r="L95" s="318">
        <v>0</v>
      </c>
    </row>
    <row r="96" spans="1:12" ht="23.25" customHeight="1">
      <c r="A96"/>
      <c r="B96" s="305"/>
      <c r="D96" s="317" t="s">
        <v>1257</v>
      </c>
      <c r="E96" s="135"/>
      <c r="F96" s="134" t="s">
        <v>1259</v>
      </c>
      <c r="G96" s="318">
        <v>0</v>
      </c>
      <c r="H96" s="319">
        <v>664</v>
      </c>
      <c r="I96" s="319">
        <v>664</v>
      </c>
      <c r="J96" s="319">
        <v>664</v>
      </c>
      <c r="K96" s="317" t="s">
        <v>1257</v>
      </c>
      <c r="L96" s="318">
        <v>0</v>
      </c>
    </row>
    <row r="97" spans="1:12" ht="23.25" customHeight="1">
      <c r="A97"/>
      <c r="B97" s="305"/>
      <c r="D97" s="317" t="s">
        <v>2204</v>
      </c>
      <c r="E97" s="135"/>
      <c r="F97" s="134" t="s">
        <v>2205</v>
      </c>
      <c r="G97" s="318">
        <v>0</v>
      </c>
      <c r="H97" s="319">
        <v>842</v>
      </c>
      <c r="I97" s="319">
        <v>842</v>
      </c>
      <c r="J97" s="319">
        <v>842</v>
      </c>
      <c r="K97" s="317" t="s">
        <v>2204</v>
      </c>
      <c r="L97" s="318">
        <v>0</v>
      </c>
    </row>
    <row r="98" spans="1:12" ht="23.25" customHeight="1">
      <c r="A98"/>
      <c r="B98" s="305"/>
      <c r="D98" s="317" t="s">
        <v>386</v>
      </c>
      <c r="E98" s="135"/>
      <c r="F98" s="134" t="s">
        <v>781</v>
      </c>
      <c r="G98" s="318">
        <v>25.900000000000002</v>
      </c>
      <c r="H98" s="319">
        <v>651</v>
      </c>
      <c r="I98" s="319">
        <v>839</v>
      </c>
      <c r="J98" s="319">
        <v>794</v>
      </c>
      <c r="K98" s="317" t="s">
        <v>386</v>
      </c>
      <c r="L98" s="318">
        <v>25.900000000000002</v>
      </c>
    </row>
    <row r="99" spans="1:12" ht="23.25" customHeight="1">
      <c r="A99"/>
      <c r="B99" s="305"/>
      <c r="D99" s="317" t="s">
        <v>3113</v>
      </c>
      <c r="E99" s="135"/>
      <c r="F99" s="134" t="s">
        <v>781</v>
      </c>
      <c r="G99" s="318">
        <v>25.900000000000002</v>
      </c>
      <c r="H99" s="319">
        <v>651</v>
      </c>
      <c r="I99" s="319">
        <v>839</v>
      </c>
      <c r="J99" s="319">
        <v>794</v>
      </c>
      <c r="K99" s="317" t="s">
        <v>3113</v>
      </c>
      <c r="L99" s="318">
        <v>25.900000000000002</v>
      </c>
    </row>
    <row r="100" spans="1:12" ht="23.25" customHeight="1">
      <c r="A100"/>
      <c r="B100" s="305"/>
      <c r="D100" s="317" t="s">
        <v>4296</v>
      </c>
      <c r="E100" s="135"/>
      <c r="F100" s="134" t="s">
        <v>4336</v>
      </c>
      <c r="G100" s="318">
        <v>0</v>
      </c>
      <c r="H100" s="319">
        <v>78</v>
      </c>
      <c r="I100" s="319">
        <v>78</v>
      </c>
      <c r="J100" s="319">
        <v>78</v>
      </c>
      <c r="K100" s="317" t="s">
        <v>4296</v>
      </c>
      <c r="L100" s="318">
        <v>0</v>
      </c>
    </row>
    <row r="101" spans="1:12" ht="23.25" customHeight="1">
      <c r="A101"/>
      <c r="B101" s="305"/>
      <c r="D101" s="317" t="s">
        <v>4297</v>
      </c>
      <c r="E101" s="135"/>
      <c r="F101" s="134" t="s">
        <v>4337</v>
      </c>
      <c r="G101" s="318">
        <v>0</v>
      </c>
      <c r="H101" s="319">
        <v>265</v>
      </c>
      <c r="I101" s="319">
        <v>265</v>
      </c>
      <c r="J101" s="319">
        <v>265</v>
      </c>
      <c r="K101" s="317" t="s">
        <v>4297</v>
      </c>
      <c r="L101" s="318">
        <v>0</v>
      </c>
    </row>
    <row r="102" spans="1:12" ht="23.25" customHeight="1">
      <c r="A102"/>
      <c r="B102" s="305"/>
      <c r="D102" s="317" t="s">
        <v>4292</v>
      </c>
      <c r="E102" s="135"/>
      <c r="F102" s="134" t="s">
        <v>4332</v>
      </c>
      <c r="G102" s="318">
        <v>0</v>
      </c>
      <c r="H102" s="319">
        <v>41</v>
      </c>
      <c r="I102" s="319">
        <v>41</v>
      </c>
      <c r="J102" s="319">
        <v>41</v>
      </c>
      <c r="K102" s="317" t="s">
        <v>4292</v>
      </c>
      <c r="L102" s="318">
        <v>0</v>
      </c>
    </row>
    <row r="103" spans="1:12" ht="23.25" customHeight="1">
      <c r="A103"/>
      <c r="B103" s="305"/>
      <c r="D103" s="317" t="s">
        <v>758</v>
      </c>
      <c r="E103" s="135"/>
      <c r="F103" s="134" t="s">
        <v>4937</v>
      </c>
      <c r="G103" s="318">
        <v>0.6</v>
      </c>
      <c r="H103" s="320" t="s">
        <v>2022</v>
      </c>
      <c r="I103" s="319">
        <v>242</v>
      </c>
      <c r="J103" s="319">
        <v>216</v>
      </c>
      <c r="K103" s="317" t="s">
        <v>758</v>
      </c>
      <c r="L103" s="318">
        <v>0.6</v>
      </c>
    </row>
    <row r="104" spans="1:12" ht="23.25" customHeight="1">
      <c r="A104"/>
      <c r="B104" s="305"/>
      <c r="D104" s="317" t="s">
        <v>1262</v>
      </c>
      <c r="E104" s="135"/>
      <c r="F104" s="134" t="s">
        <v>4796</v>
      </c>
      <c r="G104" s="318">
        <v>0</v>
      </c>
      <c r="H104" s="319">
        <v>234</v>
      </c>
      <c r="I104" s="319">
        <v>234</v>
      </c>
      <c r="J104" s="319">
        <v>234</v>
      </c>
      <c r="K104" s="317" t="s">
        <v>1262</v>
      </c>
      <c r="L104" s="318">
        <v>0</v>
      </c>
    </row>
    <row r="105" spans="1:12" ht="23.25" customHeight="1">
      <c r="A105"/>
      <c r="B105" s="305"/>
      <c r="D105" s="317" t="s">
        <v>3850</v>
      </c>
      <c r="E105" s="135"/>
      <c r="F105" s="134" t="s">
        <v>4797</v>
      </c>
      <c r="G105" s="318">
        <v>0</v>
      </c>
      <c r="H105" s="319">
        <v>456</v>
      </c>
      <c r="I105" s="319">
        <v>456</v>
      </c>
      <c r="J105" s="319">
        <v>456</v>
      </c>
      <c r="K105" s="317" t="s">
        <v>3850</v>
      </c>
      <c r="L105" s="318">
        <v>0</v>
      </c>
    </row>
    <row r="106" spans="1:12" ht="23.25" customHeight="1">
      <c r="A106"/>
      <c r="B106" s="305"/>
      <c r="D106" s="317" t="s">
        <v>1263</v>
      </c>
      <c r="E106" s="135"/>
      <c r="F106" s="134" t="s">
        <v>4798</v>
      </c>
      <c r="G106" s="318">
        <v>0</v>
      </c>
      <c r="H106" s="319">
        <v>322</v>
      </c>
      <c r="I106" s="319">
        <v>322</v>
      </c>
      <c r="J106" s="319">
        <v>322</v>
      </c>
      <c r="K106" s="317" t="s">
        <v>1263</v>
      </c>
      <c r="L106" s="318">
        <v>0</v>
      </c>
    </row>
    <row r="107" spans="1:12" ht="23.25" customHeight="1">
      <c r="A107"/>
      <c r="B107" s="305"/>
      <c r="D107" s="317" t="s">
        <v>3851</v>
      </c>
      <c r="E107" s="135"/>
      <c r="F107" s="134" t="s">
        <v>4799</v>
      </c>
      <c r="G107" s="318">
        <v>0</v>
      </c>
      <c r="H107" s="319">
        <v>609</v>
      </c>
      <c r="I107" s="319">
        <v>609</v>
      </c>
      <c r="J107" s="319">
        <v>609</v>
      </c>
      <c r="K107" s="317" t="s">
        <v>3851</v>
      </c>
      <c r="L107" s="318">
        <v>0</v>
      </c>
    </row>
    <row r="108" spans="1:12" ht="23.25" customHeight="1">
      <c r="A108"/>
      <c r="B108" s="305"/>
      <c r="D108" s="317" t="s">
        <v>54</v>
      </c>
      <c r="E108" s="135"/>
      <c r="F108" s="134" t="s">
        <v>782</v>
      </c>
      <c r="G108" s="318">
        <v>10</v>
      </c>
      <c r="H108" s="319">
        <v>444</v>
      </c>
      <c r="I108" s="319">
        <v>592</v>
      </c>
      <c r="J108" s="319">
        <v>560</v>
      </c>
      <c r="K108" s="317" t="s">
        <v>54</v>
      </c>
      <c r="L108" s="318">
        <v>10</v>
      </c>
    </row>
    <row r="109" spans="1:12" ht="23.25" customHeight="1">
      <c r="A109"/>
      <c r="B109" s="305"/>
      <c r="D109" s="317" t="s">
        <v>3125</v>
      </c>
      <c r="E109" s="135"/>
      <c r="F109" s="134" t="s">
        <v>782</v>
      </c>
      <c r="G109" s="318">
        <v>10</v>
      </c>
      <c r="H109" s="319">
        <v>444</v>
      </c>
      <c r="I109" s="319">
        <v>592</v>
      </c>
      <c r="J109" s="319">
        <v>560</v>
      </c>
      <c r="K109" s="317" t="s">
        <v>3125</v>
      </c>
      <c r="L109" s="318">
        <v>10</v>
      </c>
    </row>
    <row r="110" spans="1:12" ht="23.25" customHeight="1">
      <c r="A110"/>
      <c r="B110" s="305"/>
      <c r="D110" s="317" t="s">
        <v>4544</v>
      </c>
      <c r="E110" s="135"/>
      <c r="F110" s="134" t="s">
        <v>782</v>
      </c>
      <c r="G110" s="318">
        <v>11</v>
      </c>
      <c r="H110" s="319">
        <v>447</v>
      </c>
      <c r="I110" s="319">
        <v>622</v>
      </c>
      <c r="J110" s="319">
        <v>587</v>
      </c>
      <c r="K110" s="317" t="s">
        <v>4544</v>
      </c>
      <c r="L110" s="318">
        <v>11</v>
      </c>
    </row>
    <row r="111" spans="1:12" ht="23.25" customHeight="1">
      <c r="A111"/>
      <c r="B111" s="305"/>
      <c r="D111" s="317" t="s">
        <v>4546</v>
      </c>
      <c r="E111" s="135"/>
      <c r="F111" s="134" t="s">
        <v>782</v>
      </c>
      <c r="G111" s="318">
        <v>11</v>
      </c>
      <c r="H111" s="319">
        <v>447</v>
      </c>
      <c r="I111" s="319">
        <v>622</v>
      </c>
      <c r="J111" s="319">
        <v>587</v>
      </c>
      <c r="K111" s="317" t="s">
        <v>4546</v>
      </c>
      <c r="L111" s="318">
        <v>11</v>
      </c>
    </row>
    <row r="112" spans="1:12" ht="23.25" customHeight="1">
      <c r="A112"/>
      <c r="B112" s="305"/>
      <c r="D112" s="317" t="s">
        <v>57</v>
      </c>
      <c r="E112" s="135"/>
      <c r="F112" s="134" t="s">
        <v>784</v>
      </c>
      <c r="G112" s="318">
        <v>12</v>
      </c>
      <c r="H112" s="319">
        <v>459</v>
      </c>
      <c r="I112" s="319">
        <v>641</v>
      </c>
      <c r="J112" s="319">
        <v>604</v>
      </c>
      <c r="K112" s="317" t="s">
        <v>57</v>
      </c>
      <c r="L112" s="318">
        <v>12</v>
      </c>
    </row>
    <row r="113" spans="1:12" ht="23.25" customHeight="1">
      <c r="A113"/>
      <c r="B113" s="305"/>
      <c r="D113" s="317" t="s">
        <v>3130</v>
      </c>
      <c r="E113" s="135"/>
      <c r="F113" s="134" t="s">
        <v>784</v>
      </c>
      <c r="G113" s="318">
        <v>12</v>
      </c>
      <c r="H113" s="319">
        <v>459</v>
      </c>
      <c r="I113" s="319">
        <v>641</v>
      </c>
      <c r="J113" s="319">
        <v>604</v>
      </c>
      <c r="K113" s="317" t="s">
        <v>3130</v>
      </c>
      <c r="L113" s="318">
        <v>12</v>
      </c>
    </row>
    <row r="114" spans="1:12" ht="23.25" customHeight="1">
      <c r="A114"/>
      <c r="B114" s="305"/>
      <c r="D114" s="317" t="s">
        <v>2763</v>
      </c>
      <c r="E114" s="135"/>
      <c r="F114" s="134" t="s">
        <v>3570</v>
      </c>
      <c r="G114" s="318">
        <v>13</v>
      </c>
      <c r="H114" s="319">
        <v>513</v>
      </c>
      <c r="I114" s="319">
        <v>712</v>
      </c>
      <c r="J114" s="319">
        <v>671</v>
      </c>
      <c r="K114" s="317" t="s">
        <v>2763</v>
      </c>
      <c r="L114" s="318">
        <v>13</v>
      </c>
    </row>
    <row r="115" spans="1:12" ht="23.25" customHeight="1">
      <c r="A115"/>
      <c r="B115" s="305"/>
      <c r="D115" s="317" t="s">
        <v>3135</v>
      </c>
      <c r="E115" s="135"/>
      <c r="F115" s="134" t="s">
        <v>3570</v>
      </c>
      <c r="G115" s="318">
        <v>13</v>
      </c>
      <c r="H115" s="319">
        <v>513</v>
      </c>
      <c r="I115" s="319">
        <v>712</v>
      </c>
      <c r="J115" s="319">
        <v>671</v>
      </c>
      <c r="K115" s="317" t="s">
        <v>3135</v>
      </c>
      <c r="L115" s="318">
        <v>13</v>
      </c>
    </row>
    <row r="116" spans="1:12" ht="23.25" customHeight="1">
      <c r="A116"/>
      <c r="B116" s="305"/>
      <c r="D116" s="317" t="s">
        <v>61</v>
      </c>
      <c r="E116" s="135"/>
      <c r="F116" s="134" t="s">
        <v>786</v>
      </c>
      <c r="G116" s="318">
        <v>14</v>
      </c>
      <c r="H116" s="319">
        <v>516</v>
      </c>
      <c r="I116" s="319">
        <v>720</v>
      </c>
      <c r="J116" s="319">
        <v>677</v>
      </c>
      <c r="K116" s="317" t="s">
        <v>61</v>
      </c>
      <c r="L116" s="318">
        <v>14</v>
      </c>
    </row>
    <row r="117" spans="1:12" ht="23.25" customHeight="1">
      <c r="A117"/>
      <c r="B117" s="305"/>
      <c r="D117" s="317" t="s">
        <v>3140</v>
      </c>
      <c r="E117" s="135"/>
      <c r="F117" s="134" t="s">
        <v>786</v>
      </c>
      <c r="G117" s="318">
        <v>14</v>
      </c>
      <c r="H117" s="319">
        <v>516</v>
      </c>
      <c r="I117" s="319">
        <v>720</v>
      </c>
      <c r="J117" s="319">
        <v>677</v>
      </c>
      <c r="K117" s="317" t="s">
        <v>3140</v>
      </c>
      <c r="L117" s="318">
        <v>14</v>
      </c>
    </row>
    <row r="118" spans="1:12" ht="23.25" customHeight="1">
      <c r="A118"/>
      <c r="B118" s="305"/>
      <c r="D118" s="317" t="s">
        <v>4065</v>
      </c>
      <c r="E118" s="135"/>
      <c r="F118" s="134" t="s">
        <v>4938</v>
      </c>
      <c r="G118" s="318">
        <v>4.3</v>
      </c>
      <c r="H118" s="319">
        <v>372</v>
      </c>
      <c r="I118" s="319">
        <v>422</v>
      </c>
      <c r="J118" s="319">
        <v>402</v>
      </c>
      <c r="K118" s="317" t="s">
        <v>4065</v>
      </c>
      <c r="L118" s="318">
        <v>4.3</v>
      </c>
    </row>
    <row r="119" spans="1:12" ht="23.25" customHeight="1">
      <c r="A119"/>
      <c r="B119" s="305"/>
      <c r="D119" s="317" t="s">
        <v>4066</v>
      </c>
      <c r="E119" s="135"/>
      <c r="F119" s="134" t="s">
        <v>4939</v>
      </c>
      <c r="G119" s="318">
        <v>5</v>
      </c>
      <c r="H119" s="319">
        <v>398</v>
      </c>
      <c r="I119" s="319">
        <v>454</v>
      </c>
      <c r="J119" s="319">
        <v>431</v>
      </c>
      <c r="K119" s="317" t="s">
        <v>4066</v>
      </c>
      <c r="L119" s="318">
        <v>5</v>
      </c>
    </row>
    <row r="120" spans="1:12" ht="23.25" customHeight="1">
      <c r="A120"/>
      <c r="B120" s="305"/>
      <c r="D120" s="317" t="s">
        <v>4067</v>
      </c>
      <c r="E120" s="135"/>
      <c r="F120" s="134" t="s">
        <v>4940</v>
      </c>
      <c r="G120" s="318">
        <v>5.8</v>
      </c>
      <c r="H120" s="319">
        <v>420</v>
      </c>
      <c r="I120" s="319">
        <v>480</v>
      </c>
      <c r="J120" s="319">
        <v>455</v>
      </c>
      <c r="K120" s="317" t="s">
        <v>4067</v>
      </c>
      <c r="L120" s="318">
        <v>5.8</v>
      </c>
    </row>
    <row r="121" spans="1:12" ht="23.25" customHeight="1">
      <c r="A121"/>
      <c r="B121" s="305"/>
      <c r="D121" s="317" t="s">
        <v>4068</v>
      </c>
      <c r="E121" s="135"/>
      <c r="F121" s="134" t="s">
        <v>4941</v>
      </c>
      <c r="G121" s="318">
        <v>6.5</v>
      </c>
      <c r="H121" s="319">
        <v>444</v>
      </c>
      <c r="I121" s="319">
        <v>511</v>
      </c>
      <c r="J121" s="319">
        <v>482</v>
      </c>
      <c r="K121" s="317" t="s">
        <v>4068</v>
      </c>
      <c r="L121" s="318">
        <v>6.5</v>
      </c>
    </row>
    <row r="122" spans="1:12" ht="23.25" customHeight="1">
      <c r="A122"/>
      <c r="B122" s="305"/>
      <c r="D122" s="317" t="s">
        <v>4069</v>
      </c>
      <c r="E122" s="135"/>
      <c r="F122" s="134" t="s">
        <v>4942</v>
      </c>
      <c r="G122" s="318">
        <v>7.1999999999999993</v>
      </c>
      <c r="H122" s="319">
        <v>467</v>
      </c>
      <c r="I122" s="319">
        <v>538</v>
      </c>
      <c r="J122" s="319">
        <v>508</v>
      </c>
      <c r="K122" s="317" t="s">
        <v>4069</v>
      </c>
      <c r="L122" s="318">
        <v>7.1999999999999993</v>
      </c>
    </row>
    <row r="123" spans="1:12" ht="23.25" customHeight="1">
      <c r="A123"/>
      <c r="B123" s="305"/>
      <c r="D123" s="317" t="s">
        <v>4070</v>
      </c>
      <c r="E123" s="135"/>
      <c r="F123" s="134" t="s">
        <v>4943</v>
      </c>
      <c r="G123" s="318">
        <v>7.8999999999999995</v>
      </c>
      <c r="H123" s="319">
        <v>491</v>
      </c>
      <c r="I123" s="319">
        <v>591</v>
      </c>
      <c r="J123" s="319">
        <v>557</v>
      </c>
      <c r="K123" s="317" t="s">
        <v>4070</v>
      </c>
      <c r="L123" s="318">
        <v>7.8999999999999995</v>
      </c>
    </row>
    <row r="124" spans="1:12" ht="23.25" customHeight="1">
      <c r="A124"/>
      <c r="B124" s="305"/>
      <c r="D124" s="317" t="s">
        <v>4071</v>
      </c>
      <c r="E124" s="135"/>
      <c r="F124" s="134" t="s">
        <v>4944</v>
      </c>
      <c r="G124" s="318">
        <v>8.6</v>
      </c>
      <c r="H124" s="319">
        <v>515</v>
      </c>
      <c r="I124" s="319">
        <v>619</v>
      </c>
      <c r="J124" s="319">
        <v>582</v>
      </c>
      <c r="K124" s="317" t="s">
        <v>4071</v>
      </c>
      <c r="L124" s="318">
        <v>8.6</v>
      </c>
    </row>
    <row r="125" spans="1:12" ht="23.25" customHeight="1">
      <c r="A125"/>
      <c r="B125" s="305"/>
      <c r="D125" s="317" t="s">
        <v>1922</v>
      </c>
      <c r="E125" s="135"/>
      <c r="F125" s="134" t="s">
        <v>1923</v>
      </c>
      <c r="G125" s="318">
        <v>6</v>
      </c>
      <c r="H125" s="319">
        <v>646</v>
      </c>
      <c r="I125" s="319">
        <v>747</v>
      </c>
      <c r="J125" s="319">
        <v>721</v>
      </c>
      <c r="K125" s="317" t="s">
        <v>1922</v>
      </c>
      <c r="L125" s="318">
        <v>6</v>
      </c>
    </row>
    <row r="126" spans="1:12" ht="23.25" customHeight="1">
      <c r="A126"/>
      <c r="B126" s="305"/>
      <c r="D126" s="317" t="s">
        <v>4825</v>
      </c>
      <c r="E126" s="135"/>
      <c r="F126" s="134" t="s">
        <v>4945</v>
      </c>
      <c r="G126" s="318">
        <v>6.8</v>
      </c>
      <c r="H126" s="319">
        <v>659</v>
      </c>
      <c r="I126" s="319">
        <v>767</v>
      </c>
      <c r="J126" s="319">
        <v>738</v>
      </c>
      <c r="K126" s="317" t="s">
        <v>4825</v>
      </c>
      <c r="L126" s="318">
        <v>6.8</v>
      </c>
    </row>
    <row r="127" spans="1:12" ht="23.25" customHeight="1">
      <c r="A127"/>
      <c r="B127" s="305"/>
      <c r="D127" s="317" t="s">
        <v>77</v>
      </c>
      <c r="E127" s="135"/>
      <c r="F127" s="134" t="s">
        <v>792</v>
      </c>
      <c r="G127" s="318">
        <v>7.5</v>
      </c>
      <c r="H127" s="319">
        <v>672</v>
      </c>
      <c r="I127" s="319">
        <v>785</v>
      </c>
      <c r="J127" s="319">
        <v>754</v>
      </c>
      <c r="K127" s="317" t="s">
        <v>77</v>
      </c>
      <c r="L127" s="318">
        <v>7.5</v>
      </c>
    </row>
    <row r="128" spans="1:12" ht="23.25" customHeight="1">
      <c r="A128"/>
      <c r="B128" s="305"/>
      <c r="D128" s="317" t="s">
        <v>4826</v>
      </c>
      <c r="E128" s="135"/>
      <c r="F128" s="134" t="s">
        <v>4946</v>
      </c>
      <c r="G128" s="318">
        <v>8.2999999999999989</v>
      </c>
      <c r="H128" s="319">
        <v>701</v>
      </c>
      <c r="I128" s="319">
        <v>819</v>
      </c>
      <c r="J128" s="319">
        <v>785</v>
      </c>
      <c r="K128" s="317" t="s">
        <v>4826</v>
      </c>
      <c r="L128" s="318">
        <v>8.2999999999999989</v>
      </c>
    </row>
    <row r="129" spans="1:12" ht="23.25" customHeight="1">
      <c r="A129"/>
      <c r="B129" s="305"/>
      <c r="D129" s="317" t="s">
        <v>78</v>
      </c>
      <c r="E129" s="135"/>
      <c r="F129" s="134" t="s">
        <v>793</v>
      </c>
      <c r="G129" s="318">
        <v>9</v>
      </c>
      <c r="H129" s="319">
        <v>714</v>
      </c>
      <c r="I129" s="319">
        <v>839</v>
      </c>
      <c r="J129" s="319">
        <v>803</v>
      </c>
      <c r="K129" s="317" t="s">
        <v>78</v>
      </c>
      <c r="L129" s="318">
        <v>9</v>
      </c>
    </row>
    <row r="130" spans="1:12" ht="23.25" customHeight="1">
      <c r="A130"/>
      <c r="B130" s="305"/>
      <c r="D130" s="317" t="s">
        <v>79</v>
      </c>
      <c r="E130" s="135"/>
      <c r="F130" s="134" t="s">
        <v>794</v>
      </c>
      <c r="G130" s="318">
        <v>10.5</v>
      </c>
      <c r="H130" s="319">
        <v>774</v>
      </c>
      <c r="I130" s="319">
        <v>909</v>
      </c>
      <c r="J130" s="319">
        <v>868</v>
      </c>
      <c r="K130" s="317" t="s">
        <v>79</v>
      </c>
      <c r="L130" s="318">
        <v>10.5</v>
      </c>
    </row>
    <row r="131" spans="1:12" ht="23.25" customHeight="1">
      <c r="A131"/>
      <c r="B131" s="305"/>
      <c r="D131" s="317" t="s">
        <v>80</v>
      </c>
      <c r="E131" s="135"/>
      <c r="F131" s="134" t="s">
        <v>795</v>
      </c>
      <c r="G131" s="318">
        <v>12</v>
      </c>
      <c r="H131" s="319">
        <v>814</v>
      </c>
      <c r="I131" s="319">
        <v>962</v>
      </c>
      <c r="J131" s="319">
        <v>917</v>
      </c>
      <c r="K131" s="317" t="s">
        <v>80</v>
      </c>
      <c r="L131" s="318">
        <v>12</v>
      </c>
    </row>
    <row r="132" spans="1:12" ht="23.25" customHeight="1">
      <c r="A132"/>
      <c r="B132" s="305"/>
      <c r="D132" s="317" t="s">
        <v>81</v>
      </c>
      <c r="E132" s="135"/>
      <c r="F132" s="134" t="s">
        <v>796</v>
      </c>
      <c r="G132" s="318">
        <v>13.5</v>
      </c>
      <c r="H132" s="319">
        <v>853</v>
      </c>
      <c r="I132" s="319">
        <v>1013</v>
      </c>
      <c r="J132" s="319">
        <v>961</v>
      </c>
      <c r="K132" s="317" t="s">
        <v>81</v>
      </c>
      <c r="L132" s="318">
        <v>13.5</v>
      </c>
    </row>
    <row r="133" spans="1:12" ht="23.25" customHeight="1">
      <c r="A133"/>
      <c r="B133" s="305"/>
      <c r="D133" s="317" t="s">
        <v>82</v>
      </c>
      <c r="E133" s="135"/>
      <c r="F133" s="134" t="s">
        <v>797</v>
      </c>
      <c r="G133" s="318">
        <v>15</v>
      </c>
      <c r="H133" s="319">
        <v>893</v>
      </c>
      <c r="I133" s="319">
        <v>1065</v>
      </c>
      <c r="J133" s="319">
        <v>1008</v>
      </c>
      <c r="K133" s="317" t="s">
        <v>82</v>
      </c>
      <c r="L133" s="318">
        <v>15</v>
      </c>
    </row>
    <row r="134" spans="1:12" ht="23.25" customHeight="1">
      <c r="A134"/>
      <c r="B134" s="305"/>
      <c r="D134" s="317" t="s">
        <v>1422</v>
      </c>
      <c r="E134" s="135"/>
      <c r="F134" s="134" t="s">
        <v>1423</v>
      </c>
      <c r="G134" s="318">
        <v>16.5</v>
      </c>
      <c r="H134" s="319">
        <v>934</v>
      </c>
      <c r="I134" s="319">
        <v>1115</v>
      </c>
      <c r="J134" s="319">
        <v>1054</v>
      </c>
      <c r="K134" s="317" t="s">
        <v>1422</v>
      </c>
      <c r="L134" s="318">
        <v>16.5</v>
      </c>
    </row>
    <row r="135" spans="1:12" ht="23.25" customHeight="1">
      <c r="A135"/>
      <c r="B135" s="305"/>
      <c r="D135" s="317" t="s">
        <v>83</v>
      </c>
      <c r="E135" s="135"/>
      <c r="F135" s="134" t="s">
        <v>1063</v>
      </c>
      <c r="G135" s="318">
        <v>18</v>
      </c>
      <c r="H135" s="319">
        <v>980</v>
      </c>
      <c r="I135" s="319">
        <v>1173</v>
      </c>
      <c r="J135" s="319">
        <v>1107</v>
      </c>
      <c r="K135" s="317" t="s">
        <v>83</v>
      </c>
      <c r="L135" s="318">
        <v>18</v>
      </c>
    </row>
    <row r="136" spans="1:12" ht="23.25" customHeight="1">
      <c r="A136"/>
      <c r="B136" s="305"/>
      <c r="D136" s="317" t="s">
        <v>1261</v>
      </c>
      <c r="E136" s="135"/>
      <c r="F136" s="134" t="s">
        <v>1260</v>
      </c>
      <c r="G136" s="318">
        <v>0</v>
      </c>
      <c r="H136" s="319">
        <v>51</v>
      </c>
      <c r="I136" s="319">
        <v>51</v>
      </c>
      <c r="J136" s="319">
        <v>51</v>
      </c>
      <c r="K136" s="317" t="s">
        <v>1261</v>
      </c>
      <c r="L136" s="318">
        <v>0</v>
      </c>
    </row>
    <row r="137" spans="1:12" ht="23.25" customHeight="1">
      <c r="A137"/>
      <c r="B137" s="305"/>
      <c r="D137" s="317" t="s">
        <v>4284</v>
      </c>
      <c r="E137" s="135"/>
      <c r="F137" s="134" t="s">
        <v>4324</v>
      </c>
      <c r="G137" s="318">
        <v>0</v>
      </c>
      <c r="H137" s="319">
        <v>170</v>
      </c>
      <c r="I137" s="319">
        <v>170</v>
      </c>
      <c r="J137" s="319">
        <v>170</v>
      </c>
      <c r="K137" s="317" t="s">
        <v>4284</v>
      </c>
      <c r="L137" s="318">
        <v>0</v>
      </c>
    </row>
    <row r="138" spans="1:12" ht="23.25" customHeight="1">
      <c r="A138"/>
      <c r="B138" s="305"/>
      <c r="D138" s="317" t="s">
        <v>4285</v>
      </c>
      <c r="E138" s="135"/>
      <c r="F138" s="134" t="s">
        <v>4325</v>
      </c>
      <c r="G138" s="318">
        <v>0</v>
      </c>
      <c r="H138" s="319">
        <v>170</v>
      </c>
      <c r="I138" s="319">
        <v>170</v>
      </c>
      <c r="J138" s="319">
        <v>170</v>
      </c>
      <c r="K138" s="317" t="s">
        <v>4285</v>
      </c>
      <c r="L138" s="318">
        <v>0</v>
      </c>
    </row>
    <row r="139" spans="1:12" ht="23.25" customHeight="1">
      <c r="A139"/>
      <c r="B139" s="305"/>
      <c r="D139" s="317" t="s">
        <v>4286</v>
      </c>
      <c r="E139" s="135"/>
      <c r="F139" s="134" t="s">
        <v>4326</v>
      </c>
      <c r="G139" s="318">
        <v>0</v>
      </c>
      <c r="H139" s="319">
        <v>221</v>
      </c>
      <c r="I139" s="319">
        <v>221</v>
      </c>
      <c r="J139" s="319">
        <v>221</v>
      </c>
      <c r="K139" s="317" t="s">
        <v>4286</v>
      </c>
      <c r="L139" s="318">
        <v>0</v>
      </c>
    </row>
    <row r="140" spans="1:12" ht="23.25" customHeight="1">
      <c r="A140"/>
      <c r="B140" s="305"/>
      <c r="D140" s="317" t="s">
        <v>4287</v>
      </c>
      <c r="E140" s="135"/>
      <c r="F140" s="134" t="s">
        <v>4327</v>
      </c>
      <c r="G140" s="318">
        <v>0</v>
      </c>
      <c r="H140" s="319">
        <v>221</v>
      </c>
      <c r="I140" s="319">
        <v>221</v>
      </c>
      <c r="J140" s="319">
        <v>221</v>
      </c>
      <c r="K140" s="317" t="s">
        <v>4287</v>
      </c>
      <c r="L140" s="318">
        <v>0</v>
      </c>
    </row>
    <row r="141" spans="1:12" ht="23.25" customHeight="1">
      <c r="A141"/>
      <c r="B141" s="305"/>
      <c r="D141" s="317" t="s">
        <v>4288</v>
      </c>
      <c r="E141" s="135"/>
      <c r="F141" s="134" t="s">
        <v>4328</v>
      </c>
      <c r="G141" s="318">
        <v>0</v>
      </c>
      <c r="H141" s="319">
        <v>315</v>
      </c>
      <c r="I141" s="319">
        <v>315</v>
      </c>
      <c r="J141" s="319">
        <v>315</v>
      </c>
      <c r="K141" s="317" t="s">
        <v>4288</v>
      </c>
      <c r="L141" s="318">
        <v>0</v>
      </c>
    </row>
    <row r="142" spans="1:12" ht="23.25" customHeight="1">
      <c r="A142"/>
      <c r="B142" s="305"/>
      <c r="D142" s="317" t="s">
        <v>4289</v>
      </c>
      <c r="E142" s="135"/>
      <c r="F142" s="134" t="s">
        <v>4329</v>
      </c>
      <c r="G142" s="318">
        <v>0</v>
      </c>
      <c r="H142" s="319">
        <v>315</v>
      </c>
      <c r="I142" s="319">
        <v>315</v>
      </c>
      <c r="J142" s="319">
        <v>315</v>
      </c>
      <c r="K142" s="317" t="s">
        <v>4289</v>
      </c>
      <c r="L142" s="318">
        <v>0</v>
      </c>
    </row>
    <row r="143" spans="1:12" ht="23.25" customHeight="1">
      <c r="A143"/>
      <c r="B143" s="305"/>
      <c r="D143" s="317" t="s">
        <v>4290</v>
      </c>
      <c r="E143" s="135"/>
      <c r="F143" s="134" t="s">
        <v>4330</v>
      </c>
      <c r="G143" s="318">
        <v>0</v>
      </c>
      <c r="H143" s="319">
        <v>319</v>
      </c>
      <c r="I143" s="319">
        <v>319</v>
      </c>
      <c r="J143" s="319">
        <v>319</v>
      </c>
      <c r="K143" s="317" t="s">
        <v>4290</v>
      </c>
      <c r="L143" s="318">
        <v>0</v>
      </c>
    </row>
    <row r="144" spans="1:12" ht="23.25" customHeight="1">
      <c r="A144"/>
      <c r="B144" s="305"/>
      <c r="D144" s="317" t="s">
        <v>4291</v>
      </c>
      <c r="E144" s="135"/>
      <c r="F144" s="134" t="s">
        <v>4331</v>
      </c>
      <c r="G144" s="318">
        <v>0</v>
      </c>
      <c r="H144" s="319">
        <v>319</v>
      </c>
      <c r="I144" s="319">
        <v>319</v>
      </c>
      <c r="J144" s="319">
        <v>319</v>
      </c>
      <c r="K144" s="317" t="s">
        <v>4291</v>
      </c>
      <c r="L144" s="318">
        <v>0</v>
      </c>
    </row>
    <row r="145" spans="1:12" ht="23.25" customHeight="1">
      <c r="A145"/>
      <c r="B145" s="305"/>
      <c r="D145" s="317" t="s">
        <v>4827</v>
      </c>
      <c r="E145" s="135"/>
      <c r="F145" s="134" t="s">
        <v>4947</v>
      </c>
      <c r="G145" s="318">
        <v>1.5</v>
      </c>
      <c r="H145" s="319">
        <v>101</v>
      </c>
      <c r="I145" s="319">
        <v>228</v>
      </c>
      <c r="J145" s="319">
        <v>211</v>
      </c>
      <c r="K145" s="317" t="s">
        <v>4827</v>
      </c>
      <c r="L145" s="318">
        <v>1.5</v>
      </c>
    </row>
    <row r="146" spans="1:12" ht="23.25" customHeight="1">
      <c r="A146"/>
      <c r="B146" s="305"/>
      <c r="D146" s="317" t="s">
        <v>4828</v>
      </c>
      <c r="E146" s="135"/>
      <c r="F146" s="134" t="s">
        <v>4947</v>
      </c>
      <c r="G146" s="318">
        <v>1.5</v>
      </c>
      <c r="H146" s="319">
        <v>101</v>
      </c>
      <c r="I146" s="319">
        <v>228</v>
      </c>
      <c r="J146" s="319">
        <v>211</v>
      </c>
      <c r="K146" s="317" t="s">
        <v>4828</v>
      </c>
      <c r="L146" s="318">
        <v>1.5</v>
      </c>
    </row>
    <row r="147" spans="1:12" ht="23.25" customHeight="1">
      <c r="A147"/>
      <c r="B147" s="305"/>
      <c r="D147" s="317" t="s">
        <v>4525</v>
      </c>
      <c r="E147" s="135"/>
      <c r="F147" s="134" t="s">
        <v>4948</v>
      </c>
      <c r="G147" s="318">
        <v>0.2</v>
      </c>
      <c r="H147" s="319">
        <v>102</v>
      </c>
      <c r="I147" s="319">
        <v>144</v>
      </c>
      <c r="J147" s="319">
        <v>138</v>
      </c>
      <c r="K147" s="317" t="s">
        <v>4525</v>
      </c>
      <c r="L147" s="318">
        <v>0.2</v>
      </c>
    </row>
    <row r="148" spans="1:12" ht="23.25" customHeight="1">
      <c r="A148"/>
      <c r="B148" s="305"/>
      <c r="D148" s="317" t="s">
        <v>2221</v>
      </c>
      <c r="E148" s="135"/>
      <c r="F148" s="134" t="s">
        <v>2222</v>
      </c>
      <c r="G148" s="318">
        <v>18</v>
      </c>
      <c r="H148" s="319">
        <v>372</v>
      </c>
      <c r="I148" s="319">
        <v>517</v>
      </c>
      <c r="J148" s="319">
        <v>469</v>
      </c>
      <c r="K148" s="317" t="s">
        <v>2221</v>
      </c>
      <c r="L148" s="318">
        <v>18</v>
      </c>
    </row>
    <row r="149" spans="1:12" ht="23.25" customHeight="1">
      <c r="A149"/>
      <c r="B149" s="305"/>
      <c r="D149" s="317" t="s">
        <v>1264</v>
      </c>
      <c r="E149" s="135"/>
      <c r="F149" s="134" t="s">
        <v>1265</v>
      </c>
      <c r="G149" s="318">
        <v>0</v>
      </c>
      <c r="H149" s="319">
        <v>35</v>
      </c>
      <c r="I149" s="319">
        <v>35</v>
      </c>
      <c r="J149" s="319">
        <v>35</v>
      </c>
      <c r="K149" s="317" t="s">
        <v>1264</v>
      </c>
      <c r="L149" s="318">
        <v>0</v>
      </c>
    </row>
    <row r="150" spans="1:12" ht="23.25" customHeight="1">
      <c r="A150"/>
      <c r="B150" s="305"/>
      <c r="D150" s="317" t="s">
        <v>4294</v>
      </c>
      <c r="E150" s="135"/>
      <c r="F150" s="134" t="s">
        <v>4334</v>
      </c>
      <c r="G150" s="318">
        <v>0</v>
      </c>
      <c r="H150" s="319">
        <v>72</v>
      </c>
      <c r="I150" s="319">
        <v>72</v>
      </c>
      <c r="J150" s="319">
        <v>72</v>
      </c>
      <c r="K150" s="317" t="s">
        <v>4294</v>
      </c>
      <c r="L150" s="318">
        <v>0</v>
      </c>
    </row>
    <row r="151" spans="1:12" ht="23.25" customHeight="1">
      <c r="A151"/>
      <c r="B151" s="305"/>
      <c r="D151" s="317" t="s">
        <v>4318</v>
      </c>
      <c r="E151" s="135"/>
      <c r="F151" s="134" t="s">
        <v>4338</v>
      </c>
      <c r="G151" s="318">
        <v>0</v>
      </c>
      <c r="H151" s="319">
        <v>221</v>
      </c>
      <c r="I151" s="319">
        <v>221</v>
      </c>
      <c r="J151" s="319">
        <v>221</v>
      </c>
      <c r="K151" s="317" t="s">
        <v>4318</v>
      </c>
      <c r="L151" s="318">
        <v>0</v>
      </c>
    </row>
    <row r="152" spans="1:12" ht="23.25" customHeight="1">
      <c r="A152"/>
      <c r="B152" s="305"/>
      <c r="D152" s="317" t="s">
        <v>4298</v>
      </c>
      <c r="E152" s="135"/>
      <c r="F152" s="134" t="s">
        <v>4339</v>
      </c>
      <c r="G152" s="318">
        <v>0</v>
      </c>
      <c r="H152" s="319">
        <v>221</v>
      </c>
      <c r="I152" s="319">
        <v>221</v>
      </c>
      <c r="J152" s="319">
        <v>221</v>
      </c>
      <c r="K152" s="317" t="s">
        <v>4298</v>
      </c>
      <c r="L152" s="318">
        <v>0</v>
      </c>
    </row>
    <row r="153" spans="1:12" ht="23.25" customHeight="1">
      <c r="A153"/>
      <c r="B153" s="305"/>
      <c r="D153" s="317" t="s">
        <v>4299</v>
      </c>
      <c r="E153" s="135"/>
      <c r="F153" s="134" t="s">
        <v>4340</v>
      </c>
      <c r="G153" s="318">
        <v>0</v>
      </c>
      <c r="H153" s="319">
        <v>253</v>
      </c>
      <c r="I153" s="319">
        <v>253</v>
      </c>
      <c r="J153" s="319">
        <v>253</v>
      </c>
      <c r="K153" s="317" t="s">
        <v>4299</v>
      </c>
      <c r="L153" s="318">
        <v>0</v>
      </c>
    </row>
    <row r="154" spans="1:12" ht="23.25" customHeight="1">
      <c r="A154"/>
      <c r="B154" s="305"/>
      <c r="D154" s="317" t="s">
        <v>4300</v>
      </c>
      <c r="E154" s="135"/>
      <c r="F154" s="134" t="s">
        <v>4341</v>
      </c>
      <c r="G154" s="318">
        <v>0</v>
      </c>
      <c r="H154" s="319">
        <v>338</v>
      </c>
      <c r="I154" s="319">
        <v>338</v>
      </c>
      <c r="J154" s="319">
        <v>338</v>
      </c>
      <c r="K154" s="317" t="s">
        <v>4300</v>
      </c>
      <c r="L154" s="318">
        <v>0</v>
      </c>
    </row>
    <row r="155" spans="1:12" ht="23.25" customHeight="1">
      <c r="A155"/>
      <c r="B155" s="305"/>
      <c r="D155" s="317" t="s">
        <v>4301</v>
      </c>
      <c r="E155" s="135"/>
      <c r="F155" s="134" t="s">
        <v>4342</v>
      </c>
      <c r="G155" s="318">
        <v>0</v>
      </c>
      <c r="H155" s="319">
        <v>338</v>
      </c>
      <c r="I155" s="319">
        <v>338</v>
      </c>
      <c r="J155" s="319">
        <v>338</v>
      </c>
      <c r="K155" s="317" t="s">
        <v>4301</v>
      </c>
      <c r="L155" s="318">
        <v>0</v>
      </c>
    </row>
    <row r="156" spans="1:12" ht="23.25" customHeight="1">
      <c r="A156"/>
      <c r="B156" s="305"/>
      <c r="D156" s="317" t="s">
        <v>3929</v>
      </c>
      <c r="E156" s="135"/>
      <c r="F156" s="134" t="s">
        <v>4791</v>
      </c>
      <c r="G156" s="318">
        <v>0</v>
      </c>
      <c r="H156" s="319">
        <v>88</v>
      </c>
      <c r="I156" s="319">
        <v>88</v>
      </c>
      <c r="J156" s="319">
        <v>88</v>
      </c>
      <c r="K156" s="317" t="s">
        <v>3929</v>
      </c>
      <c r="L156" s="318">
        <v>0</v>
      </c>
    </row>
    <row r="157" spans="1:12" ht="23.25" customHeight="1">
      <c r="A157"/>
      <c r="B157" s="305"/>
      <c r="D157" s="317" t="s">
        <v>1238</v>
      </c>
      <c r="E157" s="135"/>
      <c r="F157" s="134" t="s">
        <v>1240</v>
      </c>
      <c r="G157" s="318">
        <v>0</v>
      </c>
      <c r="H157" s="319">
        <v>168</v>
      </c>
      <c r="I157" s="319">
        <v>168</v>
      </c>
      <c r="J157" s="319">
        <v>168</v>
      </c>
      <c r="K157" s="317" t="s">
        <v>1238</v>
      </c>
      <c r="L157" s="318">
        <v>0</v>
      </c>
    </row>
    <row r="158" spans="1:12" ht="23.25" customHeight="1">
      <c r="A158"/>
      <c r="B158" s="305"/>
      <c r="D158" s="317" t="s">
        <v>1239</v>
      </c>
      <c r="E158" s="135"/>
      <c r="F158" s="134" t="s">
        <v>1241</v>
      </c>
      <c r="G158" s="318">
        <v>0</v>
      </c>
      <c r="H158" s="319">
        <v>99</v>
      </c>
      <c r="I158" s="319">
        <v>99</v>
      </c>
      <c r="J158" s="319">
        <v>99</v>
      </c>
      <c r="K158" s="317" t="s">
        <v>1239</v>
      </c>
      <c r="L158" s="318">
        <v>0</v>
      </c>
    </row>
    <row r="159" spans="1:12" ht="23.25" customHeight="1">
      <c r="A159"/>
      <c r="B159" s="305"/>
      <c r="D159" s="317" t="s">
        <v>958</v>
      </c>
      <c r="E159" s="135"/>
      <c r="F159" s="134" t="s">
        <v>4949</v>
      </c>
      <c r="G159" s="318">
        <v>9.4</v>
      </c>
      <c r="H159" s="319">
        <v>374</v>
      </c>
      <c r="I159" s="319">
        <v>846</v>
      </c>
      <c r="J159" s="319">
        <v>770</v>
      </c>
      <c r="K159" s="317" t="s">
        <v>958</v>
      </c>
      <c r="L159" s="318">
        <v>9.4</v>
      </c>
    </row>
    <row r="160" spans="1:12" ht="23.25" customHeight="1">
      <c r="A160"/>
      <c r="B160" s="305"/>
      <c r="D160" s="317" t="s">
        <v>4568</v>
      </c>
      <c r="E160" s="135"/>
      <c r="F160" s="134" t="s">
        <v>4950</v>
      </c>
      <c r="G160" s="318">
        <v>10.4</v>
      </c>
      <c r="H160" s="319">
        <v>390</v>
      </c>
      <c r="I160" s="319">
        <v>896</v>
      </c>
      <c r="J160" s="319">
        <v>813</v>
      </c>
      <c r="K160" s="317" t="s">
        <v>4568</v>
      </c>
      <c r="L160" s="318">
        <v>10.4</v>
      </c>
    </row>
    <row r="161" spans="1:12" ht="23.25" customHeight="1">
      <c r="A161"/>
      <c r="B161" s="305"/>
      <c r="D161" s="317" t="s">
        <v>960</v>
      </c>
      <c r="E161" s="135"/>
      <c r="F161" s="134" t="s">
        <v>4951</v>
      </c>
      <c r="G161" s="318">
        <v>11.299999999999999</v>
      </c>
      <c r="H161" s="319">
        <v>406</v>
      </c>
      <c r="I161" s="319">
        <v>945</v>
      </c>
      <c r="J161" s="319">
        <v>854</v>
      </c>
      <c r="K161" s="317" t="s">
        <v>960</v>
      </c>
      <c r="L161" s="318">
        <v>11.299999999999999</v>
      </c>
    </row>
    <row r="162" spans="1:12" ht="23.25" customHeight="1">
      <c r="A162"/>
      <c r="B162" s="305"/>
      <c r="D162" s="317" t="s">
        <v>2791</v>
      </c>
      <c r="E162" s="135"/>
      <c r="F162" s="134" t="s">
        <v>4952</v>
      </c>
      <c r="G162" s="318">
        <v>12.2</v>
      </c>
      <c r="H162" s="319">
        <v>423</v>
      </c>
      <c r="I162" s="319">
        <v>995</v>
      </c>
      <c r="J162" s="319">
        <v>897</v>
      </c>
      <c r="K162" s="317" t="s">
        <v>2791</v>
      </c>
      <c r="L162" s="318">
        <v>12.2</v>
      </c>
    </row>
    <row r="163" spans="1:12" ht="23.25" customHeight="1">
      <c r="A163"/>
      <c r="B163" s="305"/>
      <c r="D163" s="317" t="s">
        <v>962</v>
      </c>
      <c r="E163" s="135"/>
      <c r="F163" s="134" t="s">
        <v>4953</v>
      </c>
      <c r="G163" s="318">
        <v>13.2</v>
      </c>
      <c r="H163" s="319">
        <v>466</v>
      </c>
      <c r="I163" s="319">
        <v>1081</v>
      </c>
      <c r="J163" s="319">
        <v>975</v>
      </c>
      <c r="K163" s="317" t="s">
        <v>962</v>
      </c>
      <c r="L163" s="318">
        <v>13.2</v>
      </c>
    </row>
    <row r="164" spans="1:12" ht="23.25" customHeight="1">
      <c r="A164"/>
      <c r="B164" s="305"/>
      <c r="D164" s="317" t="s">
        <v>4102</v>
      </c>
      <c r="E164" s="135"/>
      <c r="F164" s="134" t="s">
        <v>4766</v>
      </c>
      <c r="G164" s="318">
        <v>0</v>
      </c>
      <c r="H164" s="319">
        <v>0</v>
      </c>
      <c r="I164" s="319">
        <v>0</v>
      </c>
      <c r="J164" s="319">
        <v>0</v>
      </c>
      <c r="K164" s="317" t="s">
        <v>4102</v>
      </c>
      <c r="L164" s="318">
        <v>0</v>
      </c>
    </row>
    <row r="165" spans="1:12" ht="23.25" customHeight="1">
      <c r="A165"/>
      <c r="B165" s="305"/>
      <c r="D165" s="317" t="s">
        <v>4829</v>
      </c>
      <c r="E165" s="135"/>
      <c r="F165" s="134" t="s">
        <v>1286</v>
      </c>
      <c r="G165" s="318">
        <v>0.1</v>
      </c>
      <c r="H165" s="319">
        <v>58</v>
      </c>
      <c r="I165" s="319">
        <v>26</v>
      </c>
      <c r="J165" s="319">
        <v>26</v>
      </c>
      <c r="K165" s="317" t="s">
        <v>4829</v>
      </c>
      <c r="L165" s="318">
        <v>0.1</v>
      </c>
    </row>
    <row r="166" spans="1:12" ht="23.25" customHeight="1">
      <c r="A166"/>
      <c r="B166" s="305"/>
      <c r="D166" s="317" t="s">
        <v>704</v>
      </c>
      <c r="E166" s="135"/>
      <c r="F166" s="134" t="s">
        <v>4954</v>
      </c>
      <c r="G166" s="318">
        <v>0.30000000000000004</v>
      </c>
      <c r="H166" s="319">
        <v>162</v>
      </c>
      <c r="I166" s="319">
        <v>268</v>
      </c>
      <c r="J166" s="319">
        <v>234</v>
      </c>
      <c r="K166" s="317" t="s">
        <v>704</v>
      </c>
      <c r="L166" s="318">
        <v>0.30000000000000004</v>
      </c>
    </row>
    <row r="167" spans="1:12" ht="23.25" customHeight="1">
      <c r="A167"/>
      <c r="B167" s="305"/>
      <c r="D167" s="317" t="s">
        <v>705</v>
      </c>
      <c r="E167" s="135"/>
      <c r="F167" s="134" t="s">
        <v>4955</v>
      </c>
      <c r="G167" s="318">
        <v>0.4</v>
      </c>
      <c r="H167" s="319">
        <v>162</v>
      </c>
      <c r="I167" s="319">
        <v>268</v>
      </c>
      <c r="J167" s="319">
        <v>234</v>
      </c>
      <c r="K167" s="317" t="s">
        <v>705</v>
      </c>
      <c r="L167" s="318">
        <v>0.4</v>
      </c>
    </row>
    <row r="168" spans="1:12" ht="23.25" customHeight="1">
      <c r="A168"/>
      <c r="B168" s="305"/>
      <c r="D168" s="317" t="s">
        <v>505</v>
      </c>
      <c r="E168" s="135"/>
      <c r="F168" s="134" t="s">
        <v>4956</v>
      </c>
      <c r="G168" s="318">
        <v>0.9</v>
      </c>
      <c r="H168" s="319">
        <v>154</v>
      </c>
      <c r="I168" s="319">
        <v>431</v>
      </c>
      <c r="J168" s="319">
        <v>397</v>
      </c>
      <c r="K168" s="317" t="s">
        <v>505</v>
      </c>
      <c r="L168" s="318">
        <v>0.9</v>
      </c>
    </row>
    <row r="169" spans="1:12" ht="23.25" customHeight="1">
      <c r="A169"/>
      <c r="B169" s="305"/>
      <c r="D169" s="317" t="s">
        <v>4672</v>
      </c>
      <c r="E169" s="135"/>
      <c r="F169" s="134" t="s">
        <v>4957</v>
      </c>
      <c r="G169" s="318">
        <v>1</v>
      </c>
      <c r="H169" s="319">
        <v>158</v>
      </c>
      <c r="I169" s="319">
        <v>445</v>
      </c>
      <c r="J169" s="319">
        <v>410</v>
      </c>
      <c r="K169" s="317" t="s">
        <v>4672</v>
      </c>
      <c r="L169" s="318">
        <v>1</v>
      </c>
    </row>
    <row r="170" spans="1:12" ht="23.25" customHeight="1">
      <c r="A170"/>
      <c r="B170" s="305"/>
      <c r="D170" s="317" t="s">
        <v>507</v>
      </c>
      <c r="E170" s="135"/>
      <c r="F170" s="134" t="s">
        <v>4957</v>
      </c>
      <c r="G170" s="318">
        <v>1</v>
      </c>
      <c r="H170" s="319">
        <v>163</v>
      </c>
      <c r="I170" s="319">
        <v>460</v>
      </c>
      <c r="J170" s="319">
        <v>423</v>
      </c>
      <c r="K170" s="317" t="s">
        <v>507</v>
      </c>
      <c r="L170" s="318">
        <v>1</v>
      </c>
    </row>
    <row r="171" spans="1:12" ht="23.25" customHeight="1">
      <c r="A171"/>
      <c r="B171" s="305"/>
      <c r="D171" s="317" t="s">
        <v>2807</v>
      </c>
      <c r="E171" s="135"/>
      <c r="F171" s="134" t="s">
        <v>4957</v>
      </c>
      <c r="G171" s="318">
        <v>1</v>
      </c>
      <c r="H171" s="319">
        <v>167</v>
      </c>
      <c r="I171" s="319">
        <v>474</v>
      </c>
      <c r="J171" s="319">
        <v>436</v>
      </c>
      <c r="K171" s="317" t="s">
        <v>2807</v>
      </c>
      <c r="L171" s="318">
        <v>1</v>
      </c>
    </row>
    <row r="172" spans="1:12" ht="23.25" customHeight="1">
      <c r="A172"/>
      <c r="B172" s="305"/>
      <c r="D172" s="317" t="s">
        <v>509</v>
      </c>
      <c r="E172" s="135"/>
      <c r="F172" s="134" t="s">
        <v>4958</v>
      </c>
      <c r="G172" s="318">
        <v>1</v>
      </c>
      <c r="H172" s="319">
        <v>171</v>
      </c>
      <c r="I172" s="319">
        <v>488</v>
      </c>
      <c r="J172" s="319">
        <v>449</v>
      </c>
      <c r="K172" s="317" t="s">
        <v>509</v>
      </c>
      <c r="L172" s="318">
        <v>1</v>
      </c>
    </row>
    <row r="173" spans="1:12" ht="23.25" customHeight="1">
      <c r="A173"/>
      <c r="B173" s="305"/>
      <c r="D173" s="317" t="s">
        <v>4293</v>
      </c>
      <c r="E173" s="135"/>
      <c r="F173" s="134" t="s">
        <v>4333</v>
      </c>
      <c r="G173" s="318">
        <v>0</v>
      </c>
      <c r="H173" s="319">
        <v>218</v>
      </c>
      <c r="I173" s="319">
        <v>218</v>
      </c>
      <c r="J173" s="319">
        <v>218</v>
      </c>
      <c r="K173" s="317" t="s">
        <v>4293</v>
      </c>
      <c r="L173" s="318">
        <v>0</v>
      </c>
    </row>
    <row r="174" spans="1:12" ht="23.25" customHeight="1">
      <c r="A174"/>
      <c r="B174" s="305"/>
      <c r="D174" s="317" t="s">
        <v>165</v>
      </c>
      <c r="E174" s="135"/>
      <c r="F174" s="134" t="s">
        <v>928</v>
      </c>
      <c r="G174" s="318">
        <v>13.5</v>
      </c>
      <c r="H174" s="319">
        <v>370</v>
      </c>
      <c r="I174" s="319">
        <v>534</v>
      </c>
      <c r="J174" s="319">
        <v>481</v>
      </c>
      <c r="K174" s="317" t="s">
        <v>165</v>
      </c>
      <c r="L174" s="318">
        <v>13.5</v>
      </c>
    </row>
    <row r="175" spans="1:12" ht="23.25" customHeight="1">
      <c r="A175"/>
      <c r="B175" s="305"/>
      <c r="D175" s="317" t="s">
        <v>166</v>
      </c>
      <c r="E175" s="135"/>
      <c r="F175" s="134" t="s">
        <v>929</v>
      </c>
      <c r="G175" s="318">
        <v>15</v>
      </c>
      <c r="H175" s="319">
        <v>387</v>
      </c>
      <c r="I175" s="319">
        <v>563</v>
      </c>
      <c r="J175" s="319">
        <v>505</v>
      </c>
      <c r="K175" s="317" t="s">
        <v>166</v>
      </c>
      <c r="L175" s="318">
        <v>15</v>
      </c>
    </row>
    <row r="176" spans="1:12" ht="23.25" customHeight="1">
      <c r="A176"/>
      <c r="B176" s="305"/>
      <c r="D176" s="317" t="s">
        <v>167</v>
      </c>
      <c r="E176" s="135"/>
      <c r="F176" s="134" t="s">
        <v>930</v>
      </c>
      <c r="G176" s="318">
        <v>16.5</v>
      </c>
      <c r="H176" s="319">
        <v>406</v>
      </c>
      <c r="I176" s="319">
        <v>592</v>
      </c>
      <c r="J176" s="319">
        <v>529</v>
      </c>
      <c r="K176" s="317" t="s">
        <v>167</v>
      </c>
      <c r="L176" s="318">
        <v>16.5</v>
      </c>
    </row>
    <row r="177" spans="1:12" ht="23.25" customHeight="1">
      <c r="A177"/>
      <c r="B177" s="305"/>
      <c r="D177" s="317" t="s">
        <v>168</v>
      </c>
      <c r="E177" s="135"/>
      <c r="F177" s="134" t="s">
        <v>931</v>
      </c>
      <c r="G177" s="318">
        <v>18</v>
      </c>
      <c r="H177" s="319">
        <v>427</v>
      </c>
      <c r="I177" s="319">
        <v>624</v>
      </c>
      <c r="J177" s="319">
        <v>557</v>
      </c>
      <c r="K177" s="317" t="s">
        <v>168</v>
      </c>
      <c r="L177" s="318">
        <v>18</v>
      </c>
    </row>
    <row r="178" spans="1:12" ht="23.25" customHeight="1">
      <c r="A178"/>
      <c r="B178" s="305"/>
      <c r="D178" s="317" t="s">
        <v>4830</v>
      </c>
      <c r="E178" s="135"/>
      <c r="F178" s="134" t="s">
        <v>4959</v>
      </c>
      <c r="G178" s="318">
        <v>15</v>
      </c>
      <c r="H178" s="319">
        <v>358</v>
      </c>
      <c r="I178" s="319">
        <v>522</v>
      </c>
      <c r="J178" s="319">
        <v>465</v>
      </c>
      <c r="K178" s="317" t="s">
        <v>4830</v>
      </c>
      <c r="L178" s="318">
        <v>15</v>
      </c>
    </row>
    <row r="179" spans="1:12" ht="23.25" customHeight="1">
      <c r="A179"/>
      <c r="B179" s="305"/>
      <c r="D179" s="317" t="s">
        <v>4831</v>
      </c>
      <c r="E179" s="135"/>
      <c r="F179" s="134" t="s">
        <v>4960</v>
      </c>
      <c r="G179" s="318">
        <v>16.5</v>
      </c>
      <c r="H179" s="319">
        <v>376</v>
      </c>
      <c r="I179" s="319">
        <v>549</v>
      </c>
      <c r="J179" s="319">
        <v>488</v>
      </c>
      <c r="K179" s="317" t="s">
        <v>4831</v>
      </c>
      <c r="L179" s="318">
        <v>16.5</v>
      </c>
    </row>
    <row r="180" spans="1:12" ht="23.25" customHeight="1">
      <c r="A180"/>
      <c r="B180" s="305"/>
      <c r="D180" s="317" t="s">
        <v>4832</v>
      </c>
      <c r="E180" s="135"/>
      <c r="F180" s="134" t="s">
        <v>4961</v>
      </c>
      <c r="G180" s="318">
        <v>18</v>
      </c>
      <c r="H180" s="319">
        <v>395</v>
      </c>
      <c r="I180" s="319">
        <v>579</v>
      </c>
      <c r="J180" s="319">
        <v>514</v>
      </c>
      <c r="K180" s="317" t="s">
        <v>4832</v>
      </c>
      <c r="L180" s="318">
        <v>18</v>
      </c>
    </row>
    <row r="181" spans="1:12" ht="23.25" customHeight="1">
      <c r="A181"/>
      <c r="B181" s="305"/>
      <c r="D181" s="317" t="s">
        <v>4833</v>
      </c>
      <c r="E181" s="135"/>
      <c r="F181" s="134" t="s">
        <v>4057</v>
      </c>
      <c r="G181" s="318">
        <v>0</v>
      </c>
      <c r="H181" s="319">
        <v>296</v>
      </c>
      <c r="I181" s="319">
        <v>296</v>
      </c>
      <c r="J181" s="319">
        <v>296</v>
      </c>
      <c r="K181" s="317" t="s">
        <v>4833</v>
      </c>
      <c r="L181" s="318">
        <v>0</v>
      </c>
    </row>
    <row r="182" spans="1:12" ht="23.25" customHeight="1">
      <c r="A182"/>
      <c r="B182" s="305"/>
      <c r="D182" s="317" t="s">
        <v>4834</v>
      </c>
      <c r="E182" s="135"/>
      <c r="F182" s="134" t="s">
        <v>4058</v>
      </c>
      <c r="G182" s="318">
        <v>0</v>
      </c>
      <c r="H182" s="319">
        <v>375</v>
      </c>
      <c r="I182" s="319">
        <v>375</v>
      </c>
      <c r="J182" s="319">
        <v>375</v>
      </c>
      <c r="K182" s="317" t="s">
        <v>4834</v>
      </c>
      <c r="L182" s="318">
        <v>0</v>
      </c>
    </row>
    <row r="183" spans="1:12" ht="23.25" customHeight="1">
      <c r="A183"/>
      <c r="B183" s="305"/>
      <c r="D183" s="317" t="s">
        <v>4835</v>
      </c>
      <c r="E183" s="135"/>
      <c r="F183" s="134" t="s">
        <v>4059</v>
      </c>
      <c r="G183" s="318">
        <v>0</v>
      </c>
      <c r="H183" s="319">
        <v>402</v>
      </c>
      <c r="I183" s="319">
        <v>402</v>
      </c>
      <c r="J183" s="319">
        <v>402</v>
      </c>
      <c r="K183" s="317" t="s">
        <v>4835</v>
      </c>
      <c r="L183" s="318">
        <v>0</v>
      </c>
    </row>
    <row r="184" spans="1:12" ht="23.25" customHeight="1">
      <c r="A184"/>
      <c r="B184" s="305"/>
      <c r="D184" s="317" t="s">
        <v>4836</v>
      </c>
      <c r="E184" s="135"/>
      <c r="F184" s="134" t="s">
        <v>4060</v>
      </c>
      <c r="G184" s="318">
        <v>0</v>
      </c>
      <c r="H184" s="319">
        <v>467</v>
      </c>
      <c r="I184" s="319">
        <v>467</v>
      </c>
      <c r="J184" s="319">
        <v>467</v>
      </c>
      <c r="K184" s="317" t="s">
        <v>4836</v>
      </c>
      <c r="L184" s="318">
        <v>0</v>
      </c>
    </row>
    <row r="185" spans="1:12" ht="23.25" customHeight="1">
      <c r="A185"/>
      <c r="B185" s="305"/>
      <c r="D185" s="317" t="s">
        <v>4295</v>
      </c>
      <c r="E185" s="135"/>
      <c r="F185" s="134" t="s">
        <v>4335</v>
      </c>
      <c r="G185" s="318">
        <v>0</v>
      </c>
      <c r="H185" s="319">
        <v>42</v>
      </c>
      <c r="I185" s="319">
        <v>42</v>
      </c>
      <c r="J185" s="319">
        <v>42</v>
      </c>
      <c r="K185" s="317" t="s">
        <v>4295</v>
      </c>
      <c r="L185" s="318">
        <v>0</v>
      </c>
    </row>
    <row r="186" spans="1:12" ht="23.25" customHeight="1">
      <c r="A186"/>
      <c r="B186" s="305"/>
      <c r="D186" s="317" t="s">
        <v>528</v>
      </c>
      <c r="E186" s="135"/>
      <c r="F186" s="134" t="s">
        <v>648</v>
      </c>
      <c r="G186" s="318">
        <v>0.2</v>
      </c>
      <c r="H186" s="319">
        <v>49</v>
      </c>
      <c r="I186" s="319">
        <v>57</v>
      </c>
      <c r="J186" s="319">
        <v>57</v>
      </c>
      <c r="K186" s="317" t="s">
        <v>528</v>
      </c>
      <c r="L186" s="318">
        <v>0.2</v>
      </c>
    </row>
    <row r="187" spans="1:12" ht="23.25" customHeight="1">
      <c r="A187"/>
      <c r="B187" s="305"/>
      <c r="D187" s="317" t="s">
        <v>4671</v>
      </c>
      <c r="E187" s="135"/>
      <c r="F187" s="134" t="s">
        <v>648</v>
      </c>
      <c r="G187" s="318">
        <v>0.2</v>
      </c>
      <c r="H187" s="319">
        <v>49</v>
      </c>
      <c r="I187" s="319">
        <v>57</v>
      </c>
      <c r="J187" s="319">
        <v>57</v>
      </c>
      <c r="K187" s="317" t="s">
        <v>4671</v>
      </c>
      <c r="L187" s="318">
        <v>0.2</v>
      </c>
    </row>
    <row r="188" spans="1:12" ht="23.25" customHeight="1">
      <c r="A188"/>
      <c r="B188" s="305"/>
      <c r="D188" s="317" t="s">
        <v>529</v>
      </c>
      <c r="E188" s="135"/>
      <c r="F188" s="134" t="s">
        <v>648</v>
      </c>
      <c r="G188" s="318">
        <v>0.2</v>
      </c>
      <c r="H188" s="319">
        <v>49</v>
      </c>
      <c r="I188" s="319">
        <v>57</v>
      </c>
      <c r="J188" s="319">
        <v>57</v>
      </c>
      <c r="K188" s="317" t="s">
        <v>529</v>
      </c>
      <c r="L188" s="318">
        <v>0.2</v>
      </c>
    </row>
    <row r="189" spans="1:12" ht="23.25" customHeight="1">
      <c r="A189"/>
      <c r="B189" s="305"/>
      <c r="D189" s="317" t="s">
        <v>2814</v>
      </c>
      <c r="E189" s="135"/>
      <c r="F189" s="134" t="s">
        <v>648</v>
      </c>
      <c r="G189" s="318">
        <v>0.2</v>
      </c>
      <c r="H189" s="319">
        <v>50</v>
      </c>
      <c r="I189" s="319">
        <v>57</v>
      </c>
      <c r="J189" s="319">
        <v>57</v>
      </c>
      <c r="K189" s="317" t="s">
        <v>2814</v>
      </c>
      <c r="L189" s="318">
        <v>0.2</v>
      </c>
    </row>
    <row r="190" spans="1:12" ht="23.25" customHeight="1">
      <c r="A190"/>
      <c r="B190" s="305"/>
      <c r="D190" s="317" t="s">
        <v>530</v>
      </c>
      <c r="E190" s="135"/>
      <c r="F190" s="134" t="s">
        <v>648</v>
      </c>
      <c r="G190" s="318">
        <v>0.2</v>
      </c>
      <c r="H190" s="319">
        <v>50</v>
      </c>
      <c r="I190" s="319">
        <v>57</v>
      </c>
      <c r="J190" s="319">
        <v>57</v>
      </c>
      <c r="K190" s="317" t="s">
        <v>530</v>
      </c>
      <c r="L190" s="318">
        <v>0.2</v>
      </c>
    </row>
    <row r="191" spans="1:12" ht="23.25" customHeight="1">
      <c r="A191"/>
      <c r="B191" s="305"/>
      <c r="D191" s="317" t="s">
        <v>4837</v>
      </c>
      <c r="E191" s="135"/>
      <c r="F191" s="134" t="s">
        <v>4962</v>
      </c>
      <c r="G191" s="318">
        <v>0</v>
      </c>
      <c r="H191" s="320" t="s">
        <v>2022</v>
      </c>
      <c r="I191" s="319">
        <v>393</v>
      </c>
      <c r="J191" s="319">
        <v>349</v>
      </c>
      <c r="K191" s="317" t="s">
        <v>4837</v>
      </c>
      <c r="L191" s="318">
        <v>0</v>
      </c>
    </row>
    <row r="192" spans="1:12" ht="23.25" customHeight="1">
      <c r="A192"/>
      <c r="B192" s="305"/>
      <c r="D192" s="317" t="s">
        <v>4838</v>
      </c>
      <c r="E192" s="135"/>
      <c r="F192" s="134" t="s">
        <v>4963</v>
      </c>
      <c r="G192" s="318">
        <v>0</v>
      </c>
      <c r="H192" s="320" t="s">
        <v>2022</v>
      </c>
      <c r="I192" s="319">
        <v>393</v>
      </c>
      <c r="J192" s="319">
        <v>349</v>
      </c>
      <c r="K192" s="317" t="s">
        <v>4838</v>
      </c>
      <c r="L192" s="318">
        <v>0</v>
      </c>
    </row>
    <row r="193" spans="1:12" ht="23.25" customHeight="1">
      <c r="A193"/>
      <c r="B193" s="305"/>
      <c r="D193" s="317" t="s">
        <v>1268</v>
      </c>
      <c r="E193" s="135"/>
      <c r="F193" s="134" t="s">
        <v>4800</v>
      </c>
      <c r="G193" s="318">
        <v>0</v>
      </c>
      <c r="H193" s="319">
        <v>95</v>
      </c>
      <c r="I193" s="319">
        <v>95</v>
      </c>
      <c r="J193" s="319">
        <v>95</v>
      </c>
      <c r="K193" s="317" t="s">
        <v>1268</v>
      </c>
      <c r="L193" s="318">
        <v>0</v>
      </c>
    </row>
    <row r="194" spans="1:12" ht="23.25" customHeight="1">
      <c r="A194"/>
      <c r="B194" s="305"/>
      <c r="D194" s="317" t="s">
        <v>4839</v>
      </c>
      <c r="E194" s="135"/>
      <c r="F194" s="134" t="s">
        <v>4964</v>
      </c>
      <c r="G194" s="318">
        <v>36.5</v>
      </c>
      <c r="H194" s="319">
        <v>1020</v>
      </c>
      <c r="I194" s="319">
        <v>1382</v>
      </c>
      <c r="J194" s="319">
        <v>1283</v>
      </c>
      <c r="K194" s="317" t="s">
        <v>4839</v>
      </c>
      <c r="L194" s="318">
        <v>36.5</v>
      </c>
    </row>
    <row r="195" spans="1:12" ht="23.25" customHeight="1">
      <c r="A195"/>
      <c r="B195" s="305"/>
      <c r="D195" s="317" t="s">
        <v>4840</v>
      </c>
      <c r="E195" s="135"/>
      <c r="F195" s="134" t="s">
        <v>4964</v>
      </c>
      <c r="G195" s="318">
        <v>37.800000000000004</v>
      </c>
      <c r="H195" s="319">
        <v>1040</v>
      </c>
      <c r="I195" s="319">
        <v>1413</v>
      </c>
      <c r="J195" s="319">
        <v>1308</v>
      </c>
      <c r="K195" s="317" t="s">
        <v>4840</v>
      </c>
      <c r="L195" s="318">
        <v>37.800000000000004</v>
      </c>
    </row>
    <row r="196" spans="1:12" ht="23.25" customHeight="1">
      <c r="A196"/>
      <c r="B196" s="305"/>
      <c r="D196" s="317" t="s">
        <v>4841</v>
      </c>
      <c r="E196" s="135"/>
      <c r="F196" s="134" t="s">
        <v>4964</v>
      </c>
      <c r="G196" s="318">
        <v>39.1</v>
      </c>
      <c r="H196" s="319">
        <v>1101</v>
      </c>
      <c r="I196" s="319">
        <v>1497</v>
      </c>
      <c r="J196" s="319">
        <v>1387</v>
      </c>
      <c r="K196" s="317" t="s">
        <v>4841</v>
      </c>
      <c r="L196" s="318">
        <v>39.1</v>
      </c>
    </row>
    <row r="197" spans="1:12" ht="23.25" customHeight="1">
      <c r="A197"/>
      <c r="B197" s="305"/>
      <c r="D197" s="317" t="s">
        <v>4842</v>
      </c>
      <c r="E197" s="135"/>
      <c r="F197" s="134" t="s">
        <v>4964</v>
      </c>
      <c r="G197" s="318">
        <v>40.4</v>
      </c>
      <c r="H197" s="319">
        <v>1121</v>
      </c>
      <c r="I197" s="319">
        <v>1528</v>
      </c>
      <c r="J197" s="319">
        <v>1413</v>
      </c>
      <c r="K197" s="317" t="s">
        <v>4842</v>
      </c>
      <c r="L197" s="318">
        <v>40.4</v>
      </c>
    </row>
    <row r="198" spans="1:12" ht="23.25" customHeight="1">
      <c r="A198"/>
      <c r="B198" s="305"/>
      <c r="D198" s="317" t="s">
        <v>4843</v>
      </c>
      <c r="E198" s="135"/>
      <c r="F198" s="134" t="s">
        <v>4964</v>
      </c>
      <c r="G198" s="318">
        <v>41.7</v>
      </c>
      <c r="H198" s="319">
        <v>1182</v>
      </c>
      <c r="I198" s="319">
        <v>1611</v>
      </c>
      <c r="J198" s="319">
        <v>1491</v>
      </c>
      <c r="K198" s="317" t="s">
        <v>4843</v>
      </c>
      <c r="L198" s="318">
        <v>41.7</v>
      </c>
    </row>
    <row r="199" spans="1:12" ht="23.25" customHeight="1">
      <c r="A199"/>
      <c r="B199" s="305"/>
      <c r="D199" s="317" t="s">
        <v>1426</v>
      </c>
      <c r="E199" s="135"/>
      <c r="F199" s="134" t="s">
        <v>4474</v>
      </c>
      <c r="G199" s="318">
        <v>36.5</v>
      </c>
      <c r="H199" s="319">
        <v>1507</v>
      </c>
      <c r="I199" s="319">
        <v>1913</v>
      </c>
      <c r="J199" s="319">
        <v>1804</v>
      </c>
      <c r="K199" s="317" t="s">
        <v>1426</v>
      </c>
      <c r="L199" s="318">
        <v>36.5</v>
      </c>
    </row>
    <row r="200" spans="1:12" ht="23.25" customHeight="1">
      <c r="A200"/>
      <c r="B200" s="305"/>
      <c r="D200" s="317" t="s">
        <v>4626</v>
      </c>
      <c r="E200" s="135"/>
      <c r="F200" s="134" t="s">
        <v>4474</v>
      </c>
      <c r="G200" s="318">
        <v>37.800000000000004</v>
      </c>
      <c r="H200" s="319">
        <v>1527</v>
      </c>
      <c r="I200" s="319">
        <v>1944</v>
      </c>
      <c r="J200" s="319">
        <v>1830</v>
      </c>
      <c r="K200" s="317" t="s">
        <v>4626</v>
      </c>
      <c r="L200" s="318">
        <v>37.800000000000004</v>
      </c>
    </row>
    <row r="201" spans="1:12" ht="23.25" customHeight="1">
      <c r="A201"/>
      <c r="B201" s="305"/>
      <c r="D201" s="317" t="s">
        <v>1427</v>
      </c>
      <c r="E201" s="135"/>
      <c r="F201" s="134" t="s">
        <v>4474</v>
      </c>
      <c r="G201" s="318">
        <v>39.1</v>
      </c>
      <c r="H201" s="319">
        <v>1547</v>
      </c>
      <c r="I201" s="319">
        <v>2019</v>
      </c>
      <c r="J201" s="319">
        <v>1900</v>
      </c>
      <c r="K201" s="317" t="s">
        <v>1427</v>
      </c>
      <c r="L201" s="318">
        <v>39.1</v>
      </c>
    </row>
    <row r="202" spans="1:12" ht="23.25" customHeight="1">
      <c r="A202"/>
      <c r="B202" s="305"/>
      <c r="D202" s="317" t="s">
        <v>2826</v>
      </c>
      <c r="E202" s="135"/>
      <c r="F202" s="134" t="s">
        <v>4474</v>
      </c>
      <c r="G202" s="318">
        <v>40.4</v>
      </c>
      <c r="H202" s="319">
        <v>1608</v>
      </c>
      <c r="I202" s="319">
        <v>2101</v>
      </c>
      <c r="J202" s="319">
        <v>1977</v>
      </c>
      <c r="K202" s="317" t="s">
        <v>2826</v>
      </c>
      <c r="L202" s="318">
        <v>40.4</v>
      </c>
    </row>
    <row r="203" spans="1:12" ht="23.25" customHeight="1">
      <c r="A203"/>
      <c r="B203" s="305"/>
      <c r="D203" s="317" t="s">
        <v>1428</v>
      </c>
      <c r="E203" s="135"/>
      <c r="F203" s="134" t="s">
        <v>4474</v>
      </c>
      <c r="G203" s="318">
        <v>41.7</v>
      </c>
      <c r="H203" s="319">
        <v>1637</v>
      </c>
      <c r="I203" s="319">
        <v>2141</v>
      </c>
      <c r="J203" s="319">
        <v>2012</v>
      </c>
      <c r="K203" s="317" t="s">
        <v>1428</v>
      </c>
      <c r="L203" s="318">
        <v>41.7</v>
      </c>
    </row>
    <row r="204" spans="1:12" ht="23.25" customHeight="1">
      <c r="A204"/>
      <c r="B204" s="305"/>
      <c r="D204" s="317" t="s">
        <v>1448</v>
      </c>
      <c r="E204" s="135"/>
      <c r="F204" s="134" t="s">
        <v>1478</v>
      </c>
      <c r="G204" s="318">
        <v>36.5</v>
      </c>
      <c r="H204" s="319">
        <v>1422</v>
      </c>
      <c r="I204" s="319">
        <v>1807</v>
      </c>
      <c r="J204" s="319">
        <v>1700</v>
      </c>
      <c r="K204" s="317" t="s">
        <v>1448</v>
      </c>
      <c r="L204" s="318">
        <v>36.5</v>
      </c>
    </row>
    <row r="205" spans="1:12" ht="23.25" customHeight="1">
      <c r="A205"/>
      <c r="B205" s="305"/>
      <c r="D205" s="317" t="s">
        <v>4628</v>
      </c>
      <c r="E205" s="135"/>
      <c r="F205" s="134" t="s">
        <v>1478</v>
      </c>
      <c r="G205" s="318">
        <v>37.800000000000004</v>
      </c>
      <c r="H205" s="319">
        <v>1441</v>
      </c>
      <c r="I205" s="319">
        <v>1838</v>
      </c>
      <c r="J205" s="319">
        <v>1725</v>
      </c>
      <c r="K205" s="317" t="s">
        <v>4628</v>
      </c>
      <c r="L205" s="318">
        <v>37.800000000000004</v>
      </c>
    </row>
    <row r="206" spans="1:12" ht="23.25" customHeight="1">
      <c r="A206"/>
      <c r="B206" s="305"/>
      <c r="D206" s="317" t="s">
        <v>1449</v>
      </c>
      <c r="E206" s="135"/>
      <c r="F206" s="134" t="s">
        <v>1478</v>
      </c>
      <c r="G206" s="318">
        <v>39.1</v>
      </c>
      <c r="H206" s="319">
        <v>1503</v>
      </c>
      <c r="I206" s="319">
        <v>1922</v>
      </c>
      <c r="J206" s="319">
        <v>1804</v>
      </c>
      <c r="K206" s="317" t="s">
        <v>1449</v>
      </c>
      <c r="L206" s="318">
        <v>39.1</v>
      </c>
    </row>
    <row r="207" spans="1:12" ht="23.25" customHeight="1">
      <c r="A207"/>
      <c r="B207" s="305"/>
      <c r="D207" s="317" t="s">
        <v>2828</v>
      </c>
      <c r="E207" s="135"/>
      <c r="F207" s="134" t="s">
        <v>1478</v>
      </c>
      <c r="G207" s="318">
        <v>40.4</v>
      </c>
      <c r="H207" s="319">
        <v>1522</v>
      </c>
      <c r="I207" s="319">
        <v>1953</v>
      </c>
      <c r="J207" s="319">
        <v>1830</v>
      </c>
      <c r="K207" s="317" t="s">
        <v>2828</v>
      </c>
      <c r="L207" s="318">
        <v>40.4</v>
      </c>
    </row>
    <row r="208" spans="1:12" ht="23.25" customHeight="1">
      <c r="A208"/>
      <c r="B208" s="305"/>
      <c r="D208" s="317" t="s">
        <v>1450</v>
      </c>
      <c r="E208" s="135"/>
      <c r="F208" s="134" t="s">
        <v>1478</v>
      </c>
      <c r="G208" s="318">
        <v>41.7</v>
      </c>
      <c r="H208" s="319">
        <v>1584</v>
      </c>
      <c r="I208" s="319">
        <v>2036</v>
      </c>
      <c r="J208" s="319">
        <v>1908</v>
      </c>
      <c r="K208" s="317" t="s">
        <v>1450</v>
      </c>
      <c r="L208" s="318">
        <v>41.7</v>
      </c>
    </row>
    <row r="209" spans="1:12" ht="23.25" customHeight="1">
      <c r="A209"/>
      <c r="B209" s="305"/>
      <c r="D209" s="317" t="s">
        <v>4061</v>
      </c>
      <c r="E209" s="135"/>
      <c r="F209" s="134" t="s">
        <v>4064</v>
      </c>
      <c r="G209" s="318">
        <v>0</v>
      </c>
      <c r="H209" s="319">
        <v>1061</v>
      </c>
      <c r="I209" s="319">
        <v>1061</v>
      </c>
      <c r="J209" s="319">
        <v>1061</v>
      </c>
      <c r="K209" s="317" t="s">
        <v>4061</v>
      </c>
      <c r="L209" s="318">
        <v>0</v>
      </c>
    </row>
    <row r="210" spans="1:12" ht="23.25" customHeight="1">
      <c r="A210"/>
      <c r="B210" s="305"/>
      <c r="D210" s="317" t="s">
        <v>4062</v>
      </c>
      <c r="E210" s="135"/>
      <c r="F210" s="134" t="s">
        <v>4063</v>
      </c>
      <c r="G210" s="318">
        <v>0</v>
      </c>
      <c r="H210" s="319">
        <v>1048</v>
      </c>
      <c r="I210" s="319">
        <v>1048</v>
      </c>
      <c r="J210" s="319">
        <v>1048</v>
      </c>
      <c r="K210" s="317" t="s">
        <v>4062</v>
      </c>
      <c r="L210" s="318">
        <v>0</v>
      </c>
    </row>
    <row r="211" spans="1:12" ht="23.25" customHeight="1">
      <c r="A211"/>
      <c r="B211" s="305"/>
      <c r="D211" s="317" t="s">
        <v>4844</v>
      </c>
      <c r="E211" s="135"/>
      <c r="F211" s="134" t="s">
        <v>4965</v>
      </c>
      <c r="G211" s="318">
        <v>1.3</v>
      </c>
      <c r="H211" s="319">
        <v>152</v>
      </c>
      <c r="I211" s="319">
        <v>403</v>
      </c>
      <c r="J211" s="319">
        <v>373</v>
      </c>
      <c r="K211" s="317" t="s">
        <v>4844</v>
      </c>
      <c r="L211" s="318">
        <v>1.3</v>
      </c>
    </row>
    <row r="212" spans="1:12" ht="23.25" customHeight="1">
      <c r="A212"/>
      <c r="B212" s="305"/>
      <c r="D212" s="317" t="s">
        <v>4845</v>
      </c>
      <c r="E212" s="135"/>
      <c r="F212" s="134" t="s">
        <v>4966</v>
      </c>
      <c r="G212" s="318">
        <v>10.6</v>
      </c>
      <c r="H212" s="319">
        <v>338</v>
      </c>
      <c r="I212" s="319">
        <v>483</v>
      </c>
      <c r="J212" s="319">
        <v>436</v>
      </c>
      <c r="K212" s="317" t="s">
        <v>4845</v>
      </c>
      <c r="L212" s="318">
        <v>10.6</v>
      </c>
    </row>
    <row r="213" spans="1:12" ht="23.25" customHeight="1">
      <c r="A213"/>
      <c r="B213" s="305"/>
      <c r="D213" s="317" t="s">
        <v>4846</v>
      </c>
      <c r="E213" s="135"/>
      <c r="F213" s="134" t="s">
        <v>4967</v>
      </c>
      <c r="G213" s="318">
        <v>11.9</v>
      </c>
      <c r="H213" s="319">
        <v>357</v>
      </c>
      <c r="I213" s="319">
        <v>513</v>
      </c>
      <c r="J213" s="319">
        <v>461</v>
      </c>
      <c r="K213" s="317" t="s">
        <v>4846</v>
      </c>
      <c r="L213" s="318">
        <v>11.9</v>
      </c>
    </row>
    <row r="214" spans="1:12" ht="23.25" customHeight="1">
      <c r="A214"/>
      <c r="B214" s="305"/>
      <c r="D214" s="317" t="s">
        <v>4847</v>
      </c>
      <c r="E214" s="135"/>
      <c r="F214" s="134" t="s">
        <v>4968</v>
      </c>
      <c r="G214" s="318">
        <v>13.2</v>
      </c>
      <c r="H214" s="319">
        <v>377</v>
      </c>
      <c r="I214" s="319">
        <v>545</v>
      </c>
      <c r="J214" s="319">
        <v>488</v>
      </c>
      <c r="K214" s="317" t="s">
        <v>4847</v>
      </c>
      <c r="L214" s="318">
        <v>13.2</v>
      </c>
    </row>
    <row r="215" spans="1:12" ht="23.25" customHeight="1">
      <c r="A215"/>
      <c r="B215" s="305"/>
      <c r="D215" s="317" t="s">
        <v>4848</v>
      </c>
      <c r="E215" s="135"/>
      <c r="F215" s="134" t="s">
        <v>4969</v>
      </c>
      <c r="G215" s="318">
        <v>14.5</v>
      </c>
      <c r="H215" s="319">
        <v>397</v>
      </c>
      <c r="I215" s="319">
        <v>576</v>
      </c>
      <c r="J215" s="319">
        <v>515</v>
      </c>
      <c r="K215" s="317" t="s">
        <v>4848</v>
      </c>
      <c r="L215" s="318">
        <v>14.5</v>
      </c>
    </row>
    <row r="216" spans="1:12" ht="23.25" customHeight="1">
      <c r="A216"/>
      <c r="B216" s="305"/>
      <c r="D216" s="317" t="s">
        <v>4849</v>
      </c>
      <c r="E216" s="135"/>
      <c r="F216" s="134" t="s">
        <v>4970</v>
      </c>
      <c r="G216" s="318">
        <v>15.9</v>
      </c>
      <c r="H216" s="319">
        <v>420</v>
      </c>
      <c r="I216" s="319">
        <v>610</v>
      </c>
      <c r="J216" s="319">
        <v>544</v>
      </c>
      <c r="K216" s="317" t="s">
        <v>4849</v>
      </c>
      <c r="L216" s="318">
        <v>15.9</v>
      </c>
    </row>
    <row r="217" spans="1:12" ht="23.25" customHeight="1">
      <c r="A217"/>
      <c r="B217" s="305"/>
      <c r="D217" s="317" t="s">
        <v>4399</v>
      </c>
      <c r="E217" s="135"/>
      <c r="F217" s="134" t="s">
        <v>4467</v>
      </c>
      <c r="G217" s="318">
        <v>14.6</v>
      </c>
      <c r="H217" s="319">
        <v>594</v>
      </c>
      <c r="I217" s="319">
        <v>875</v>
      </c>
      <c r="J217" s="319">
        <v>817</v>
      </c>
      <c r="K217" s="317" t="s">
        <v>4399</v>
      </c>
      <c r="L217" s="318">
        <v>14.6</v>
      </c>
    </row>
    <row r="218" spans="1:12" ht="23.25" customHeight="1">
      <c r="A218"/>
      <c r="B218" s="305"/>
      <c r="D218" s="317" t="s">
        <v>4400</v>
      </c>
      <c r="E218" s="135"/>
      <c r="F218" s="134" t="s">
        <v>4467</v>
      </c>
      <c r="G218" s="318">
        <v>14.6</v>
      </c>
      <c r="H218" s="319">
        <v>594</v>
      </c>
      <c r="I218" s="319">
        <v>875</v>
      </c>
      <c r="J218" s="319">
        <v>817</v>
      </c>
      <c r="K218" s="317" t="s">
        <v>4400</v>
      </c>
      <c r="L218" s="318">
        <v>14.6</v>
      </c>
    </row>
    <row r="219" spans="1:12" ht="23.25" customHeight="1">
      <c r="A219"/>
      <c r="B219" s="305"/>
      <c r="D219" s="317" t="s">
        <v>4630</v>
      </c>
      <c r="E219" s="135"/>
      <c r="F219" s="134" t="s">
        <v>4467</v>
      </c>
      <c r="G219" s="318">
        <v>15.2</v>
      </c>
      <c r="H219" s="319">
        <v>606</v>
      </c>
      <c r="I219" s="319">
        <v>893</v>
      </c>
      <c r="J219" s="319">
        <v>832</v>
      </c>
      <c r="K219" s="317" t="s">
        <v>4630</v>
      </c>
      <c r="L219" s="318">
        <v>15.2</v>
      </c>
    </row>
    <row r="220" spans="1:12" ht="23.25" customHeight="1">
      <c r="A220"/>
      <c r="B220" s="305"/>
      <c r="D220" s="317" t="s">
        <v>4631</v>
      </c>
      <c r="E220" s="135"/>
      <c r="F220" s="134" t="s">
        <v>4467</v>
      </c>
      <c r="G220" s="318">
        <v>15.2</v>
      </c>
      <c r="H220" s="319">
        <v>606</v>
      </c>
      <c r="I220" s="319">
        <v>893</v>
      </c>
      <c r="J220" s="319">
        <v>832</v>
      </c>
      <c r="K220" s="317" t="s">
        <v>4631</v>
      </c>
      <c r="L220" s="318">
        <v>15.2</v>
      </c>
    </row>
    <row r="221" spans="1:12" ht="23.25" customHeight="1">
      <c r="A221"/>
      <c r="B221" s="305"/>
      <c r="D221" s="317" t="s">
        <v>4401</v>
      </c>
      <c r="E221" s="135"/>
      <c r="F221" s="134" t="s">
        <v>4467</v>
      </c>
      <c r="G221" s="318">
        <v>15.7</v>
      </c>
      <c r="H221" s="319">
        <v>620</v>
      </c>
      <c r="I221" s="319">
        <v>934</v>
      </c>
      <c r="J221" s="319">
        <v>871</v>
      </c>
      <c r="K221" s="317" t="s">
        <v>4401</v>
      </c>
      <c r="L221" s="318">
        <v>15.7</v>
      </c>
    </row>
    <row r="222" spans="1:12" ht="23.25" customHeight="1">
      <c r="A222"/>
      <c r="B222" s="305"/>
      <c r="D222" s="317" t="s">
        <v>4402</v>
      </c>
      <c r="E222" s="135"/>
      <c r="F222" s="134" t="s">
        <v>4467</v>
      </c>
      <c r="G222" s="318">
        <v>15.7</v>
      </c>
      <c r="H222" s="319">
        <v>620</v>
      </c>
      <c r="I222" s="319">
        <v>934</v>
      </c>
      <c r="J222" s="319">
        <v>871</v>
      </c>
      <c r="K222" s="317" t="s">
        <v>4402</v>
      </c>
      <c r="L222" s="318">
        <v>15.7</v>
      </c>
    </row>
    <row r="223" spans="1:12" ht="23.25" customHeight="1">
      <c r="A223"/>
      <c r="B223" s="305"/>
      <c r="D223" s="317" t="s">
        <v>4403</v>
      </c>
      <c r="E223" s="135"/>
      <c r="F223" s="134" t="s">
        <v>4467</v>
      </c>
      <c r="G223" s="318">
        <v>16.200000000000003</v>
      </c>
      <c r="H223" s="319">
        <v>652</v>
      </c>
      <c r="I223" s="319">
        <v>975</v>
      </c>
      <c r="J223" s="319">
        <v>910</v>
      </c>
      <c r="K223" s="317" t="s">
        <v>4403</v>
      </c>
      <c r="L223" s="318">
        <v>16.200000000000003</v>
      </c>
    </row>
    <row r="224" spans="1:12" ht="23.25" customHeight="1">
      <c r="A224"/>
      <c r="B224" s="305"/>
      <c r="D224" s="317" t="s">
        <v>4404</v>
      </c>
      <c r="E224" s="135"/>
      <c r="F224" s="134" t="s">
        <v>4467</v>
      </c>
      <c r="G224" s="318">
        <v>16.200000000000003</v>
      </c>
      <c r="H224" s="319">
        <v>652</v>
      </c>
      <c r="I224" s="319">
        <v>975</v>
      </c>
      <c r="J224" s="319">
        <v>910</v>
      </c>
      <c r="K224" s="317" t="s">
        <v>4404</v>
      </c>
      <c r="L224" s="318">
        <v>16.200000000000003</v>
      </c>
    </row>
    <row r="225" spans="1:12" ht="23.25" customHeight="1">
      <c r="A225"/>
      <c r="B225" s="305"/>
      <c r="D225" s="317" t="s">
        <v>4405</v>
      </c>
      <c r="E225" s="135"/>
      <c r="F225" s="134" t="s">
        <v>4467</v>
      </c>
      <c r="G225" s="318">
        <v>16.700000000000003</v>
      </c>
      <c r="H225" s="319">
        <v>666</v>
      </c>
      <c r="I225" s="319">
        <v>996</v>
      </c>
      <c r="J225" s="319">
        <v>928</v>
      </c>
      <c r="K225" s="317" t="s">
        <v>4405</v>
      </c>
      <c r="L225" s="318">
        <v>16.700000000000003</v>
      </c>
    </row>
    <row r="226" spans="1:12" ht="23.25" customHeight="1">
      <c r="A226"/>
      <c r="B226" s="305"/>
      <c r="D226" s="317" t="s">
        <v>4406</v>
      </c>
      <c r="E226" s="135"/>
      <c r="F226" s="134" t="s">
        <v>4467</v>
      </c>
      <c r="G226" s="318">
        <v>16.700000000000003</v>
      </c>
      <c r="H226" s="319">
        <v>666</v>
      </c>
      <c r="I226" s="319">
        <v>996</v>
      </c>
      <c r="J226" s="319">
        <v>928</v>
      </c>
      <c r="K226" s="317" t="s">
        <v>4406</v>
      </c>
      <c r="L226" s="318">
        <v>16.700000000000003</v>
      </c>
    </row>
    <row r="227" spans="1:12" ht="23.25" customHeight="1">
      <c r="A227"/>
      <c r="B227" s="305"/>
      <c r="D227" s="317" t="s">
        <v>4850</v>
      </c>
      <c r="E227" s="135"/>
      <c r="F227" s="134" t="s">
        <v>4971</v>
      </c>
      <c r="G227" s="318">
        <v>16.5</v>
      </c>
      <c r="H227" s="319">
        <v>624</v>
      </c>
      <c r="I227" s="319">
        <v>921</v>
      </c>
      <c r="J227" s="319">
        <v>857</v>
      </c>
      <c r="K227" s="317" t="s">
        <v>4850</v>
      </c>
      <c r="L227" s="318">
        <v>16.5</v>
      </c>
    </row>
    <row r="228" spans="1:12" ht="23.25" customHeight="1">
      <c r="A228"/>
      <c r="B228" s="305"/>
      <c r="D228" s="317" t="s">
        <v>4851</v>
      </c>
      <c r="E228" s="135"/>
      <c r="F228" s="134" t="s">
        <v>4971</v>
      </c>
      <c r="G228" s="318">
        <v>16.5</v>
      </c>
      <c r="H228" s="319">
        <v>624</v>
      </c>
      <c r="I228" s="319">
        <v>921</v>
      </c>
      <c r="J228" s="319">
        <v>857</v>
      </c>
      <c r="K228" s="317" t="s">
        <v>4851</v>
      </c>
      <c r="L228" s="318">
        <v>16.5</v>
      </c>
    </row>
    <row r="229" spans="1:12" ht="23.25" customHeight="1">
      <c r="A229"/>
      <c r="B229" s="305"/>
      <c r="D229" s="317" t="s">
        <v>4852</v>
      </c>
      <c r="E229" s="135"/>
      <c r="F229" s="134" t="s">
        <v>4971</v>
      </c>
      <c r="G229" s="318">
        <v>17</v>
      </c>
      <c r="H229" s="319">
        <v>638</v>
      </c>
      <c r="I229" s="319">
        <v>941</v>
      </c>
      <c r="J229" s="319">
        <v>875</v>
      </c>
      <c r="K229" s="317" t="s">
        <v>4852</v>
      </c>
      <c r="L229" s="318">
        <v>17</v>
      </c>
    </row>
    <row r="230" spans="1:12" ht="23.25" customHeight="1">
      <c r="A230"/>
      <c r="B230" s="305"/>
      <c r="D230" s="317" t="s">
        <v>4853</v>
      </c>
      <c r="E230" s="135"/>
      <c r="F230" s="134" t="s">
        <v>4971</v>
      </c>
      <c r="G230" s="318">
        <v>17</v>
      </c>
      <c r="H230" s="319">
        <v>638</v>
      </c>
      <c r="I230" s="319">
        <v>941</v>
      </c>
      <c r="J230" s="319">
        <v>875</v>
      </c>
      <c r="K230" s="317" t="s">
        <v>4853</v>
      </c>
      <c r="L230" s="318">
        <v>17</v>
      </c>
    </row>
    <row r="231" spans="1:12" ht="23.25" customHeight="1">
      <c r="A231"/>
      <c r="B231" s="305"/>
      <c r="D231" s="317" t="s">
        <v>4854</v>
      </c>
      <c r="E231" s="135"/>
      <c r="F231" s="134" t="s">
        <v>4971</v>
      </c>
      <c r="G231" s="318">
        <v>17.600000000000001</v>
      </c>
      <c r="H231" s="319">
        <v>652</v>
      </c>
      <c r="I231" s="319">
        <v>983</v>
      </c>
      <c r="J231" s="319">
        <v>914</v>
      </c>
      <c r="K231" s="317" t="s">
        <v>4854</v>
      </c>
      <c r="L231" s="318">
        <v>17.600000000000001</v>
      </c>
    </row>
    <row r="232" spans="1:12" ht="23.25" customHeight="1">
      <c r="A232"/>
      <c r="B232" s="305"/>
      <c r="D232" s="317" t="s">
        <v>4855</v>
      </c>
      <c r="E232" s="135"/>
      <c r="F232" s="134" t="s">
        <v>4971</v>
      </c>
      <c r="G232" s="318">
        <v>17.600000000000001</v>
      </c>
      <c r="H232" s="319">
        <v>652</v>
      </c>
      <c r="I232" s="319">
        <v>983</v>
      </c>
      <c r="J232" s="319">
        <v>914</v>
      </c>
      <c r="K232" s="317" t="s">
        <v>4855</v>
      </c>
      <c r="L232" s="318">
        <v>17.600000000000001</v>
      </c>
    </row>
    <row r="233" spans="1:12" ht="23.25" customHeight="1">
      <c r="A233"/>
      <c r="B233" s="305"/>
      <c r="D233" s="317" t="s">
        <v>4856</v>
      </c>
      <c r="E233" s="135"/>
      <c r="F233" s="134" t="s">
        <v>4971</v>
      </c>
      <c r="G233" s="318">
        <v>18.200000000000003</v>
      </c>
      <c r="H233" s="319">
        <v>687</v>
      </c>
      <c r="I233" s="319">
        <v>1028</v>
      </c>
      <c r="J233" s="319">
        <v>957</v>
      </c>
      <c r="K233" s="317" t="s">
        <v>4856</v>
      </c>
      <c r="L233" s="318">
        <v>18.200000000000003</v>
      </c>
    </row>
    <row r="234" spans="1:12" ht="23.25" customHeight="1">
      <c r="A234"/>
      <c r="B234" s="305"/>
      <c r="D234" s="317" t="s">
        <v>4857</v>
      </c>
      <c r="E234" s="135"/>
      <c r="F234" s="134" t="s">
        <v>4971</v>
      </c>
      <c r="G234" s="318">
        <v>18.200000000000003</v>
      </c>
      <c r="H234" s="319">
        <v>687</v>
      </c>
      <c r="I234" s="319">
        <v>1028</v>
      </c>
      <c r="J234" s="319">
        <v>957</v>
      </c>
      <c r="K234" s="317" t="s">
        <v>4857</v>
      </c>
      <c r="L234" s="318">
        <v>18.200000000000003</v>
      </c>
    </row>
    <row r="235" spans="1:12" ht="23.25" customHeight="1">
      <c r="A235"/>
      <c r="B235" s="305"/>
      <c r="D235" s="317" t="s">
        <v>4858</v>
      </c>
      <c r="E235" s="135"/>
      <c r="F235" s="134" t="s">
        <v>4971</v>
      </c>
      <c r="G235" s="318">
        <v>18.8</v>
      </c>
      <c r="H235" s="319">
        <v>700</v>
      </c>
      <c r="I235" s="319">
        <v>1048</v>
      </c>
      <c r="J235" s="319">
        <v>975</v>
      </c>
      <c r="K235" s="317" t="s">
        <v>4858</v>
      </c>
      <c r="L235" s="318">
        <v>18.8</v>
      </c>
    </row>
    <row r="236" spans="1:12" ht="23.25" customHeight="1">
      <c r="A236"/>
      <c r="B236" s="305"/>
      <c r="D236" s="317" t="s">
        <v>4859</v>
      </c>
      <c r="E236" s="135"/>
      <c r="F236" s="134" t="s">
        <v>4971</v>
      </c>
      <c r="G236" s="318">
        <v>18.8</v>
      </c>
      <c r="H236" s="319">
        <v>700</v>
      </c>
      <c r="I236" s="319">
        <v>1048</v>
      </c>
      <c r="J236" s="319">
        <v>975</v>
      </c>
      <c r="K236" s="317" t="s">
        <v>4859</v>
      </c>
      <c r="L236" s="318">
        <v>18.8</v>
      </c>
    </row>
    <row r="237" spans="1:12" ht="23.25" customHeight="1">
      <c r="A237"/>
      <c r="B237" s="305"/>
      <c r="D237" s="317" t="s">
        <v>4407</v>
      </c>
      <c r="E237" s="135"/>
      <c r="F237" s="134" t="s">
        <v>4468</v>
      </c>
      <c r="G237" s="318">
        <v>18.3</v>
      </c>
      <c r="H237" s="319">
        <v>657</v>
      </c>
      <c r="I237" s="319">
        <v>968</v>
      </c>
      <c r="J237" s="319">
        <v>899</v>
      </c>
      <c r="K237" s="317" t="s">
        <v>4407</v>
      </c>
      <c r="L237" s="318">
        <v>18.3</v>
      </c>
    </row>
    <row r="238" spans="1:12" ht="23.25" customHeight="1">
      <c r="A238"/>
      <c r="B238" s="305"/>
      <c r="D238" s="317" t="s">
        <v>4408</v>
      </c>
      <c r="E238" s="135"/>
      <c r="F238" s="134" t="s">
        <v>4468</v>
      </c>
      <c r="G238" s="318">
        <v>18.3</v>
      </c>
      <c r="H238" s="319">
        <v>657</v>
      </c>
      <c r="I238" s="319">
        <v>968</v>
      </c>
      <c r="J238" s="319">
        <v>899</v>
      </c>
      <c r="K238" s="317" t="s">
        <v>4408</v>
      </c>
      <c r="L238" s="318">
        <v>18.3</v>
      </c>
    </row>
    <row r="239" spans="1:12" ht="23.25" customHeight="1">
      <c r="A239"/>
      <c r="B239" s="305"/>
      <c r="D239" s="317" t="s">
        <v>4632</v>
      </c>
      <c r="E239" s="135"/>
      <c r="F239" s="134" t="s">
        <v>4468</v>
      </c>
      <c r="G239" s="318">
        <v>18.900000000000002</v>
      </c>
      <c r="H239" s="319">
        <v>671</v>
      </c>
      <c r="I239" s="319">
        <v>989</v>
      </c>
      <c r="J239" s="319">
        <v>918</v>
      </c>
      <c r="K239" s="317" t="s">
        <v>4632</v>
      </c>
      <c r="L239" s="318">
        <v>18.900000000000002</v>
      </c>
    </row>
    <row r="240" spans="1:12" ht="23.25" customHeight="1">
      <c r="A240"/>
      <c r="B240" s="305"/>
      <c r="D240" s="317" t="s">
        <v>4633</v>
      </c>
      <c r="E240" s="135"/>
      <c r="F240" s="134" t="s">
        <v>4468</v>
      </c>
      <c r="G240" s="318">
        <v>18.900000000000002</v>
      </c>
      <c r="H240" s="319">
        <v>671</v>
      </c>
      <c r="I240" s="319">
        <v>989</v>
      </c>
      <c r="J240" s="319">
        <v>918</v>
      </c>
      <c r="K240" s="317" t="s">
        <v>4633</v>
      </c>
      <c r="L240" s="318">
        <v>18.900000000000002</v>
      </c>
    </row>
    <row r="241" spans="1:12" ht="23.25" customHeight="1">
      <c r="A241"/>
      <c r="B241" s="305"/>
      <c r="D241" s="317" t="s">
        <v>4409</v>
      </c>
      <c r="E241" s="135"/>
      <c r="F241" s="134" t="s">
        <v>4468</v>
      </c>
      <c r="G241" s="318">
        <v>19.600000000000001</v>
      </c>
      <c r="H241" s="319">
        <v>685</v>
      </c>
      <c r="I241" s="319">
        <v>1033</v>
      </c>
      <c r="J241" s="319">
        <v>959</v>
      </c>
      <c r="K241" s="317" t="s">
        <v>4409</v>
      </c>
      <c r="L241" s="318">
        <v>19.600000000000001</v>
      </c>
    </row>
    <row r="242" spans="1:12" ht="23.25" customHeight="1">
      <c r="A242"/>
      <c r="B242" s="305"/>
      <c r="D242" s="317" t="s">
        <v>4410</v>
      </c>
      <c r="E242" s="135"/>
      <c r="F242" s="134" t="s">
        <v>4468</v>
      </c>
      <c r="G242" s="318">
        <v>19.600000000000001</v>
      </c>
      <c r="H242" s="319">
        <v>685</v>
      </c>
      <c r="I242" s="319">
        <v>1033</v>
      </c>
      <c r="J242" s="319">
        <v>959</v>
      </c>
      <c r="K242" s="317" t="s">
        <v>4410</v>
      </c>
      <c r="L242" s="318">
        <v>19.600000000000001</v>
      </c>
    </row>
    <row r="243" spans="1:12" ht="23.25" customHeight="1">
      <c r="A243"/>
      <c r="B243" s="305"/>
      <c r="D243" s="317" t="s">
        <v>4411</v>
      </c>
      <c r="E243" s="135"/>
      <c r="F243" s="134" t="s">
        <v>4468</v>
      </c>
      <c r="G243" s="318">
        <v>20.200000000000003</v>
      </c>
      <c r="H243" s="319">
        <v>724</v>
      </c>
      <c r="I243" s="319">
        <v>1083</v>
      </c>
      <c r="J243" s="319">
        <v>1006</v>
      </c>
      <c r="K243" s="317" t="s">
        <v>4411</v>
      </c>
      <c r="L243" s="318">
        <v>20.200000000000003</v>
      </c>
    </row>
    <row r="244" spans="1:12" ht="23.25" customHeight="1">
      <c r="A244"/>
      <c r="B244" s="305"/>
      <c r="D244" s="317" t="s">
        <v>4412</v>
      </c>
      <c r="E244" s="135"/>
      <c r="F244" s="134" t="s">
        <v>4468</v>
      </c>
      <c r="G244" s="318">
        <v>20.200000000000003</v>
      </c>
      <c r="H244" s="319">
        <v>724</v>
      </c>
      <c r="I244" s="319">
        <v>1083</v>
      </c>
      <c r="J244" s="319">
        <v>1006</v>
      </c>
      <c r="K244" s="317" t="s">
        <v>4412</v>
      </c>
      <c r="L244" s="318">
        <v>20.200000000000003</v>
      </c>
    </row>
    <row r="245" spans="1:12" ht="23.25" customHeight="1">
      <c r="A245"/>
      <c r="B245" s="305"/>
      <c r="D245" s="317" t="s">
        <v>4413</v>
      </c>
      <c r="E245" s="135"/>
      <c r="F245" s="134" t="s">
        <v>4468</v>
      </c>
      <c r="G245" s="318">
        <v>20.900000000000002</v>
      </c>
      <c r="H245" s="319">
        <v>738</v>
      </c>
      <c r="I245" s="319">
        <v>1103</v>
      </c>
      <c r="J245" s="319">
        <v>1024</v>
      </c>
      <c r="K245" s="317" t="s">
        <v>4413</v>
      </c>
      <c r="L245" s="318">
        <v>20.900000000000002</v>
      </c>
    </row>
    <row r="246" spans="1:12" ht="23.25" customHeight="1">
      <c r="A246"/>
      <c r="B246" s="305"/>
      <c r="D246" s="317" t="s">
        <v>4414</v>
      </c>
      <c r="E246" s="135"/>
      <c r="F246" s="134" t="s">
        <v>4468</v>
      </c>
      <c r="G246" s="318">
        <v>20.900000000000002</v>
      </c>
      <c r="H246" s="319">
        <v>738</v>
      </c>
      <c r="I246" s="319">
        <v>1103</v>
      </c>
      <c r="J246" s="319">
        <v>1024</v>
      </c>
      <c r="K246" s="317" t="s">
        <v>4414</v>
      </c>
      <c r="L246" s="318">
        <v>20.900000000000002</v>
      </c>
    </row>
    <row r="247" spans="1:12" ht="23.25" customHeight="1">
      <c r="A247"/>
      <c r="B247" s="305"/>
      <c r="D247" s="317" t="s">
        <v>4860</v>
      </c>
      <c r="E247" s="135"/>
      <c r="F247" s="134" t="s">
        <v>4972</v>
      </c>
      <c r="G247" s="318">
        <v>20.100000000000001</v>
      </c>
      <c r="H247" s="319">
        <v>689</v>
      </c>
      <c r="I247" s="319">
        <v>1016</v>
      </c>
      <c r="J247" s="319">
        <v>942</v>
      </c>
      <c r="K247" s="317" t="s">
        <v>4860</v>
      </c>
      <c r="L247" s="318">
        <v>20.100000000000001</v>
      </c>
    </row>
    <row r="248" spans="1:12" ht="23.25" customHeight="1">
      <c r="A248"/>
      <c r="B248" s="305"/>
      <c r="D248" s="317" t="s">
        <v>4861</v>
      </c>
      <c r="E248" s="135"/>
      <c r="F248" s="134" t="s">
        <v>4972</v>
      </c>
      <c r="G248" s="318">
        <v>20.100000000000001</v>
      </c>
      <c r="H248" s="319">
        <v>689</v>
      </c>
      <c r="I248" s="319">
        <v>1016</v>
      </c>
      <c r="J248" s="319">
        <v>942</v>
      </c>
      <c r="K248" s="317" t="s">
        <v>4861</v>
      </c>
      <c r="L248" s="318">
        <v>20.100000000000001</v>
      </c>
    </row>
    <row r="249" spans="1:12" ht="23.25" customHeight="1">
      <c r="A249"/>
      <c r="B249" s="305"/>
      <c r="D249" s="317" t="s">
        <v>4862</v>
      </c>
      <c r="E249" s="135"/>
      <c r="F249" s="134" t="s">
        <v>4972</v>
      </c>
      <c r="G249" s="318">
        <v>20.8</v>
      </c>
      <c r="H249" s="319">
        <v>703</v>
      </c>
      <c r="I249" s="319">
        <v>1037</v>
      </c>
      <c r="J249" s="319">
        <v>960</v>
      </c>
      <c r="K249" s="317" t="s">
        <v>4862</v>
      </c>
      <c r="L249" s="318">
        <v>20.8</v>
      </c>
    </row>
    <row r="250" spans="1:12" ht="23.25" customHeight="1">
      <c r="A250"/>
      <c r="B250" s="305"/>
      <c r="D250" s="317" t="s">
        <v>4863</v>
      </c>
      <c r="E250" s="135"/>
      <c r="F250" s="134" t="s">
        <v>4972</v>
      </c>
      <c r="G250" s="318">
        <v>20.8</v>
      </c>
      <c r="H250" s="319">
        <v>703</v>
      </c>
      <c r="I250" s="319">
        <v>1037</v>
      </c>
      <c r="J250" s="319">
        <v>960</v>
      </c>
      <c r="K250" s="317" t="s">
        <v>4863</v>
      </c>
      <c r="L250" s="318">
        <v>20.8</v>
      </c>
    </row>
    <row r="251" spans="1:12" ht="23.25" customHeight="1">
      <c r="A251"/>
      <c r="B251" s="305"/>
      <c r="D251" s="317" t="s">
        <v>4864</v>
      </c>
      <c r="E251" s="135"/>
      <c r="F251" s="134" t="s">
        <v>4972</v>
      </c>
      <c r="G251" s="318">
        <v>21.5</v>
      </c>
      <c r="H251" s="319">
        <v>716</v>
      </c>
      <c r="I251" s="319">
        <v>1079</v>
      </c>
      <c r="J251" s="319">
        <v>1000</v>
      </c>
      <c r="K251" s="317" t="s">
        <v>4864</v>
      </c>
      <c r="L251" s="318">
        <v>21.5</v>
      </c>
    </row>
    <row r="252" spans="1:12" ht="23.25" customHeight="1">
      <c r="A252"/>
      <c r="B252" s="305"/>
      <c r="D252" s="317" t="s">
        <v>4865</v>
      </c>
      <c r="E252" s="135"/>
      <c r="F252" s="134" t="s">
        <v>4972</v>
      </c>
      <c r="G252" s="318">
        <v>21.5</v>
      </c>
      <c r="H252" s="319">
        <v>716</v>
      </c>
      <c r="I252" s="319">
        <v>1079</v>
      </c>
      <c r="J252" s="319">
        <v>1000</v>
      </c>
      <c r="K252" s="317" t="s">
        <v>4865</v>
      </c>
      <c r="L252" s="318">
        <v>21.5</v>
      </c>
    </row>
    <row r="253" spans="1:12" ht="23.25" customHeight="1">
      <c r="A253"/>
      <c r="B253" s="305"/>
      <c r="D253" s="317" t="s">
        <v>4866</v>
      </c>
      <c r="E253" s="135"/>
      <c r="F253" s="134" t="s">
        <v>4972</v>
      </c>
      <c r="G253" s="318">
        <v>22.3</v>
      </c>
      <c r="H253" s="319">
        <v>758</v>
      </c>
      <c r="I253" s="319">
        <v>1134</v>
      </c>
      <c r="J253" s="319">
        <v>1052</v>
      </c>
      <c r="K253" s="317" t="s">
        <v>4866</v>
      </c>
      <c r="L253" s="318">
        <v>22.3</v>
      </c>
    </row>
    <row r="254" spans="1:12" ht="23.25" customHeight="1">
      <c r="A254"/>
      <c r="B254" s="305"/>
      <c r="D254" s="317" t="s">
        <v>4867</v>
      </c>
      <c r="E254" s="135"/>
      <c r="F254" s="134" t="s">
        <v>4972</v>
      </c>
      <c r="G254" s="318">
        <v>22.3</v>
      </c>
      <c r="H254" s="319">
        <v>758</v>
      </c>
      <c r="I254" s="319">
        <v>1134</v>
      </c>
      <c r="J254" s="319">
        <v>1052</v>
      </c>
      <c r="K254" s="317" t="s">
        <v>4867</v>
      </c>
      <c r="L254" s="318">
        <v>22.3</v>
      </c>
    </row>
    <row r="255" spans="1:12" ht="23.25" customHeight="1">
      <c r="A255"/>
      <c r="B255" s="305"/>
      <c r="D255" s="317" t="s">
        <v>4868</v>
      </c>
      <c r="E255" s="135"/>
      <c r="F255" s="134" t="s">
        <v>4972</v>
      </c>
      <c r="G255" s="318">
        <v>23</v>
      </c>
      <c r="H255" s="319">
        <v>772</v>
      </c>
      <c r="I255" s="319">
        <v>1155</v>
      </c>
      <c r="J255" s="319">
        <v>1069</v>
      </c>
      <c r="K255" s="317" t="s">
        <v>4868</v>
      </c>
      <c r="L255" s="318">
        <v>23</v>
      </c>
    </row>
    <row r="256" spans="1:12" ht="23.25" customHeight="1">
      <c r="A256"/>
      <c r="B256" s="305"/>
      <c r="D256" s="317" t="s">
        <v>4869</v>
      </c>
      <c r="E256" s="135"/>
      <c r="F256" s="134" t="s">
        <v>4972</v>
      </c>
      <c r="G256" s="318">
        <v>23</v>
      </c>
      <c r="H256" s="319">
        <v>772</v>
      </c>
      <c r="I256" s="319">
        <v>1155</v>
      </c>
      <c r="J256" s="319">
        <v>1069</v>
      </c>
      <c r="K256" s="317" t="s">
        <v>4869</v>
      </c>
      <c r="L256" s="318">
        <v>23</v>
      </c>
    </row>
    <row r="257" spans="1:12" ht="23.25" customHeight="1">
      <c r="A257"/>
      <c r="B257" s="305"/>
      <c r="D257" s="317" t="s">
        <v>4415</v>
      </c>
      <c r="E257" s="135"/>
      <c r="F257" s="134" t="s">
        <v>4469</v>
      </c>
      <c r="G257" s="318">
        <v>21.900000000000002</v>
      </c>
      <c r="H257" s="319">
        <v>720</v>
      </c>
      <c r="I257" s="319">
        <v>1065</v>
      </c>
      <c r="J257" s="319">
        <v>985</v>
      </c>
      <c r="K257" s="317" t="s">
        <v>4415</v>
      </c>
      <c r="L257" s="318">
        <v>21.900000000000002</v>
      </c>
    </row>
    <row r="258" spans="1:12" ht="23.25" customHeight="1">
      <c r="A258"/>
      <c r="B258" s="305"/>
      <c r="D258" s="317" t="s">
        <v>4416</v>
      </c>
      <c r="E258" s="135"/>
      <c r="F258" s="134" t="s">
        <v>4469</v>
      </c>
      <c r="G258" s="318">
        <v>21.900000000000002</v>
      </c>
      <c r="H258" s="319">
        <v>720</v>
      </c>
      <c r="I258" s="319">
        <v>1065</v>
      </c>
      <c r="J258" s="319">
        <v>985</v>
      </c>
      <c r="K258" s="317" t="s">
        <v>4416</v>
      </c>
      <c r="L258" s="318">
        <v>21.900000000000002</v>
      </c>
    </row>
    <row r="259" spans="1:12" ht="23.25" customHeight="1">
      <c r="A259"/>
      <c r="B259" s="305"/>
      <c r="D259" s="317" t="s">
        <v>4634</v>
      </c>
      <c r="E259" s="135"/>
      <c r="F259" s="134" t="s">
        <v>4469</v>
      </c>
      <c r="G259" s="318">
        <v>22.700000000000003</v>
      </c>
      <c r="H259" s="319">
        <v>735</v>
      </c>
      <c r="I259" s="319">
        <v>1087</v>
      </c>
      <c r="J259" s="319">
        <v>1005</v>
      </c>
      <c r="K259" s="317" t="s">
        <v>4634</v>
      </c>
      <c r="L259" s="318">
        <v>22.700000000000003</v>
      </c>
    </row>
    <row r="260" spans="1:12" ht="23.25" customHeight="1">
      <c r="A260"/>
      <c r="B260" s="305"/>
      <c r="D260" s="317" t="s">
        <v>4635</v>
      </c>
      <c r="E260" s="135"/>
      <c r="F260" s="134" t="s">
        <v>4469</v>
      </c>
      <c r="G260" s="318">
        <v>22.700000000000003</v>
      </c>
      <c r="H260" s="319">
        <v>735</v>
      </c>
      <c r="I260" s="319">
        <v>1087</v>
      </c>
      <c r="J260" s="319">
        <v>1005</v>
      </c>
      <c r="K260" s="317" t="s">
        <v>4635</v>
      </c>
      <c r="L260" s="318">
        <v>22.700000000000003</v>
      </c>
    </row>
    <row r="261" spans="1:12" ht="23.25" customHeight="1">
      <c r="A261"/>
      <c r="B261" s="305"/>
      <c r="D261" s="317" t="s">
        <v>4417</v>
      </c>
      <c r="E261" s="135"/>
      <c r="F261" s="134" t="s">
        <v>4469</v>
      </c>
      <c r="G261" s="318">
        <v>23.5</v>
      </c>
      <c r="H261" s="319">
        <v>749</v>
      </c>
      <c r="I261" s="319">
        <v>1131</v>
      </c>
      <c r="J261" s="319">
        <v>1045</v>
      </c>
      <c r="K261" s="317" t="s">
        <v>4417</v>
      </c>
      <c r="L261" s="318">
        <v>23.5</v>
      </c>
    </row>
    <row r="262" spans="1:12" ht="23.25" customHeight="1">
      <c r="A262"/>
      <c r="B262" s="305"/>
      <c r="D262" s="317" t="s">
        <v>4418</v>
      </c>
      <c r="E262" s="135"/>
      <c r="F262" s="134" t="s">
        <v>4469</v>
      </c>
      <c r="G262" s="318">
        <v>23.5</v>
      </c>
      <c r="H262" s="319">
        <v>749</v>
      </c>
      <c r="I262" s="319">
        <v>1131</v>
      </c>
      <c r="J262" s="319">
        <v>1045</v>
      </c>
      <c r="K262" s="317" t="s">
        <v>4418</v>
      </c>
      <c r="L262" s="318">
        <v>23.5</v>
      </c>
    </row>
    <row r="263" spans="1:12" ht="23.25" customHeight="1">
      <c r="A263"/>
      <c r="B263" s="305"/>
      <c r="D263" s="317" t="s">
        <v>4419</v>
      </c>
      <c r="E263" s="135"/>
      <c r="F263" s="134" t="s">
        <v>4469</v>
      </c>
      <c r="G263" s="318">
        <v>24.3</v>
      </c>
      <c r="H263" s="319">
        <v>793</v>
      </c>
      <c r="I263" s="319">
        <v>1188</v>
      </c>
      <c r="J263" s="319">
        <v>1099</v>
      </c>
      <c r="K263" s="317" t="s">
        <v>4419</v>
      </c>
      <c r="L263" s="318">
        <v>24.3</v>
      </c>
    </row>
    <row r="264" spans="1:12" ht="23.25" customHeight="1">
      <c r="A264"/>
      <c r="B264" s="305"/>
      <c r="D264" s="317" t="s">
        <v>4420</v>
      </c>
      <c r="E264" s="135"/>
      <c r="F264" s="134" t="s">
        <v>4469</v>
      </c>
      <c r="G264" s="318">
        <v>24.3</v>
      </c>
      <c r="H264" s="319">
        <v>793</v>
      </c>
      <c r="I264" s="319">
        <v>1188</v>
      </c>
      <c r="J264" s="319">
        <v>1099</v>
      </c>
      <c r="K264" s="317" t="s">
        <v>4420</v>
      </c>
      <c r="L264" s="318">
        <v>24.3</v>
      </c>
    </row>
    <row r="265" spans="1:12" ht="23.25" customHeight="1">
      <c r="A265"/>
      <c r="B265" s="305"/>
      <c r="D265" s="317" t="s">
        <v>4421</v>
      </c>
      <c r="E265" s="135"/>
      <c r="F265" s="134" t="s">
        <v>4469</v>
      </c>
      <c r="G265" s="318">
        <v>25</v>
      </c>
      <c r="H265" s="319">
        <v>808</v>
      </c>
      <c r="I265" s="319">
        <v>1210</v>
      </c>
      <c r="J265" s="319">
        <v>1119</v>
      </c>
      <c r="K265" s="317" t="s">
        <v>4421</v>
      </c>
      <c r="L265" s="318">
        <v>25</v>
      </c>
    </row>
    <row r="266" spans="1:12" ht="23.25" customHeight="1">
      <c r="A266"/>
      <c r="B266" s="305"/>
      <c r="D266" s="317" t="s">
        <v>4422</v>
      </c>
      <c r="E266" s="135"/>
      <c r="F266" s="134" t="s">
        <v>4469</v>
      </c>
      <c r="G266" s="318">
        <v>25</v>
      </c>
      <c r="H266" s="319">
        <v>808</v>
      </c>
      <c r="I266" s="319">
        <v>1210</v>
      </c>
      <c r="J266" s="319">
        <v>1119</v>
      </c>
      <c r="K266" s="317" t="s">
        <v>4422</v>
      </c>
      <c r="L266" s="318">
        <v>25</v>
      </c>
    </row>
    <row r="267" spans="1:12" ht="23.25" customHeight="1">
      <c r="A267"/>
      <c r="B267" s="305"/>
      <c r="D267" s="317" t="s">
        <v>4423</v>
      </c>
      <c r="E267" s="135"/>
      <c r="F267" s="134" t="s">
        <v>4470</v>
      </c>
      <c r="G267" s="318">
        <v>25.6</v>
      </c>
      <c r="H267" s="319">
        <v>783</v>
      </c>
      <c r="I267" s="319">
        <v>1157</v>
      </c>
      <c r="J267" s="319">
        <v>1068</v>
      </c>
      <c r="K267" s="317" t="s">
        <v>4423</v>
      </c>
      <c r="L267" s="318">
        <v>25.6</v>
      </c>
    </row>
    <row r="268" spans="1:12" ht="23.25" customHeight="1">
      <c r="A268"/>
      <c r="B268" s="305"/>
      <c r="D268" s="317" t="s">
        <v>4424</v>
      </c>
      <c r="E268" s="135"/>
      <c r="F268" s="134" t="s">
        <v>4470</v>
      </c>
      <c r="G268" s="318">
        <v>25.6</v>
      </c>
      <c r="H268" s="319">
        <v>783</v>
      </c>
      <c r="I268" s="319">
        <v>1157</v>
      </c>
      <c r="J268" s="319">
        <v>1068</v>
      </c>
      <c r="K268" s="317" t="s">
        <v>4424</v>
      </c>
      <c r="L268" s="318">
        <v>25.6</v>
      </c>
    </row>
    <row r="269" spans="1:12" ht="23.25" customHeight="1">
      <c r="A269"/>
      <c r="B269" s="305"/>
      <c r="D269" s="317" t="s">
        <v>4636</v>
      </c>
      <c r="E269" s="135"/>
      <c r="F269" s="134" t="s">
        <v>4470</v>
      </c>
      <c r="G269" s="318">
        <v>26.5</v>
      </c>
      <c r="H269" s="319">
        <v>799</v>
      </c>
      <c r="I269" s="319">
        <v>1184</v>
      </c>
      <c r="J269" s="319">
        <v>1090</v>
      </c>
      <c r="K269" s="317" t="s">
        <v>4636</v>
      </c>
      <c r="L269" s="318">
        <v>26.5</v>
      </c>
    </row>
    <row r="270" spans="1:12" ht="23.25" customHeight="1">
      <c r="A270"/>
      <c r="B270" s="305"/>
      <c r="D270" s="317" t="s">
        <v>4637</v>
      </c>
      <c r="E270" s="135"/>
      <c r="F270" s="134" t="s">
        <v>4470</v>
      </c>
      <c r="G270" s="318">
        <v>26.5</v>
      </c>
      <c r="H270" s="319">
        <v>799</v>
      </c>
      <c r="I270" s="319">
        <v>1184</v>
      </c>
      <c r="J270" s="319">
        <v>1090</v>
      </c>
      <c r="K270" s="317" t="s">
        <v>4637</v>
      </c>
      <c r="L270" s="318">
        <v>26.5</v>
      </c>
    </row>
    <row r="271" spans="1:12" ht="23.25" customHeight="1">
      <c r="A271"/>
      <c r="B271" s="305"/>
      <c r="D271" s="317" t="s">
        <v>4425</v>
      </c>
      <c r="E271" s="135"/>
      <c r="F271" s="134" t="s">
        <v>4470</v>
      </c>
      <c r="G271" s="318">
        <v>27.400000000000002</v>
      </c>
      <c r="H271" s="319">
        <v>815</v>
      </c>
      <c r="I271" s="319">
        <v>1229</v>
      </c>
      <c r="J271" s="319">
        <v>1132</v>
      </c>
      <c r="K271" s="317" t="s">
        <v>4425</v>
      </c>
      <c r="L271" s="318">
        <v>27.400000000000002</v>
      </c>
    </row>
    <row r="272" spans="1:12" ht="23.25" customHeight="1">
      <c r="A272"/>
      <c r="B272" s="305"/>
      <c r="D272" s="317" t="s">
        <v>4426</v>
      </c>
      <c r="E272" s="135"/>
      <c r="F272" s="134" t="s">
        <v>4470</v>
      </c>
      <c r="G272" s="318">
        <v>27.400000000000002</v>
      </c>
      <c r="H272" s="319">
        <v>815</v>
      </c>
      <c r="I272" s="319">
        <v>1229</v>
      </c>
      <c r="J272" s="319">
        <v>1132</v>
      </c>
      <c r="K272" s="317" t="s">
        <v>4426</v>
      </c>
      <c r="L272" s="318">
        <v>27.400000000000002</v>
      </c>
    </row>
    <row r="273" spans="1:12" ht="23.25" customHeight="1">
      <c r="A273"/>
      <c r="B273" s="305"/>
      <c r="D273" s="317" t="s">
        <v>4427</v>
      </c>
      <c r="E273" s="135"/>
      <c r="F273" s="134" t="s">
        <v>4470</v>
      </c>
      <c r="G273" s="318">
        <v>28.3</v>
      </c>
      <c r="H273" s="319">
        <v>863</v>
      </c>
      <c r="I273" s="319">
        <v>1294</v>
      </c>
      <c r="J273" s="319">
        <v>1193</v>
      </c>
      <c r="K273" s="317" t="s">
        <v>4427</v>
      </c>
      <c r="L273" s="318">
        <v>28.3</v>
      </c>
    </row>
    <row r="274" spans="1:12" ht="23.25" customHeight="1">
      <c r="A274"/>
      <c r="B274" s="305"/>
      <c r="D274" s="317" t="s">
        <v>4428</v>
      </c>
      <c r="E274" s="135"/>
      <c r="F274" s="134" t="s">
        <v>4470</v>
      </c>
      <c r="G274" s="318">
        <v>28.3</v>
      </c>
      <c r="H274" s="319">
        <v>863</v>
      </c>
      <c r="I274" s="319">
        <v>1294</v>
      </c>
      <c r="J274" s="319">
        <v>1193</v>
      </c>
      <c r="K274" s="317" t="s">
        <v>4428</v>
      </c>
      <c r="L274" s="318">
        <v>28.3</v>
      </c>
    </row>
    <row r="275" spans="1:12" ht="23.25" customHeight="1">
      <c r="A275"/>
      <c r="B275" s="305"/>
      <c r="D275" s="317" t="s">
        <v>4429</v>
      </c>
      <c r="E275" s="135"/>
      <c r="F275" s="134" t="s">
        <v>4470</v>
      </c>
      <c r="G275" s="318">
        <v>29.200000000000003</v>
      </c>
      <c r="H275" s="319">
        <v>879</v>
      </c>
      <c r="I275" s="319">
        <v>1318</v>
      </c>
      <c r="J275" s="319">
        <v>1214</v>
      </c>
      <c r="K275" s="317" t="s">
        <v>4429</v>
      </c>
      <c r="L275" s="318">
        <v>29.200000000000003</v>
      </c>
    </row>
    <row r="276" spans="1:12" ht="23.25" customHeight="1">
      <c r="A276"/>
      <c r="B276" s="305"/>
      <c r="D276" s="317" t="s">
        <v>4430</v>
      </c>
      <c r="E276" s="135"/>
      <c r="F276" s="134" t="s">
        <v>4470</v>
      </c>
      <c r="G276" s="318">
        <v>29.200000000000003</v>
      </c>
      <c r="H276" s="319">
        <v>879</v>
      </c>
      <c r="I276" s="319">
        <v>1318</v>
      </c>
      <c r="J276" s="319">
        <v>1214</v>
      </c>
      <c r="K276" s="317" t="s">
        <v>4430</v>
      </c>
      <c r="L276" s="318">
        <v>29.200000000000003</v>
      </c>
    </row>
    <row r="277" spans="1:12" ht="23.25" customHeight="1">
      <c r="A277"/>
      <c r="B277" s="305"/>
      <c r="D277" s="317" t="s">
        <v>4431</v>
      </c>
      <c r="E277" s="135"/>
      <c r="F277" s="134" t="s">
        <v>4471</v>
      </c>
      <c r="G277" s="318">
        <v>29.200000000000003</v>
      </c>
      <c r="H277" s="319">
        <v>881</v>
      </c>
      <c r="I277" s="319">
        <v>1377</v>
      </c>
      <c r="J277" s="319">
        <v>1269</v>
      </c>
      <c r="K277" s="317" t="s">
        <v>4431</v>
      </c>
      <c r="L277" s="318">
        <v>29.200000000000003</v>
      </c>
    </row>
    <row r="278" spans="1:12" ht="23.25" customHeight="1">
      <c r="A278"/>
      <c r="B278" s="305"/>
      <c r="D278" s="317" t="s">
        <v>4432</v>
      </c>
      <c r="E278" s="135"/>
      <c r="F278" s="134" t="s">
        <v>4472</v>
      </c>
      <c r="G278" s="318">
        <v>29.200000000000003</v>
      </c>
      <c r="H278" s="319">
        <v>846</v>
      </c>
      <c r="I278" s="319">
        <v>1253</v>
      </c>
      <c r="J278" s="319">
        <v>1153</v>
      </c>
      <c r="K278" s="317" t="s">
        <v>4432</v>
      </c>
      <c r="L278" s="318">
        <v>29.200000000000003</v>
      </c>
    </row>
    <row r="279" spans="1:12" ht="23.25" customHeight="1">
      <c r="A279"/>
      <c r="B279" s="305"/>
      <c r="D279" s="317" t="s">
        <v>4433</v>
      </c>
      <c r="E279" s="135"/>
      <c r="F279" s="134" t="s">
        <v>4472</v>
      </c>
      <c r="G279" s="318">
        <v>29.200000000000003</v>
      </c>
      <c r="H279" s="319">
        <v>846</v>
      </c>
      <c r="I279" s="319">
        <v>1253</v>
      </c>
      <c r="J279" s="319">
        <v>1153</v>
      </c>
      <c r="K279" s="317" t="s">
        <v>4433</v>
      </c>
      <c r="L279" s="318">
        <v>29.200000000000003</v>
      </c>
    </row>
    <row r="280" spans="1:12" ht="23.25" customHeight="1">
      <c r="A280"/>
      <c r="B280" s="305"/>
      <c r="D280" s="317" t="s">
        <v>4638</v>
      </c>
      <c r="E280" s="135"/>
      <c r="F280" s="134" t="s">
        <v>4471</v>
      </c>
      <c r="G280" s="318">
        <v>30.3</v>
      </c>
      <c r="H280" s="319">
        <v>898</v>
      </c>
      <c r="I280" s="319">
        <v>1404</v>
      </c>
      <c r="J280" s="319">
        <v>1292</v>
      </c>
      <c r="K280" s="317" t="s">
        <v>4638</v>
      </c>
      <c r="L280" s="318">
        <v>30.3</v>
      </c>
    </row>
    <row r="281" spans="1:12" ht="23.25" customHeight="1">
      <c r="A281"/>
      <c r="B281" s="305"/>
      <c r="D281" s="317" t="s">
        <v>4639</v>
      </c>
      <c r="E281" s="135"/>
      <c r="F281" s="134" t="s">
        <v>4472</v>
      </c>
      <c r="G281" s="318">
        <v>30.3</v>
      </c>
      <c r="H281" s="319">
        <v>862</v>
      </c>
      <c r="I281" s="319">
        <v>1279</v>
      </c>
      <c r="J281" s="319">
        <v>1175</v>
      </c>
      <c r="K281" s="317" t="s">
        <v>4639</v>
      </c>
      <c r="L281" s="318">
        <v>30.3</v>
      </c>
    </row>
    <row r="282" spans="1:12" ht="23.25" customHeight="1">
      <c r="A282"/>
      <c r="B282" s="305"/>
      <c r="D282" s="317" t="s">
        <v>4640</v>
      </c>
      <c r="E282" s="135"/>
      <c r="F282" s="134" t="s">
        <v>4472</v>
      </c>
      <c r="G282" s="318">
        <v>30.3</v>
      </c>
      <c r="H282" s="319">
        <v>862</v>
      </c>
      <c r="I282" s="319">
        <v>1279</v>
      </c>
      <c r="J282" s="319">
        <v>1175</v>
      </c>
      <c r="K282" s="317" t="s">
        <v>4640</v>
      </c>
      <c r="L282" s="318">
        <v>30.3</v>
      </c>
    </row>
    <row r="283" spans="1:12" ht="23.25" customHeight="1">
      <c r="A283"/>
      <c r="B283" s="305"/>
      <c r="D283" s="317" t="s">
        <v>4434</v>
      </c>
      <c r="E283" s="135"/>
      <c r="F283" s="134" t="s">
        <v>4471</v>
      </c>
      <c r="G283" s="318">
        <v>31.3</v>
      </c>
      <c r="H283" s="319">
        <v>916</v>
      </c>
      <c r="I283" s="319">
        <v>1474</v>
      </c>
      <c r="J283" s="319">
        <v>1358</v>
      </c>
      <c r="K283" s="317" t="s">
        <v>4434</v>
      </c>
      <c r="L283" s="318">
        <v>31.3</v>
      </c>
    </row>
    <row r="284" spans="1:12" ht="23.25" customHeight="1">
      <c r="A284"/>
      <c r="B284" s="305"/>
      <c r="D284" s="317" t="s">
        <v>4435</v>
      </c>
      <c r="E284" s="135"/>
      <c r="F284" s="134" t="s">
        <v>4472</v>
      </c>
      <c r="G284" s="318">
        <v>31.3</v>
      </c>
      <c r="H284" s="319">
        <v>879</v>
      </c>
      <c r="I284" s="319">
        <v>1327</v>
      </c>
      <c r="J284" s="319">
        <v>1220</v>
      </c>
      <c r="K284" s="317" t="s">
        <v>4435</v>
      </c>
      <c r="L284" s="318">
        <v>31.3</v>
      </c>
    </row>
    <row r="285" spans="1:12" ht="23.25" customHeight="1">
      <c r="A285"/>
      <c r="B285" s="305"/>
      <c r="D285" s="317" t="s">
        <v>4436</v>
      </c>
      <c r="E285" s="135"/>
      <c r="F285" s="134" t="s">
        <v>4472</v>
      </c>
      <c r="G285" s="318">
        <v>31.3</v>
      </c>
      <c r="H285" s="319">
        <v>879</v>
      </c>
      <c r="I285" s="319">
        <v>1327</v>
      </c>
      <c r="J285" s="319">
        <v>1220</v>
      </c>
      <c r="K285" s="317" t="s">
        <v>4436</v>
      </c>
      <c r="L285" s="318">
        <v>31.3</v>
      </c>
    </row>
    <row r="286" spans="1:12" ht="23.25" customHeight="1">
      <c r="A286"/>
      <c r="B286" s="305"/>
      <c r="D286" s="317" t="s">
        <v>4437</v>
      </c>
      <c r="E286" s="135"/>
      <c r="F286" s="134" t="s">
        <v>4471</v>
      </c>
      <c r="G286" s="318">
        <v>32.300000000000004</v>
      </c>
      <c r="H286" s="319">
        <v>975</v>
      </c>
      <c r="I286" s="319">
        <v>1551</v>
      </c>
      <c r="J286" s="319">
        <v>1431</v>
      </c>
      <c r="K286" s="317" t="s">
        <v>4437</v>
      </c>
      <c r="L286" s="318">
        <v>32.300000000000004</v>
      </c>
    </row>
    <row r="287" spans="1:12" ht="23.25" customHeight="1">
      <c r="A287"/>
      <c r="B287" s="305"/>
      <c r="D287" s="317" t="s">
        <v>4438</v>
      </c>
      <c r="E287" s="135"/>
      <c r="F287" s="134" t="s">
        <v>4472</v>
      </c>
      <c r="G287" s="318">
        <v>32.300000000000004</v>
      </c>
      <c r="H287" s="319">
        <v>934</v>
      </c>
      <c r="I287" s="319">
        <v>1399</v>
      </c>
      <c r="J287" s="319">
        <v>1287</v>
      </c>
      <c r="K287" s="317" t="s">
        <v>4438</v>
      </c>
      <c r="L287" s="318">
        <v>32.300000000000004</v>
      </c>
    </row>
    <row r="288" spans="1:12" ht="23.25" customHeight="1">
      <c r="A288"/>
      <c r="B288" s="305"/>
      <c r="D288" s="317" t="s">
        <v>4439</v>
      </c>
      <c r="E288" s="135"/>
      <c r="F288" s="134" t="s">
        <v>4472</v>
      </c>
      <c r="G288" s="318">
        <v>32.300000000000004</v>
      </c>
      <c r="H288" s="319">
        <v>934</v>
      </c>
      <c r="I288" s="319">
        <v>1399</v>
      </c>
      <c r="J288" s="319">
        <v>1287</v>
      </c>
      <c r="K288" s="317" t="s">
        <v>4439</v>
      </c>
      <c r="L288" s="318">
        <v>32.300000000000004</v>
      </c>
    </row>
    <row r="289" spans="1:12" ht="23.25" customHeight="1">
      <c r="A289"/>
      <c r="B289" s="305"/>
      <c r="D289" s="317" t="s">
        <v>4440</v>
      </c>
      <c r="E289" s="135"/>
      <c r="F289" s="134" t="s">
        <v>4471</v>
      </c>
      <c r="G289" s="318">
        <v>33.4</v>
      </c>
      <c r="H289" s="319">
        <v>992</v>
      </c>
      <c r="I289" s="319">
        <v>1578</v>
      </c>
      <c r="J289" s="319">
        <v>1453</v>
      </c>
      <c r="K289" s="317" t="s">
        <v>4440</v>
      </c>
      <c r="L289" s="318">
        <v>33.4</v>
      </c>
    </row>
    <row r="290" spans="1:12" ht="23.25" customHeight="1">
      <c r="A290"/>
      <c r="B290" s="305"/>
      <c r="D290" s="317" t="s">
        <v>4441</v>
      </c>
      <c r="E290" s="135"/>
      <c r="F290" s="134" t="s">
        <v>4472</v>
      </c>
      <c r="G290" s="318">
        <v>33.4</v>
      </c>
      <c r="H290" s="319">
        <v>950</v>
      </c>
      <c r="I290" s="319">
        <v>1425</v>
      </c>
      <c r="J290" s="319">
        <v>1309</v>
      </c>
      <c r="K290" s="317" t="s">
        <v>4441</v>
      </c>
      <c r="L290" s="318">
        <v>33.4</v>
      </c>
    </row>
    <row r="291" spans="1:12" ht="23.25" customHeight="1">
      <c r="A291"/>
      <c r="B291" s="305"/>
      <c r="D291" s="317" t="s">
        <v>4442</v>
      </c>
      <c r="E291" s="135"/>
      <c r="F291" s="134" t="s">
        <v>4472</v>
      </c>
      <c r="G291" s="318">
        <v>33.4</v>
      </c>
      <c r="H291" s="319">
        <v>950</v>
      </c>
      <c r="I291" s="319">
        <v>1425</v>
      </c>
      <c r="J291" s="319">
        <v>1309</v>
      </c>
      <c r="K291" s="317" t="s">
        <v>4442</v>
      </c>
      <c r="L291" s="318">
        <v>33.4</v>
      </c>
    </row>
    <row r="292" spans="1:12" ht="23.25" customHeight="1">
      <c r="A292"/>
      <c r="B292" s="305"/>
      <c r="D292" s="317" t="s">
        <v>4443</v>
      </c>
      <c r="E292" s="135"/>
      <c r="F292" s="134" t="s">
        <v>4473</v>
      </c>
      <c r="G292" s="318">
        <v>32.9</v>
      </c>
      <c r="H292" s="319">
        <v>943</v>
      </c>
      <c r="I292" s="319">
        <v>1471</v>
      </c>
      <c r="J292" s="319">
        <v>1352</v>
      </c>
      <c r="K292" s="317" t="s">
        <v>4443</v>
      </c>
      <c r="L292" s="318">
        <v>32.9</v>
      </c>
    </row>
    <row r="293" spans="1:12" ht="23.25" customHeight="1">
      <c r="A293"/>
      <c r="B293" s="305"/>
      <c r="D293" s="317" t="s">
        <v>4641</v>
      </c>
      <c r="E293" s="135"/>
      <c r="F293" s="134" t="s">
        <v>4473</v>
      </c>
      <c r="G293" s="318">
        <v>34</v>
      </c>
      <c r="H293" s="319">
        <v>961</v>
      </c>
      <c r="I293" s="319">
        <v>1498</v>
      </c>
      <c r="J293" s="319">
        <v>1375</v>
      </c>
      <c r="K293" s="317" t="s">
        <v>4641</v>
      </c>
      <c r="L293" s="318">
        <v>34</v>
      </c>
    </row>
    <row r="294" spans="1:12" ht="23.25" customHeight="1">
      <c r="A294"/>
      <c r="B294" s="305"/>
      <c r="D294" s="317" t="s">
        <v>4444</v>
      </c>
      <c r="E294" s="135"/>
      <c r="F294" s="134" t="s">
        <v>4473</v>
      </c>
      <c r="G294" s="318">
        <v>35.200000000000003</v>
      </c>
      <c r="H294" s="319">
        <v>981</v>
      </c>
      <c r="I294" s="319">
        <v>1572</v>
      </c>
      <c r="J294" s="319">
        <v>1444</v>
      </c>
      <c r="K294" s="317" t="s">
        <v>4444</v>
      </c>
      <c r="L294" s="318">
        <v>35.200000000000003</v>
      </c>
    </row>
    <row r="295" spans="1:12" ht="23.25" customHeight="1">
      <c r="A295"/>
      <c r="B295" s="305"/>
      <c r="D295" s="317" t="s">
        <v>4445</v>
      </c>
      <c r="E295" s="135"/>
      <c r="F295" s="134" t="s">
        <v>4473</v>
      </c>
      <c r="G295" s="318">
        <v>36.4</v>
      </c>
      <c r="H295" s="319">
        <v>1044</v>
      </c>
      <c r="I295" s="319">
        <v>1654</v>
      </c>
      <c r="J295" s="319">
        <v>1522</v>
      </c>
      <c r="K295" s="317" t="s">
        <v>4445</v>
      </c>
      <c r="L295" s="318">
        <v>36.4</v>
      </c>
    </row>
    <row r="296" spans="1:12" ht="23.25" customHeight="1">
      <c r="A296"/>
      <c r="B296" s="305"/>
      <c r="D296" s="317" t="s">
        <v>4446</v>
      </c>
      <c r="E296" s="135"/>
      <c r="F296" s="134" t="s">
        <v>4473</v>
      </c>
      <c r="G296" s="318">
        <v>37.5</v>
      </c>
      <c r="H296" s="319">
        <v>1063</v>
      </c>
      <c r="I296" s="319">
        <v>1684</v>
      </c>
      <c r="J296" s="319">
        <v>1547</v>
      </c>
      <c r="K296" s="317" t="s">
        <v>4446</v>
      </c>
      <c r="L296" s="318">
        <v>37.5</v>
      </c>
    </row>
    <row r="297" spans="1:12" ht="23.25" customHeight="1">
      <c r="A297"/>
      <c r="B297" s="305"/>
      <c r="D297" s="317" t="s">
        <v>4447</v>
      </c>
      <c r="E297" s="135"/>
      <c r="F297" s="134" t="s">
        <v>4474</v>
      </c>
      <c r="G297" s="318">
        <v>36.5</v>
      </c>
      <c r="H297" s="319">
        <v>1005</v>
      </c>
      <c r="I297" s="319">
        <v>1564</v>
      </c>
      <c r="J297" s="319">
        <v>1435</v>
      </c>
      <c r="K297" s="317" t="s">
        <v>4447</v>
      </c>
      <c r="L297" s="318">
        <v>36.5</v>
      </c>
    </row>
    <row r="298" spans="1:12" ht="23.25" customHeight="1">
      <c r="A298"/>
      <c r="B298" s="305"/>
      <c r="D298" s="317" t="s">
        <v>4642</v>
      </c>
      <c r="E298" s="135"/>
      <c r="F298" s="134" t="s">
        <v>4474</v>
      </c>
      <c r="G298" s="318">
        <v>37.800000000000004</v>
      </c>
      <c r="H298" s="319">
        <v>1024</v>
      </c>
      <c r="I298" s="319">
        <v>1594</v>
      </c>
      <c r="J298" s="319">
        <v>1461</v>
      </c>
      <c r="K298" s="317" t="s">
        <v>4642</v>
      </c>
      <c r="L298" s="318">
        <v>37.800000000000004</v>
      </c>
    </row>
    <row r="299" spans="1:12" ht="23.25" customHeight="1">
      <c r="A299"/>
      <c r="B299" s="305"/>
      <c r="D299" s="317" t="s">
        <v>4448</v>
      </c>
      <c r="E299" s="135"/>
      <c r="F299" s="134" t="s">
        <v>4474</v>
      </c>
      <c r="G299" s="318">
        <v>39.1</v>
      </c>
      <c r="H299" s="319">
        <v>1044</v>
      </c>
      <c r="I299" s="319">
        <v>1670</v>
      </c>
      <c r="J299" s="319">
        <v>1531</v>
      </c>
      <c r="K299" s="317" t="s">
        <v>4448</v>
      </c>
      <c r="L299" s="318">
        <v>39.1</v>
      </c>
    </row>
    <row r="300" spans="1:12" ht="23.25" customHeight="1">
      <c r="A300"/>
      <c r="B300" s="305"/>
      <c r="D300" s="317" t="s">
        <v>4449</v>
      </c>
      <c r="E300" s="135"/>
      <c r="F300" s="134" t="s">
        <v>4474</v>
      </c>
      <c r="G300" s="318">
        <v>40.4</v>
      </c>
      <c r="H300" s="319">
        <v>1114</v>
      </c>
      <c r="I300" s="319">
        <v>1760</v>
      </c>
      <c r="J300" s="319">
        <v>1616</v>
      </c>
      <c r="K300" s="317" t="s">
        <v>4449</v>
      </c>
      <c r="L300" s="318">
        <v>40.4</v>
      </c>
    </row>
    <row r="301" spans="1:12" ht="23.25" customHeight="1">
      <c r="A301"/>
      <c r="B301" s="305"/>
      <c r="D301" s="317" t="s">
        <v>4450</v>
      </c>
      <c r="E301" s="135"/>
      <c r="F301" s="134" t="s">
        <v>4474</v>
      </c>
      <c r="G301" s="318">
        <v>41.7</v>
      </c>
      <c r="H301" s="319">
        <v>1133</v>
      </c>
      <c r="I301" s="319">
        <v>1790</v>
      </c>
      <c r="J301" s="319">
        <v>1642</v>
      </c>
      <c r="K301" s="317" t="s">
        <v>4450</v>
      </c>
      <c r="L301" s="318">
        <v>41.7</v>
      </c>
    </row>
    <row r="302" spans="1:12" ht="23.25" customHeight="1">
      <c r="A302"/>
      <c r="B302" s="305"/>
      <c r="D302" s="317" t="s">
        <v>4451</v>
      </c>
      <c r="E302" s="135"/>
      <c r="F302" s="134" t="s">
        <v>4475</v>
      </c>
      <c r="G302" s="318">
        <v>40.200000000000003</v>
      </c>
      <c r="H302" s="319">
        <v>1069</v>
      </c>
      <c r="I302" s="319">
        <v>1659</v>
      </c>
      <c r="J302" s="319">
        <v>1520</v>
      </c>
      <c r="K302" s="317" t="s">
        <v>4451</v>
      </c>
      <c r="L302" s="318">
        <v>40.200000000000003</v>
      </c>
    </row>
    <row r="303" spans="1:12" ht="23.25" customHeight="1">
      <c r="A303"/>
      <c r="B303" s="305"/>
      <c r="D303" s="317" t="s">
        <v>4643</v>
      </c>
      <c r="E303" s="135"/>
      <c r="F303" s="134" t="s">
        <v>4475</v>
      </c>
      <c r="G303" s="318">
        <v>40.200000000000003</v>
      </c>
      <c r="H303" s="319">
        <v>1089</v>
      </c>
      <c r="I303" s="319">
        <v>1692</v>
      </c>
      <c r="J303" s="319">
        <v>1547</v>
      </c>
      <c r="K303" s="317" t="s">
        <v>4643</v>
      </c>
      <c r="L303" s="318">
        <v>40.200000000000003</v>
      </c>
    </row>
    <row r="304" spans="1:12" ht="23.25" customHeight="1">
      <c r="A304"/>
      <c r="B304" s="305"/>
      <c r="D304" s="317" t="s">
        <v>4452</v>
      </c>
      <c r="E304" s="135"/>
      <c r="F304" s="134" t="s">
        <v>4475</v>
      </c>
      <c r="G304" s="318">
        <v>43</v>
      </c>
      <c r="H304" s="319">
        <v>1109</v>
      </c>
      <c r="I304" s="319">
        <v>1767</v>
      </c>
      <c r="J304" s="319">
        <v>1617</v>
      </c>
      <c r="K304" s="317" t="s">
        <v>4452</v>
      </c>
      <c r="L304" s="318">
        <v>43</v>
      </c>
    </row>
    <row r="305" spans="1:12" ht="23.25" customHeight="1">
      <c r="A305"/>
      <c r="B305" s="305"/>
      <c r="D305" s="317" t="s">
        <v>4453</v>
      </c>
      <c r="E305" s="135"/>
      <c r="F305" s="134" t="s">
        <v>4475</v>
      </c>
      <c r="G305" s="318">
        <v>44.5</v>
      </c>
      <c r="H305" s="319">
        <v>1184</v>
      </c>
      <c r="I305" s="319">
        <v>1864</v>
      </c>
      <c r="J305" s="319">
        <v>1709</v>
      </c>
      <c r="K305" s="317" t="s">
        <v>4453</v>
      </c>
      <c r="L305" s="318">
        <v>44.5</v>
      </c>
    </row>
    <row r="306" spans="1:12" ht="23.25" customHeight="1">
      <c r="A306"/>
      <c r="B306" s="305"/>
      <c r="D306" s="317" t="s">
        <v>4454</v>
      </c>
      <c r="E306" s="135"/>
      <c r="F306" s="134" t="s">
        <v>4475</v>
      </c>
      <c r="G306" s="318">
        <v>45.9</v>
      </c>
      <c r="H306" s="319">
        <v>1205</v>
      </c>
      <c r="I306" s="319">
        <v>1898</v>
      </c>
      <c r="J306" s="319">
        <v>1737</v>
      </c>
      <c r="K306" s="317" t="s">
        <v>4454</v>
      </c>
      <c r="L306" s="318">
        <v>45.9</v>
      </c>
    </row>
    <row r="307" spans="1:12" ht="23.25" customHeight="1">
      <c r="A307"/>
      <c r="B307" s="305"/>
      <c r="D307" s="317" t="s">
        <v>4455</v>
      </c>
      <c r="E307" s="135"/>
      <c r="F307" s="134" t="s">
        <v>4476</v>
      </c>
      <c r="G307" s="318">
        <v>43.800000000000004</v>
      </c>
      <c r="H307" s="319">
        <v>1131</v>
      </c>
      <c r="I307" s="319">
        <v>1752</v>
      </c>
      <c r="J307" s="319">
        <v>1603</v>
      </c>
      <c r="K307" s="317" t="s">
        <v>4455</v>
      </c>
      <c r="L307" s="318">
        <v>43.800000000000004</v>
      </c>
    </row>
    <row r="308" spans="1:12" ht="23.25" customHeight="1">
      <c r="A308"/>
      <c r="B308" s="305"/>
      <c r="D308" s="317" t="s">
        <v>4644</v>
      </c>
      <c r="E308" s="135"/>
      <c r="F308" s="134" t="s">
        <v>4476</v>
      </c>
      <c r="G308" s="318">
        <v>43.800000000000004</v>
      </c>
      <c r="H308" s="319">
        <v>1153</v>
      </c>
      <c r="I308" s="319">
        <v>1789</v>
      </c>
      <c r="J308" s="319">
        <v>1633</v>
      </c>
      <c r="K308" s="317" t="s">
        <v>4644</v>
      </c>
      <c r="L308" s="318">
        <v>43.800000000000004</v>
      </c>
    </row>
    <row r="309" spans="1:12" ht="23.25" customHeight="1">
      <c r="A309"/>
      <c r="B309" s="305"/>
      <c r="D309" s="317" t="s">
        <v>4456</v>
      </c>
      <c r="E309" s="135"/>
      <c r="F309" s="134" t="s">
        <v>4476</v>
      </c>
      <c r="G309" s="318">
        <v>46.9</v>
      </c>
      <c r="H309" s="319">
        <v>1175</v>
      </c>
      <c r="I309" s="319">
        <v>1866</v>
      </c>
      <c r="J309" s="319">
        <v>1705</v>
      </c>
      <c r="K309" s="317" t="s">
        <v>4456</v>
      </c>
      <c r="L309" s="318">
        <v>46.9</v>
      </c>
    </row>
    <row r="310" spans="1:12" ht="23.25" customHeight="1">
      <c r="A310"/>
      <c r="B310" s="305"/>
      <c r="D310" s="317" t="s">
        <v>4457</v>
      </c>
      <c r="E310" s="135"/>
      <c r="F310" s="134" t="s">
        <v>4476</v>
      </c>
      <c r="G310" s="318">
        <v>48.5</v>
      </c>
      <c r="H310" s="319">
        <v>1256</v>
      </c>
      <c r="I310" s="319">
        <v>1972</v>
      </c>
      <c r="J310" s="319">
        <v>1805</v>
      </c>
      <c r="K310" s="317" t="s">
        <v>4457</v>
      </c>
      <c r="L310" s="318">
        <v>48.5</v>
      </c>
    </row>
    <row r="311" spans="1:12" ht="23.25" customHeight="1">
      <c r="A311"/>
      <c r="B311" s="305"/>
      <c r="D311" s="317" t="s">
        <v>4458</v>
      </c>
      <c r="E311" s="135"/>
      <c r="F311" s="134" t="s">
        <v>4476</v>
      </c>
      <c r="G311" s="318">
        <v>50</v>
      </c>
      <c r="H311" s="319">
        <v>1276</v>
      </c>
      <c r="I311" s="319">
        <v>2006</v>
      </c>
      <c r="J311" s="319">
        <v>1833</v>
      </c>
      <c r="K311" s="317" t="s">
        <v>4458</v>
      </c>
      <c r="L311" s="318">
        <v>50</v>
      </c>
    </row>
    <row r="312" spans="1:12" ht="23.25" customHeight="1">
      <c r="A312"/>
      <c r="B312" s="305"/>
      <c r="D312" s="317" t="s">
        <v>4870</v>
      </c>
      <c r="E312" s="135"/>
      <c r="F312" s="134" t="s">
        <v>1251</v>
      </c>
      <c r="G312" s="318">
        <v>0</v>
      </c>
      <c r="H312" s="319">
        <v>178</v>
      </c>
      <c r="I312" s="319">
        <v>178</v>
      </c>
      <c r="J312" s="319">
        <v>178</v>
      </c>
      <c r="K312" s="317" t="s">
        <v>4870</v>
      </c>
      <c r="L312" s="318">
        <v>0</v>
      </c>
    </row>
    <row r="313" spans="1:12" ht="23.25" customHeight="1">
      <c r="A313"/>
      <c r="B313" s="305"/>
      <c r="D313" s="317" t="s">
        <v>4871</v>
      </c>
      <c r="E313" s="135"/>
      <c r="F313" s="134" t="s">
        <v>1252</v>
      </c>
      <c r="G313" s="318">
        <v>0</v>
      </c>
      <c r="H313" s="319">
        <v>191</v>
      </c>
      <c r="I313" s="319">
        <v>191</v>
      </c>
      <c r="J313" s="319">
        <v>191</v>
      </c>
      <c r="K313" s="317" t="s">
        <v>4871</v>
      </c>
      <c r="L313" s="318">
        <v>0</v>
      </c>
    </row>
    <row r="314" spans="1:12" ht="23.25" customHeight="1">
      <c r="A314"/>
      <c r="B314" s="305"/>
      <c r="D314" s="317" t="s">
        <v>4872</v>
      </c>
      <c r="E314" s="135"/>
      <c r="F314" s="134" t="s">
        <v>1253</v>
      </c>
      <c r="G314" s="318">
        <v>0</v>
      </c>
      <c r="H314" s="319">
        <v>194</v>
      </c>
      <c r="I314" s="319">
        <v>194</v>
      </c>
      <c r="J314" s="319">
        <v>194</v>
      </c>
      <c r="K314" s="317" t="s">
        <v>4872</v>
      </c>
      <c r="L314" s="318">
        <v>0</v>
      </c>
    </row>
    <row r="315" spans="1:12" ht="23.25" customHeight="1">
      <c r="A315"/>
      <c r="B315" s="305"/>
      <c r="D315" s="317" t="s">
        <v>4873</v>
      </c>
      <c r="E315" s="135"/>
      <c r="F315" s="134" t="s">
        <v>1254</v>
      </c>
      <c r="G315" s="318">
        <v>0</v>
      </c>
      <c r="H315" s="319">
        <v>202</v>
      </c>
      <c r="I315" s="319">
        <v>202</v>
      </c>
      <c r="J315" s="319">
        <v>202</v>
      </c>
      <c r="K315" s="317" t="s">
        <v>4873</v>
      </c>
      <c r="L315" s="318">
        <v>0</v>
      </c>
    </row>
    <row r="316" spans="1:12" ht="23.25" customHeight="1">
      <c r="A316"/>
      <c r="B316" s="305"/>
      <c r="D316" s="317" t="s">
        <v>4874</v>
      </c>
      <c r="E316" s="135"/>
      <c r="F316" s="134" t="s">
        <v>2214</v>
      </c>
      <c r="G316" s="318">
        <v>0</v>
      </c>
      <c r="H316" s="319">
        <v>394</v>
      </c>
      <c r="I316" s="319">
        <v>394</v>
      </c>
      <c r="J316" s="319">
        <v>394</v>
      </c>
      <c r="K316" s="317" t="s">
        <v>4874</v>
      </c>
      <c r="L316" s="318">
        <v>0</v>
      </c>
    </row>
    <row r="317" spans="1:12" ht="23.25" customHeight="1">
      <c r="A317"/>
      <c r="B317" s="305"/>
      <c r="D317" s="317" t="s">
        <v>4875</v>
      </c>
      <c r="E317" s="135"/>
      <c r="F317" s="134" t="s">
        <v>2215</v>
      </c>
      <c r="G317" s="318">
        <v>0</v>
      </c>
      <c r="H317" s="319">
        <v>553</v>
      </c>
      <c r="I317" s="319">
        <v>553</v>
      </c>
      <c r="J317" s="319">
        <v>553</v>
      </c>
      <c r="K317" s="317" t="s">
        <v>4875</v>
      </c>
      <c r="L317" s="318">
        <v>0</v>
      </c>
    </row>
    <row r="318" spans="1:12" ht="23.25" customHeight="1">
      <c r="A318"/>
      <c r="B318" s="305"/>
      <c r="D318" s="317" t="s">
        <v>1814</v>
      </c>
      <c r="E318" s="135"/>
      <c r="F318" s="134" t="s">
        <v>4045</v>
      </c>
      <c r="G318" s="318">
        <v>0</v>
      </c>
      <c r="H318" s="319">
        <v>329</v>
      </c>
      <c r="I318" s="319">
        <v>329</v>
      </c>
      <c r="J318" s="319">
        <v>329</v>
      </c>
      <c r="K318" s="317" t="s">
        <v>1814</v>
      </c>
      <c r="L318" s="318">
        <v>0</v>
      </c>
    </row>
    <row r="319" spans="1:12" ht="23.25" customHeight="1">
      <c r="A319"/>
      <c r="B319" s="305"/>
      <c r="D319" s="317" t="s">
        <v>1815</v>
      </c>
      <c r="E319" s="135"/>
      <c r="F319" s="134" t="s">
        <v>4046</v>
      </c>
      <c r="G319" s="318">
        <v>0</v>
      </c>
      <c r="H319" s="319">
        <v>352</v>
      </c>
      <c r="I319" s="319">
        <v>352</v>
      </c>
      <c r="J319" s="319">
        <v>352</v>
      </c>
      <c r="K319" s="317" t="s">
        <v>1815</v>
      </c>
      <c r="L319" s="318">
        <v>0</v>
      </c>
    </row>
    <row r="320" spans="1:12" ht="23.25" customHeight="1">
      <c r="A320"/>
      <c r="B320" s="305"/>
      <c r="D320" s="317" t="s">
        <v>1816</v>
      </c>
      <c r="E320" s="135"/>
      <c r="F320" s="134" t="s">
        <v>4047</v>
      </c>
      <c r="G320" s="318">
        <v>0</v>
      </c>
      <c r="H320" s="319">
        <v>381</v>
      </c>
      <c r="I320" s="319">
        <v>381</v>
      </c>
      <c r="J320" s="319">
        <v>381</v>
      </c>
      <c r="K320" s="317" t="s">
        <v>1816</v>
      </c>
      <c r="L320" s="318">
        <v>0</v>
      </c>
    </row>
    <row r="321" spans="1:12" ht="23.25" customHeight="1">
      <c r="A321"/>
      <c r="B321" s="305"/>
      <c r="D321" s="317" t="s">
        <v>1817</v>
      </c>
      <c r="E321" s="135"/>
      <c r="F321" s="134" t="s">
        <v>4048</v>
      </c>
      <c r="G321" s="318">
        <v>0</v>
      </c>
      <c r="H321" s="319">
        <v>360</v>
      </c>
      <c r="I321" s="319">
        <v>360</v>
      </c>
      <c r="J321" s="319">
        <v>360</v>
      </c>
      <c r="K321" s="317" t="s">
        <v>1817</v>
      </c>
      <c r="L321" s="318">
        <v>0</v>
      </c>
    </row>
    <row r="322" spans="1:12" ht="23.25" customHeight="1">
      <c r="A322"/>
      <c r="B322" s="305"/>
      <c r="D322" s="317" t="s">
        <v>4876</v>
      </c>
      <c r="E322" s="135"/>
      <c r="F322" s="134" t="s">
        <v>4973</v>
      </c>
      <c r="G322" s="318">
        <v>0.2</v>
      </c>
      <c r="H322" s="319">
        <v>91</v>
      </c>
      <c r="I322" s="320" t="s">
        <v>2022</v>
      </c>
      <c r="J322" s="320" t="s">
        <v>2022</v>
      </c>
      <c r="K322" s="317" t="s">
        <v>4876</v>
      </c>
      <c r="L322" s="318">
        <v>0.2</v>
      </c>
    </row>
    <row r="323" spans="1:12" ht="23.25" customHeight="1">
      <c r="A323"/>
      <c r="B323" s="305"/>
      <c r="D323" s="317" t="s">
        <v>4877</v>
      </c>
      <c r="E323" s="135"/>
      <c r="F323" s="134" t="s">
        <v>4974</v>
      </c>
      <c r="G323" s="318">
        <v>0.1</v>
      </c>
      <c r="H323" s="319">
        <v>49</v>
      </c>
      <c r="I323" s="320" t="s">
        <v>2022</v>
      </c>
      <c r="J323" s="320" t="s">
        <v>2022</v>
      </c>
      <c r="K323" s="317" t="s">
        <v>4877</v>
      </c>
      <c r="L323" s="318">
        <v>0.1</v>
      </c>
    </row>
    <row r="324" spans="1:12" ht="23.25" customHeight="1">
      <c r="A324"/>
      <c r="B324" s="305"/>
      <c r="D324" s="317" t="s">
        <v>4878</v>
      </c>
      <c r="E324" s="135"/>
      <c r="F324" s="134" t="s">
        <v>4975</v>
      </c>
      <c r="G324" s="318">
        <v>0.2</v>
      </c>
      <c r="H324" s="319">
        <v>91</v>
      </c>
      <c r="I324" s="320" t="s">
        <v>2022</v>
      </c>
      <c r="J324" s="320" t="s">
        <v>2022</v>
      </c>
      <c r="K324" s="317" t="s">
        <v>4878</v>
      </c>
      <c r="L324" s="318">
        <v>0.2</v>
      </c>
    </row>
    <row r="325" spans="1:12" ht="23.25" customHeight="1">
      <c r="A325"/>
      <c r="B325" s="305"/>
      <c r="D325" s="317" t="s">
        <v>4879</v>
      </c>
      <c r="E325" s="135"/>
      <c r="F325" s="134" t="s">
        <v>4976</v>
      </c>
      <c r="G325" s="318">
        <v>9.4</v>
      </c>
      <c r="H325" s="319">
        <v>316</v>
      </c>
      <c r="I325" s="319">
        <v>449</v>
      </c>
      <c r="J325" s="319">
        <v>407</v>
      </c>
      <c r="K325" s="317" t="s">
        <v>4879</v>
      </c>
      <c r="L325" s="318">
        <v>9.4</v>
      </c>
    </row>
    <row r="326" spans="1:12" ht="23.25" customHeight="1">
      <c r="A326"/>
      <c r="B326" s="305"/>
      <c r="D326" s="317" t="s">
        <v>4880</v>
      </c>
      <c r="E326" s="135"/>
      <c r="F326" s="134" t="s">
        <v>4977</v>
      </c>
      <c r="G326" s="318">
        <v>10.5</v>
      </c>
      <c r="H326" s="319">
        <v>333</v>
      </c>
      <c r="I326" s="319">
        <v>474</v>
      </c>
      <c r="J326" s="319">
        <v>428</v>
      </c>
      <c r="K326" s="317" t="s">
        <v>4880</v>
      </c>
      <c r="L326" s="318">
        <v>10.5</v>
      </c>
    </row>
    <row r="327" spans="1:12" ht="23.25" customHeight="1">
      <c r="A327"/>
      <c r="B327" s="305"/>
      <c r="D327" s="317" t="s">
        <v>4881</v>
      </c>
      <c r="E327" s="135"/>
      <c r="F327" s="134" t="s">
        <v>4978</v>
      </c>
      <c r="G327" s="318">
        <v>11.7</v>
      </c>
      <c r="H327" s="319">
        <v>352</v>
      </c>
      <c r="I327" s="319">
        <v>505</v>
      </c>
      <c r="J327" s="319">
        <v>455</v>
      </c>
      <c r="K327" s="317" t="s">
        <v>4881</v>
      </c>
      <c r="L327" s="318">
        <v>11.7</v>
      </c>
    </row>
    <row r="328" spans="1:12" ht="23.25" customHeight="1">
      <c r="A328"/>
      <c r="B328" s="305"/>
      <c r="D328" s="317" t="s">
        <v>4882</v>
      </c>
      <c r="E328" s="135"/>
      <c r="F328" s="134" t="s">
        <v>4979</v>
      </c>
      <c r="G328" s="318">
        <v>12.9</v>
      </c>
      <c r="H328" s="319">
        <v>371</v>
      </c>
      <c r="I328" s="319">
        <v>534</v>
      </c>
      <c r="J328" s="319">
        <v>480</v>
      </c>
      <c r="K328" s="317" t="s">
        <v>4882</v>
      </c>
      <c r="L328" s="318">
        <v>12.9</v>
      </c>
    </row>
    <row r="329" spans="1:12" ht="23.25" customHeight="1">
      <c r="A329"/>
      <c r="B329" s="305"/>
      <c r="D329" s="317" t="s">
        <v>4883</v>
      </c>
      <c r="E329" s="135"/>
      <c r="F329" s="134" t="s">
        <v>4980</v>
      </c>
      <c r="G329" s="318">
        <v>14</v>
      </c>
      <c r="H329" s="319">
        <v>391</v>
      </c>
      <c r="I329" s="319">
        <v>564</v>
      </c>
      <c r="J329" s="319">
        <v>506</v>
      </c>
      <c r="K329" s="317" t="s">
        <v>4883</v>
      </c>
      <c r="L329" s="318">
        <v>14</v>
      </c>
    </row>
    <row r="330" spans="1:12" ht="23.25" customHeight="1">
      <c r="A330"/>
      <c r="B330" s="305"/>
      <c r="D330" s="317" t="s">
        <v>4884</v>
      </c>
      <c r="E330" s="135"/>
      <c r="F330" s="134" t="s">
        <v>2216</v>
      </c>
      <c r="G330" s="318">
        <v>0</v>
      </c>
      <c r="H330" s="319">
        <v>760</v>
      </c>
      <c r="I330" s="319">
        <v>760</v>
      </c>
      <c r="J330" s="319">
        <v>760</v>
      </c>
      <c r="K330" s="317" t="s">
        <v>4884</v>
      </c>
      <c r="L330" s="318">
        <v>0</v>
      </c>
    </row>
    <row r="331" spans="1:12" ht="23.25" customHeight="1">
      <c r="A331"/>
      <c r="B331" s="305"/>
      <c r="D331" s="317" t="s">
        <v>218</v>
      </c>
      <c r="E331" s="135"/>
      <c r="F331" s="134" t="s">
        <v>847</v>
      </c>
      <c r="G331" s="318">
        <v>2.8000000000000003</v>
      </c>
      <c r="H331" s="319">
        <v>209</v>
      </c>
      <c r="I331" s="319">
        <v>288</v>
      </c>
      <c r="J331" s="319">
        <v>262</v>
      </c>
      <c r="K331" s="317" t="s">
        <v>218</v>
      </c>
      <c r="L331" s="318">
        <v>2.8000000000000003</v>
      </c>
    </row>
    <row r="332" spans="1:12" ht="23.25" customHeight="1">
      <c r="A332"/>
      <c r="B332" s="305"/>
      <c r="D332" s="317" t="s">
        <v>3349</v>
      </c>
      <c r="E332" s="135"/>
      <c r="F332" s="134" t="s">
        <v>847</v>
      </c>
      <c r="G332" s="318">
        <v>2.8000000000000003</v>
      </c>
      <c r="H332" s="319">
        <v>209</v>
      </c>
      <c r="I332" s="319">
        <v>288</v>
      </c>
      <c r="J332" s="319">
        <v>262</v>
      </c>
      <c r="K332" s="317" t="s">
        <v>3349</v>
      </c>
      <c r="L332" s="318">
        <v>2.8000000000000003</v>
      </c>
    </row>
    <row r="333" spans="1:12" ht="23.25" customHeight="1">
      <c r="A333"/>
      <c r="B333" s="305"/>
      <c r="D333" s="317" t="s">
        <v>4572</v>
      </c>
      <c r="E333" s="135"/>
      <c r="F333" s="134" t="s">
        <v>4573</v>
      </c>
      <c r="G333" s="318">
        <v>3</v>
      </c>
      <c r="H333" s="319">
        <v>218</v>
      </c>
      <c r="I333" s="319">
        <v>324</v>
      </c>
      <c r="J333" s="319">
        <v>296</v>
      </c>
      <c r="K333" s="317" t="s">
        <v>4572</v>
      </c>
      <c r="L333" s="318">
        <v>3</v>
      </c>
    </row>
    <row r="334" spans="1:12" ht="23.25" customHeight="1">
      <c r="A334"/>
      <c r="B334" s="305"/>
      <c r="D334" s="317" t="s">
        <v>4574</v>
      </c>
      <c r="E334" s="135"/>
      <c r="F334" s="134" t="s">
        <v>4573</v>
      </c>
      <c r="G334" s="318">
        <v>3</v>
      </c>
      <c r="H334" s="319">
        <v>218</v>
      </c>
      <c r="I334" s="319">
        <v>324</v>
      </c>
      <c r="J334" s="319">
        <v>296</v>
      </c>
      <c r="K334" s="317" t="s">
        <v>4574</v>
      </c>
      <c r="L334" s="318">
        <v>3</v>
      </c>
    </row>
    <row r="335" spans="1:12" ht="23.25" customHeight="1">
      <c r="A335"/>
      <c r="B335" s="305"/>
      <c r="D335" s="317" t="s">
        <v>222</v>
      </c>
      <c r="E335" s="135"/>
      <c r="F335" s="134" t="s">
        <v>848</v>
      </c>
      <c r="G335" s="318">
        <v>3.3000000000000003</v>
      </c>
      <c r="H335" s="319">
        <v>227</v>
      </c>
      <c r="I335" s="319">
        <v>337</v>
      </c>
      <c r="J335" s="319">
        <v>307</v>
      </c>
      <c r="K335" s="317" t="s">
        <v>222</v>
      </c>
      <c r="L335" s="318">
        <v>3.3000000000000003</v>
      </c>
    </row>
    <row r="336" spans="1:12" ht="23.25" customHeight="1">
      <c r="A336"/>
      <c r="B336" s="305"/>
      <c r="D336" s="317" t="s">
        <v>3353</v>
      </c>
      <c r="E336" s="135"/>
      <c r="F336" s="134" t="s">
        <v>848</v>
      </c>
      <c r="G336" s="318">
        <v>3.3000000000000003</v>
      </c>
      <c r="H336" s="319">
        <v>227</v>
      </c>
      <c r="I336" s="319">
        <v>337</v>
      </c>
      <c r="J336" s="319">
        <v>307</v>
      </c>
      <c r="K336" s="317" t="s">
        <v>3353</v>
      </c>
      <c r="L336" s="318">
        <v>3.3000000000000003</v>
      </c>
    </row>
    <row r="337" spans="1:12" ht="23.25" customHeight="1">
      <c r="A337"/>
      <c r="B337" s="305"/>
      <c r="D337" s="317" t="s">
        <v>2836</v>
      </c>
      <c r="E337" s="135"/>
      <c r="F337" s="134" t="s">
        <v>3582</v>
      </c>
      <c r="G337" s="318">
        <v>3.6</v>
      </c>
      <c r="H337" s="319">
        <v>249</v>
      </c>
      <c r="I337" s="319">
        <v>369</v>
      </c>
      <c r="J337" s="319">
        <v>336</v>
      </c>
      <c r="K337" s="317" t="s">
        <v>2836</v>
      </c>
      <c r="L337" s="318">
        <v>3.6</v>
      </c>
    </row>
    <row r="338" spans="1:12" ht="23.25" customHeight="1">
      <c r="A338"/>
      <c r="B338" s="305"/>
      <c r="D338" s="317" t="s">
        <v>3357</v>
      </c>
      <c r="E338" s="135"/>
      <c r="F338" s="134" t="s">
        <v>3582</v>
      </c>
      <c r="G338" s="318">
        <v>3.6</v>
      </c>
      <c r="H338" s="319">
        <v>249</v>
      </c>
      <c r="I338" s="319">
        <v>369</v>
      </c>
      <c r="J338" s="319">
        <v>336</v>
      </c>
      <c r="K338" s="317" t="s">
        <v>3357</v>
      </c>
      <c r="L338" s="318">
        <v>3.6</v>
      </c>
    </row>
    <row r="339" spans="1:12" ht="23.25" customHeight="1">
      <c r="A339"/>
      <c r="B339" s="305"/>
      <c r="D339" s="317" t="s">
        <v>226</v>
      </c>
      <c r="E339" s="135"/>
      <c r="F339" s="134" t="s">
        <v>849</v>
      </c>
      <c r="G339" s="318">
        <v>3.8000000000000003</v>
      </c>
      <c r="H339" s="319">
        <v>257</v>
      </c>
      <c r="I339" s="319">
        <v>381</v>
      </c>
      <c r="J339" s="319">
        <v>346</v>
      </c>
      <c r="K339" s="317" t="s">
        <v>226</v>
      </c>
      <c r="L339" s="318">
        <v>3.8000000000000003</v>
      </c>
    </row>
    <row r="340" spans="1:12" ht="23.25" customHeight="1">
      <c r="A340"/>
      <c r="B340" s="305"/>
      <c r="D340" s="317" t="s">
        <v>3361</v>
      </c>
      <c r="E340" s="135"/>
      <c r="F340" s="134" t="s">
        <v>849</v>
      </c>
      <c r="G340" s="318">
        <v>3.8000000000000003</v>
      </c>
      <c r="H340" s="319">
        <v>257</v>
      </c>
      <c r="I340" s="319">
        <v>381</v>
      </c>
      <c r="J340" s="319">
        <v>346</v>
      </c>
      <c r="K340" s="317" t="s">
        <v>3361</v>
      </c>
      <c r="L340" s="318">
        <v>3.8000000000000003</v>
      </c>
    </row>
    <row r="341" spans="1:12" ht="23.25" customHeight="1">
      <c r="A341"/>
      <c r="B341" s="305"/>
      <c r="D341" s="317" t="s">
        <v>4885</v>
      </c>
      <c r="E341" s="135"/>
      <c r="F341" s="134" t="s">
        <v>847</v>
      </c>
      <c r="G341" s="318">
        <v>3.1</v>
      </c>
      <c r="H341" s="319">
        <v>220</v>
      </c>
      <c r="I341" s="319">
        <v>306</v>
      </c>
      <c r="J341" s="319">
        <v>277</v>
      </c>
      <c r="K341" s="317" t="s">
        <v>4885</v>
      </c>
      <c r="L341" s="318">
        <v>3.1</v>
      </c>
    </row>
    <row r="342" spans="1:12" ht="23.25" customHeight="1">
      <c r="A342"/>
      <c r="B342" s="305"/>
      <c r="D342" s="317" t="s">
        <v>4886</v>
      </c>
      <c r="E342" s="135"/>
      <c r="F342" s="134" t="s">
        <v>847</v>
      </c>
      <c r="G342" s="318">
        <v>3.1</v>
      </c>
      <c r="H342" s="319">
        <v>220</v>
      </c>
      <c r="I342" s="319">
        <v>306</v>
      </c>
      <c r="J342" s="319">
        <v>277</v>
      </c>
      <c r="K342" s="317" t="s">
        <v>4886</v>
      </c>
      <c r="L342" s="318">
        <v>3.1</v>
      </c>
    </row>
    <row r="343" spans="1:12" ht="23.25" customHeight="1">
      <c r="A343"/>
      <c r="B343" s="305"/>
      <c r="D343" s="317" t="s">
        <v>4887</v>
      </c>
      <c r="E343" s="135"/>
      <c r="F343" s="134" t="s">
        <v>4573</v>
      </c>
      <c r="G343" s="318">
        <v>3.4</v>
      </c>
      <c r="H343" s="319">
        <v>229</v>
      </c>
      <c r="I343" s="319">
        <v>341</v>
      </c>
      <c r="J343" s="319">
        <v>310</v>
      </c>
      <c r="K343" s="317" t="s">
        <v>4887</v>
      </c>
      <c r="L343" s="318">
        <v>3.4</v>
      </c>
    </row>
    <row r="344" spans="1:12" ht="23.25" customHeight="1">
      <c r="A344"/>
      <c r="B344" s="305"/>
      <c r="D344" s="317" t="s">
        <v>4888</v>
      </c>
      <c r="E344" s="135"/>
      <c r="F344" s="134" t="s">
        <v>4573</v>
      </c>
      <c r="G344" s="318">
        <v>3.4</v>
      </c>
      <c r="H344" s="319">
        <v>229</v>
      </c>
      <c r="I344" s="319">
        <v>341</v>
      </c>
      <c r="J344" s="319">
        <v>310</v>
      </c>
      <c r="K344" s="317" t="s">
        <v>4888</v>
      </c>
      <c r="L344" s="318">
        <v>3.4</v>
      </c>
    </row>
    <row r="345" spans="1:12" ht="23.25" customHeight="1">
      <c r="A345"/>
      <c r="B345" s="305"/>
      <c r="D345" s="317" t="s">
        <v>4889</v>
      </c>
      <c r="E345" s="135"/>
      <c r="F345" s="134" t="s">
        <v>848</v>
      </c>
      <c r="G345" s="318">
        <v>3.7</v>
      </c>
      <c r="H345" s="319">
        <v>237</v>
      </c>
      <c r="I345" s="319">
        <v>355</v>
      </c>
      <c r="J345" s="319">
        <v>322</v>
      </c>
      <c r="K345" s="317" t="s">
        <v>4889</v>
      </c>
      <c r="L345" s="318">
        <v>3.7</v>
      </c>
    </row>
    <row r="346" spans="1:12" ht="23.25" customHeight="1">
      <c r="A346"/>
      <c r="B346" s="305"/>
      <c r="D346" s="317" t="s">
        <v>4890</v>
      </c>
      <c r="E346" s="135"/>
      <c r="F346" s="134" t="s">
        <v>848</v>
      </c>
      <c r="G346" s="318">
        <v>3.7</v>
      </c>
      <c r="H346" s="319">
        <v>237</v>
      </c>
      <c r="I346" s="319">
        <v>355</v>
      </c>
      <c r="J346" s="319">
        <v>322</v>
      </c>
      <c r="K346" s="317" t="s">
        <v>4890</v>
      </c>
      <c r="L346" s="318">
        <v>3.7</v>
      </c>
    </row>
    <row r="347" spans="1:12" ht="23.25" customHeight="1">
      <c r="A347"/>
      <c r="B347" s="305"/>
      <c r="D347" s="317" t="s">
        <v>4891</v>
      </c>
      <c r="E347" s="135"/>
      <c r="F347" s="134" t="s">
        <v>3582</v>
      </c>
      <c r="G347" s="318">
        <v>4</v>
      </c>
      <c r="H347" s="319">
        <v>262</v>
      </c>
      <c r="I347" s="319">
        <v>389</v>
      </c>
      <c r="J347" s="319">
        <v>353</v>
      </c>
      <c r="K347" s="317" t="s">
        <v>4891</v>
      </c>
      <c r="L347" s="318">
        <v>4</v>
      </c>
    </row>
    <row r="348" spans="1:12" ht="23.25" customHeight="1">
      <c r="A348"/>
      <c r="B348" s="305"/>
      <c r="D348" s="317" t="s">
        <v>4892</v>
      </c>
      <c r="E348" s="135"/>
      <c r="F348" s="134" t="s">
        <v>3582</v>
      </c>
      <c r="G348" s="318">
        <v>4</v>
      </c>
      <c r="H348" s="319">
        <v>262</v>
      </c>
      <c r="I348" s="319">
        <v>389</v>
      </c>
      <c r="J348" s="319">
        <v>353</v>
      </c>
      <c r="K348" s="317" t="s">
        <v>4892</v>
      </c>
      <c r="L348" s="318">
        <v>4</v>
      </c>
    </row>
    <row r="349" spans="1:12" ht="23.25" customHeight="1">
      <c r="A349"/>
      <c r="B349" s="305"/>
      <c r="D349" s="317" t="s">
        <v>4893</v>
      </c>
      <c r="E349" s="135"/>
      <c r="F349" s="134" t="s">
        <v>849</v>
      </c>
      <c r="G349" s="318">
        <v>4.3</v>
      </c>
      <c r="H349" s="319">
        <v>271</v>
      </c>
      <c r="I349" s="319">
        <v>404</v>
      </c>
      <c r="J349" s="319">
        <v>365</v>
      </c>
      <c r="K349" s="317" t="s">
        <v>4893</v>
      </c>
      <c r="L349" s="318">
        <v>4.3</v>
      </c>
    </row>
    <row r="350" spans="1:12" ht="23.25" customHeight="1">
      <c r="A350"/>
      <c r="B350" s="305"/>
      <c r="D350" s="317" t="s">
        <v>4894</v>
      </c>
      <c r="E350" s="135"/>
      <c r="F350" s="134" t="s">
        <v>849</v>
      </c>
      <c r="G350" s="318">
        <v>4.3</v>
      </c>
      <c r="H350" s="319">
        <v>271</v>
      </c>
      <c r="I350" s="319">
        <v>404</v>
      </c>
      <c r="J350" s="319">
        <v>365</v>
      </c>
      <c r="K350" s="317" t="s">
        <v>4894</v>
      </c>
      <c r="L350" s="318">
        <v>4.3</v>
      </c>
    </row>
    <row r="351" spans="1:12" ht="23.25" customHeight="1">
      <c r="A351"/>
      <c r="B351" s="305"/>
      <c r="D351" s="317" t="s">
        <v>230</v>
      </c>
      <c r="E351" s="135"/>
      <c r="F351" s="134" t="s">
        <v>847</v>
      </c>
      <c r="G351" s="318">
        <v>3.4</v>
      </c>
      <c r="H351" s="319">
        <v>234</v>
      </c>
      <c r="I351" s="319">
        <v>326</v>
      </c>
      <c r="J351" s="319">
        <v>295</v>
      </c>
      <c r="K351" s="317" t="s">
        <v>230</v>
      </c>
      <c r="L351" s="318">
        <v>3.4</v>
      </c>
    </row>
    <row r="352" spans="1:12" ht="23.25" customHeight="1">
      <c r="A352"/>
      <c r="B352" s="305"/>
      <c r="D352" s="317" t="s">
        <v>3370</v>
      </c>
      <c r="E352" s="135"/>
      <c r="F352" s="134" t="s">
        <v>847</v>
      </c>
      <c r="G352" s="318">
        <v>3.4</v>
      </c>
      <c r="H352" s="319">
        <v>234</v>
      </c>
      <c r="I352" s="319">
        <v>326</v>
      </c>
      <c r="J352" s="319">
        <v>295</v>
      </c>
      <c r="K352" s="317" t="s">
        <v>3370</v>
      </c>
      <c r="L352" s="318">
        <v>3.4</v>
      </c>
    </row>
    <row r="353" spans="1:12" ht="23.25" customHeight="1">
      <c r="A353"/>
      <c r="B353" s="305"/>
      <c r="D353" s="317" t="s">
        <v>4575</v>
      </c>
      <c r="E353" s="135"/>
      <c r="F353" s="134" t="s">
        <v>4573</v>
      </c>
      <c r="G353" s="318">
        <v>3.8000000000000003</v>
      </c>
      <c r="H353" s="319">
        <v>243</v>
      </c>
      <c r="I353" s="319">
        <v>363</v>
      </c>
      <c r="J353" s="319">
        <v>329</v>
      </c>
      <c r="K353" s="317" t="s">
        <v>4575</v>
      </c>
      <c r="L353" s="318">
        <v>3.8000000000000003</v>
      </c>
    </row>
    <row r="354" spans="1:12" ht="23.25" customHeight="1">
      <c r="A354"/>
      <c r="B354" s="305"/>
      <c r="D354" s="317" t="s">
        <v>4576</v>
      </c>
      <c r="E354" s="135"/>
      <c r="F354" s="134" t="s">
        <v>4573</v>
      </c>
      <c r="G354" s="318">
        <v>3.8000000000000003</v>
      </c>
      <c r="H354" s="319">
        <v>243</v>
      </c>
      <c r="I354" s="319">
        <v>363</v>
      </c>
      <c r="J354" s="319">
        <v>329</v>
      </c>
      <c r="K354" s="317" t="s">
        <v>4576</v>
      </c>
      <c r="L354" s="318">
        <v>3.8000000000000003</v>
      </c>
    </row>
    <row r="355" spans="1:12" ht="23.25" customHeight="1">
      <c r="A355"/>
      <c r="B355" s="305"/>
      <c r="D355" s="317" t="s">
        <v>234</v>
      </c>
      <c r="E355" s="135"/>
      <c r="F355" s="134" t="s">
        <v>848</v>
      </c>
      <c r="G355" s="318">
        <v>4.0999999999999996</v>
      </c>
      <c r="H355" s="319">
        <v>254</v>
      </c>
      <c r="I355" s="319">
        <v>379</v>
      </c>
      <c r="J355" s="319">
        <v>343</v>
      </c>
      <c r="K355" s="317" t="s">
        <v>234</v>
      </c>
      <c r="L355" s="318">
        <v>4.0999999999999996</v>
      </c>
    </row>
    <row r="356" spans="1:12" ht="23.25" customHeight="1">
      <c r="A356"/>
      <c r="B356" s="305"/>
      <c r="D356" s="317" t="s">
        <v>3374</v>
      </c>
      <c r="E356" s="135"/>
      <c r="F356" s="134" t="s">
        <v>848</v>
      </c>
      <c r="G356" s="318">
        <v>4.0999999999999996</v>
      </c>
      <c r="H356" s="319">
        <v>254</v>
      </c>
      <c r="I356" s="319">
        <v>379</v>
      </c>
      <c r="J356" s="319">
        <v>343</v>
      </c>
      <c r="K356" s="317" t="s">
        <v>3374</v>
      </c>
      <c r="L356" s="318">
        <v>4.0999999999999996</v>
      </c>
    </row>
    <row r="357" spans="1:12" ht="23.25" customHeight="1">
      <c r="A357"/>
      <c r="B357" s="305"/>
      <c r="D357" s="317" t="s">
        <v>2844</v>
      </c>
      <c r="E357" s="135"/>
      <c r="F357" s="134" t="s">
        <v>3582</v>
      </c>
      <c r="G357" s="318">
        <v>4.5</v>
      </c>
      <c r="H357" s="319">
        <v>278</v>
      </c>
      <c r="I357" s="319">
        <v>414</v>
      </c>
      <c r="J357" s="319">
        <v>374</v>
      </c>
      <c r="K357" s="317" t="s">
        <v>2844</v>
      </c>
      <c r="L357" s="318">
        <v>4.5</v>
      </c>
    </row>
    <row r="358" spans="1:12" ht="23.25" customHeight="1">
      <c r="A358"/>
      <c r="B358" s="305"/>
      <c r="D358" s="317" t="s">
        <v>3378</v>
      </c>
      <c r="E358" s="135"/>
      <c r="F358" s="134" t="s">
        <v>3582</v>
      </c>
      <c r="G358" s="318">
        <v>4.5</v>
      </c>
      <c r="H358" s="319">
        <v>278</v>
      </c>
      <c r="I358" s="319">
        <v>414</v>
      </c>
      <c r="J358" s="319">
        <v>374</v>
      </c>
      <c r="K358" s="317" t="s">
        <v>3378</v>
      </c>
      <c r="L358" s="318">
        <v>4.5</v>
      </c>
    </row>
    <row r="359" spans="1:12" ht="23.25" customHeight="1">
      <c r="A359"/>
      <c r="B359" s="305"/>
      <c r="D359" s="317" t="s">
        <v>238</v>
      </c>
      <c r="E359" s="135"/>
      <c r="F359" s="134" t="s">
        <v>849</v>
      </c>
      <c r="G359" s="318">
        <v>4.8</v>
      </c>
      <c r="H359" s="319">
        <v>287</v>
      </c>
      <c r="I359" s="319">
        <v>429</v>
      </c>
      <c r="J359" s="319">
        <v>387</v>
      </c>
      <c r="K359" s="317" t="s">
        <v>238</v>
      </c>
      <c r="L359" s="318">
        <v>4.8</v>
      </c>
    </row>
    <row r="360" spans="1:12" ht="23.25" customHeight="1">
      <c r="A360"/>
      <c r="B360" s="305"/>
      <c r="D360" s="317" t="s">
        <v>3382</v>
      </c>
      <c r="E360" s="135"/>
      <c r="F360" s="134" t="s">
        <v>849</v>
      </c>
      <c r="G360" s="318">
        <v>4.8</v>
      </c>
      <c r="H360" s="319">
        <v>287</v>
      </c>
      <c r="I360" s="319">
        <v>429</v>
      </c>
      <c r="J360" s="319">
        <v>387</v>
      </c>
      <c r="K360" s="317" t="s">
        <v>3382</v>
      </c>
      <c r="L360" s="318">
        <v>4.8</v>
      </c>
    </row>
    <row r="361" spans="1:12" ht="23.25" customHeight="1">
      <c r="A361"/>
      <c r="B361" s="305"/>
      <c r="D361" s="317" t="s">
        <v>4895</v>
      </c>
      <c r="E361" s="135"/>
      <c r="F361" s="134" t="s">
        <v>847</v>
      </c>
      <c r="G361" s="318">
        <v>3.8000000000000003</v>
      </c>
      <c r="H361" s="319">
        <v>244</v>
      </c>
      <c r="I361" s="319">
        <v>342</v>
      </c>
      <c r="J361" s="319">
        <v>308</v>
      </c>
      <c r="K361" s="317" t="s">
        <v>4895</v>
      </c>
      <c r="L361" s="318">
        <v>3.8000000000000003</v>
      </c>
    </row>
    <row r="362" spans="1:12" ht="23.25" customHeight="1">
      <c r="A362"/>
      <c r="B362" s="305"/>
      <c r="D362" s="317" t="s">
        <v>4896</v>
      </c>
      <c r="E362" s="135"/>
      <c r="F362" s="134" t="s">
        <v>847</v>
      </c>
      <c r="G362" s="318">
        <v>3.8000000000000003</v>
      </c>
      <c r="H362" s="319">
        <v>244</v>
      </c>
      <c r="I362" s="319">
        <v>342</v>
      </c>
      <c r="J362" s="319">
        <v>308</v>
      </c>
      <c r="K362" s="317" t="s">
        <v>4896</v>
      </c>
      <c r="L362" s="318">
        <v>3.8000000000000003</v>
      </c>
    </row>
    <row r="363" spans="1:12" ht="23.25" customHeight="1">
      <c r="A363"/>
      <c r="B363" s="305"/>
      <c r="D363" s="317" t="s">
        <v>4897</v>
      </c>
      <c r="E363" s="135"/>
      <c r="F363" s="134" t="s">
        <v>4573</v>
      </c>
      <c r="G363" s="318">
        <v>4.0999999999999996</v>
      </c>
      <c r="H363" s="319">
        <v>254</v>
      </c>
      <c r="I363" s="319">
        <v>379</v>
      </c>
      <c r="J363" s="319">
        <v>343</v>
      </c>
      <c r="K363" s="317" t="s">
        <v>4897</v>
      </c>
      <c r="L363" s="318">
        <v>4.0999999999999996</v>
      </c>
    </row>
    <row r="364" spans="1:12" ht="23.25" customHeight="1">
      <c r="A364"/>
      <c r="B364" s="305"/>
      <c r="D364" s="317" t="s">
        <v>4898</v>
      </c>
      <c r="E364" s="135"/>
      <c r="F364" s="134" t="s">
        <v>4573</v>
      </c>
      <c r="G364" s="318">
        <v>4.0999999999999996</v>
      </c>
      <c r="H364" s="319">
        <v>254</v>
      </c>
      <c r="I364" s="319">
        <v>379</v>
      </c>
      <c r="J364" s="319">
        <v>343</v>
      </c>
      <c r="K364" s="317" t="s">
        <v>4898</v>
      </c>
      <c r="L364" s="318">
        <v>4.0999999999999996</v>
      </c>
    </row>
    <row r="365" spans="1:12" ht="23.25" customHeight="1">
      <c r="A365"/>
      <c r="B365" s="305"/>
      <c r="D365" s="317" t="s">
        <v>4899</v>
      </c>
      <c r="E365" s="135"/>
      <c r="F365" s="134" t="s">
        <v>848</v>
      </c>
      <c r="G365" s="318">
        <v>4.5</v>
      </c>
      <c r="H365" s="319">
        <v>264</v>
      </c>
      <c r="I365" s="319">
        <v>397</v>
      </c>
      <c r="J365" s="319">
        <v>358</v>
      </c>
      <c r="K365" s="317" t="s">
        <v>4899</v>
      </c>
      <c r="L365" s="318">
        <v>4.5</v>
      </c>
    </row>
    <row r="366" spans="1:12" ht="23.25" customHeight="1">
      <c r="A366"/>
      <c r="B366" s="305"/>
      <c r="D366" s="317" t="s">
        <v>4900</v>
      </c>
      <c r="E366" s="135"/>
      <c r="F366" s="134" t="s">
        <v>848</v>
      </c>
      <c r="G366" s="318">
        <v>4.5</v>
      </c>
      <c r="H366" s="319">
        <v>264</v>
      </c>
      <c r="I366" s="319">
        <v>397</v>
      </c>
      <c r="J366" s="319">
        <v>358</v>
      </c>
      <c r="K366" s="317" t="s">
        <v>4900</v>
      </c>
      <c r="L366" s="318">
        <v>4.5</v>
      </c>
    </row>
    <row r="367" spans="1:12" ht="23.25" customHeight="1">
      <c r="A367"/>
      <c r="B367" s="305"/>
      <c r="D367" s="317" t="s">
        <v>4901</v>
      </c>
      <c r="E367" s="135"/>
      <c r="F367" s="134" t="s">
        <v>3582</v>
      </c>
      <c r="G367" s="318">
        <v>4.8999999999999995</v>
      </c>
      <c r="H367" s="319">
        <v>291</v>
      </c>
      <c r="I367" s="319">
        <v>435</v>
      </c>
      <c r="J367" s="319">
        <v>392</v>
      </c>
      <c r="K367" s="317" t="s">
        <v>4901</v>
      </c>
      <c r="L367" s="318">
        <v>4.8999999999999995</v>
      </c>
    </row>
    <row r="368" spans="1:12" ht="23.25" customHeight="1">
      <c r="A368"/>
      <c r="B368" s="305"/>
      <c r="D368" s="317" t="s">
        <v>4902</v>
      </c>
      <c r="E368" s="135"/>
      <c r="F368" s="134" t="s">
        <v>3582</v>
      </c>
      <c r="G368" s="318">
        <v>4.8999999999999995</v>
      </c>
      <c r="H368" s="319">
        <v>291</v>
      </c>
      <c r="I368" s="319">
        <v>435</v>
      </c>
      <c r="J368" s="319">
        <v>392</v>
      </c>
      <c r="K368" s="317" t="s">
        <v>4902</v>
      </c>
      <c r="L368" s="318">
        <v>4.8999999999999995</v>
      </c>
    </row>
    <row r="369" spans="1:12" ht="23.25" customHeight="1">
      <c r="A369"/>
      <c r="B369" s="305"/>
      <c r="D369" s="317" t="s">
        <v>4903</v>
      </c>
      <c r="E369" s="135"/>
      <c r="F369" s="134" t="s">
        <v>849</v>
      </c>
      <c r="G369" s="318">
        <v>5.3</v>
      </c>
      <c r="H369" s="319">
        <v>303</v>
      </c>
      <c r="I369" s="319">
        <v>454</v>
      </c>
      <c r="J369" s="319">
        <v>407</v>
      </c>
      <c r="K369" s="317" t="s">
        <v>4903</v>
      </c>
      <c r="L369" s="318">
        <v>5.3</v>
      </c>
    </row>
    <row r="370" spans="1:12" ht="23.25" customHeight="1">
      <c r="A370"/>
      <c r="B370" s="305"/>
      <c r="D370" s="317" t="s">
        <v>4904</v>
      </c>
      <c r="E370" s="135"/>
      <c r="F370" s="134" t="s">
        <v>849</v>
      </c>
      <c r="G370" s="318">
        <v>5.3</v>
      </c>
      <c r="H370" s="319">
        <v>303</v>
      </c>
      <c r="I370" s="319">
        <v>454</v>
      </c>
      <c r="J370" s="319">
        <v>407</v>
      </c>
      <c r="K370" s="317" t="s">
        <v>4904</v>
      </c>
      <c r="L370" s="318">
        <v>5.3</v>
      </c>
    </row>
    <row r="371" spans="1:12" ht="23.25" customHeight="1">
      <c r="A371"/>
      <c r="B371" s="305"/>
      <c r="D371" s="317" t="s">
        <v>248</v>
      </c>
      <c r="E371" s="135"/>
      <c r="F371" s="134" t="s">
        <v>847</v>
      </c>
      <c r="G371" s="318">
        <v>4.0999999999999996</v>
      </c>
      <c r="H371" s="319">
        <v>256</v>
      </c>
      <c r="I371" s="319">
        <v>362</v>
      </c>
      <c r="J371" s="319">
        <v>326</v>
      </c>
      <c r="K371" s="317" t="s">
        <v>248</v>
      </c>
      <c r="L371" s="318">
        <v>4.0999999999999996</v>
      </c>
    </row>
    <row r="372" spans="1:12" ht="23.25" customHeight="1">
      <c r="A372"/>
      <c r="B372" s="305"/>
      <c r="D372" s="317" t="s">
        <v>3396</v>
      </c>
      <c r="E372" s="135"/>
      <c r="F372" s="134" t="s">
        <v>847</v>
      </c>
      <c r="G372" s="318">
        <v>4.0999999999999996</v>
      </c>
      <c r="H372" s="319">
        <v>256</v>
      </c>
      <c r="I372" s="319">
        <v>362</v>
      </c>
      <c r="J372" s="319">
        <v>326</v>
      </c>
      <c r="K372" s="317" t="s">
        <v>3396</v>
      </c>
      <c r="L372" s="318">
        <v>4.0999999999999996</v>
      </c>
    </row>
    <row r="373" spans="1:12" ht="23.25" customHeight="1">
      <c r="A373"/>
      <c r="B373" s="305"/>
      <c r="D373" s="317" t="s">
        <v>4577</v>
      </c>
      <c r="E373" s="135"/>
      <c r="F373" s="134" t="s">
        <v>4573</v>
      </c>
      <c r="G373" s="318">
        <v>4.5</v>
      </c>
      <c r="H373" s="319">
        <v>268</v>
      </c>
      <c r="I373" s="319">
        <v>403</v>
      </c>
      <c r="J373" s="319">
        <v>363</v>
      </c>
      <c r="K373" s="317" t="s">
        <v>4577</v>
      </c>
      <c r="L373" s="318">
        <v>4.5</v>
      </c>
    </row>
    <row r="374" spans="1:12" ht="23.25" customHeight="1">
      <c r="A374"/>
      <c r="B374" s="305"/>
      <c r="D374" s="317" t="s">
        <v>4578</v>
      </c>
      <c r="E374" s="135"/>
      <c r="F374" s="134" t="s">
        <v>4573</v>
      </c>
      <c r="G374" s="318">
        <v>4.5</v>
      </c>
      <c r="H374" s="319">
        <v>268</v>
      </c>
      <c r="I374" s="319">
        <v>403</v>
      </c>
      <c r="J374" s="319">
        <v>363</v>
      </c>
      <c r="K374" s="317" t="s">
        <v>4578</v>
      </c>
      <c r="L374" s="318">
        <v>4.5</v>
      </c>
    </row>
    <row r="375" spans="1:12" ht="23.25" customHeight="1">
      <c r="A375"/>
      <c r="B375" s="305"/>
      <c r="D375" s="317" t="s">
        <v>252</v>
      </c>
      <c r="E375" s="135"/>
      <c r="F375" s="134" t="s">
        <v>848</v>
      </c>
      <c r="G375" s="318">
        <v>4.8999999999999995</v>
      </c>
      <c r="H375" s="319">
        <v>277</v>
      </c>
      <c r="I375" s="319">
        <v>418</v>
      </c>
      <c r="J375" s="319">
        <v>376</v>
      </c>
      <c r="K375" s="317" t="s">
        <v>252</v>
      </c>
      <c r="L375" s="318">
        <v>4.8999999999999995</v>
      </c>
    </row>
    <row r="376" spans="1:12" ht="23.25" customHeight="1">
      <c r="A376"/>
      <c r="B376" s="305"/>
      <c r="D376" s="317" t="s">
        <v>3400</v>
      </c>
      <c r="E376" s="135"/>
      <c r="F376" s="134" t="s">
        <v>848</v>
      </c>
      <c r="G376" s="318">
        <v>4.8999999999999995</v>
      </c>
      <c r="H376" s="319">
        <v>277</v>
      </c>
      <c r="I376" s="319">
        <v>418</v>
      </c>
      <c r="J376" s="319">
        <v>376</v>
      </c>
      <c r="K376" s="317" t="s">
        <v>3400</v>
      </c>
      <c r="L376" s="318">
        <v>4.8999999999999995</v>
      </c>
    </row>
    <row r="377" spans="1:12" ht="23.25" customHeight="1">
      <c r="A377"/>
      <c r="B377" s="305"/>
      <c r="D377" s="317" t="s">
        <v>2852</v>
      </c>
      <c r="E377" s="135"/>
      <c r="F377" s="134" t="s">
        <v>3582</v>
      </c>
      <c r="G377" s="318">
        <v>5.3</v>
      </c>
      <c r="H377" s="319">
        <v>307</v>
      </c>
      <c r="I377" s="319">
        <v>460</v>
      </c>
      <c r="J377" s="319">
        <v>413</v>
      </c>
      <c r="K377" s="317" t="s">
        <v>2852</v>
      </c>
      <c r="L377" s="318">
        <v>5.3</v>
      </c>
    </row>
    <row r="378" spans="1:12" ht="23.25" customHeight="1">
      <c r="A378"/>
      <c r="B378" s="305"/>
      <c r="D378" s="317" t="s">
        <v>3404</v>
      </c>
      <c r="E378" s="135"/>
      <c r="F378" s="134" t="s">
        <v>3582</v>
      </c>
      <c r="G378" s="318">
        <v>5.3</v>
      </c>
      <c r="H378" s="319">
        <v>307</v>
      </c>
      <c r="I378" s="319">
        <v>460</v>
      </c>
      <c r="J378" s="319">
        <v>413</v>
      </c>
      <c r="K378" s="317" t="s">
        <v>3404</v>
      </c>
      <c r="L378" s="318">
        <v>5.3</v>
      </c>
    </row>
    <row r="379" spans="1:12" ht="23.25" customHeight="1">
      <c r="A379"/>
      <c r="B379" s="305"/>
      <c r="D379" s="317" t="s">
        <v>256</v>
      </c>
      <c r="E379" s="135"/>
      <c r="F379" s="134" t="s">
        <v>849</v>
      </c>
      <c r="G379" s="318">
        <v>5.6999999999999993</v>
      </c>
      <c r="H379" s="319">
        <v>317</v>
      </c>
      <c r="I379" s="319">
        <v>478</v>
      </c>
      <c r="J379" s="319">
        <v>429</v>
      </c>
      <c r="K379" s="317" t="s">
        <v>256</v>
      </c>
      <c r="L379" s="318">
        <v>5.6999999999999993</v>
      </c>
    </row>
    <row r="380" spans="1:12" ht="23.25" customHeight="1">
      <c r="A380"/>
      <c r="B380" s="305"/>
      <c r="D380" s="317" t="s">
        <v>3408</v>
      </c>
      <c r="E380" s="135"/>
      <c r="F380" s="134" t="s">
        <v>849</v>
      </c>
      <c r="G380" s="318">
        <v>5.6999999999999993</v>
      </c>
      <c r="H380" s="319">
        <v>317</v>
      </c>
      <c r="I380" s="319">
        <v>478</v>
      </c>
      <c r="J380" s="319">
        <v>429</v>
      </c>
      <c r="K380" s="317" t="s">
        <v>3408</v>
      </c>
      <c r="L380" s="318">
        <v>5.6999999999999993</v>
      </c>
    </row>
    <row r="381" spans="1:12" ht="23.25" customHeight="1">
      <c r="A381"/>
      <c r="B381" s="305"/>
      <c r="D381" s="317" t="s">
        <v>263</v>
      </c>
      <c r="E381" s="135"/>
      <c r="F381" s="134" t="s">
        <v>847</v>
      </c>
      <c r="G381" s="318">
        <v>4.8</v>
      </c>
      <c r="H381" s="319">
        <v>280</v>
      </c>
      <c r="I381" s="319">
        <v>399</v>
      </c>
      <c r="J381" s="319">
        <v>358</v>
      </c>
      <c r="K381" s="317" t="s">
        <v>263</v>
      </c>
      <c r="L381" s="318">
        <v>4.8</v>
      </c>
    </row>
    <row r="382" spans="1:12" ht="23.25" customHeight="1">
      <c r="A382"/>
      <c r="B382" s="305"/>
      <c r="D382" s="317" t="s">
        <v>3420</v>
      </c>
      <c r="E382" s="135"/>
      <c r="F382" s="134" t="s">
        <v>847</v>
      </c>
      <c r="G382" s="318">
        <v>4.8</v>
      </c>
      <c r="H382" s="319">
        <v>280</v>
      </c>
      <c r="I382" s="319">
        <v>399</v>
      </c>
      <c r="J382" s="319">
        <v>358</v>
      </c>
      <c r="K382" s="317" t="s">
        <v>3420</v>
      </c>
      <c r="L382" s="318">
        <v>4.8</v>
      </c>
    </row>
    <row r="383" spans="1:12" ht="23.25" customHeight="1">
      <c r="A383"/>
      <c r="B383" s="305"/>
      <c r="D383" s="317" t="s">
        <v>4579</v>
      </c>
      <c r="E383" s="135"/>
      <c r="F383" s="134" t="s">
        <v>4573</v>
      </c>
      <c r="G383" s="318">
        <v>5.3</v>
      </c>
      <c r="H383" s="319">
        <v>292</v>
      </c>
      <c r="I383" s="319">
        <v>441</v>
      </c>
      <c r="J383" s="319">
        <v>397</v>
      </c>
      <c r="K383" s="317" t="s">
        <v>4579</v>
      </c>
      <c r="L383" s="318">
        <v>5.3</v>
      </c>
    </row>
    <row r="384" spans="1:12" ht="23.25" customHeight="1">
      <c r="A384"/>
      <c r="B384" s="305"/>
      <c r="D384" s="317" t="s">
        <v>4580</v>
      </c>
      <c r="E384" s="135"/>
      <c r="F384" s="134" t="s">
        <v>4573</v>
      </c>
      <c r="G384" s="318">
        <v>5.3</v>
      </c>
      <c r="H384" s="319">
        <v>292</v>
      </c>
      <c r="I384" s="319">
        <v>441</v>
      </c>
      <c r="J384" s="319">
        <v>397</v>
      </c>
      <c r="K384" s="317" t="s">
        <v>4580</v>
      </c>
      <c r="L384" s="318">
        <v>5.3</v>
      </c>
    </row>
    <row r="385" spans="1:12" ht="23.25" customHeight="1">
      <c r="A385"/>
      <c r="B385" s="305"/>
      <c r="D385" s="317" t="s">
        <v>267</v>
      </c>
      <c r="E385" s="135"/>
      <c r="F385" s="134" t="s">
        <v>848</v>
      </c>
      <c r="G385" s="318">
        <v>5.6999999999999993</v>
      </c>
      <c r="H385" s="319">
        <v>304</v>
      </c>
      <c r="I385" s="319">
        <v>460</v>
      </c>
      <c r="J385" s="319">
        <v>412</v>
      </c>
      <c r="K385" s="317" t="s">
        <v>267</v>
      </c>
      <c r="L385" s="318">
        <v>5.6999999999999993</v>
      </c>
    </row>
    <row r="386" spans="1:12" ht="23.25" customHeight="1">
      <c r="A386"/>
      <c r="B386" s="305"/>
      <c r="D386" s="317" t="s">
        <v>3424</v>
      </c>
      <c r="E386" s="135"/>
      <c r="F386" s="134" t="s">
        <v>848</v>
      </c>
      <c r="G386" s="318">
        <v>5.6999999999999993</v>
      </c>
      <c r="H386" s="319">
        <v>304</v>
      </c>
      <c r="I386" s="319">
        <v>460</v>
      </c>
      <c r="J386" s="319">
        <v>412</v>
      </c>
      <c r="K386" s="317" t="s">
        <v>3424</v>
      </c>
      <c r="L386" s="318">
        <v>5.6999999999999993</v>
      </c>
    </row>
    <row r="387" spans="1:12" ht="23.25" customHeight="1">
      <c r="A387"/>
      <c r="B387" s="305"/>
      <c r="D387" s="317" t="s">
        <v>2860</v>
      </c>
      <c r="E387" s="135"/>
      <c r="F387" s="134" t="s">
        <v>3582</v>
      </c>
      <c r="G387" s="318">
        <v>6.1999999999999993</v>
      </c>
      <c r="H387" s="319">
        <v>335</v>
      </c>
      <c r="I387" s="319">
        <v>505</v>
      </c>
      <c r="J387" s="319">
        <v>452</v>
      </c>
      <c r="K387" s="317" t="s">
        <v>2860</v>
      </c>
      <c r="L387" s="318">
        <v>6.1999999999999993</v>
      </c>
    </row>
    <row r="388" spans="1:12" ht="23.25" customHeight="1">
      <c r="A388"/>
      <c r="B388" s="305"/>
      <c r="D388" s="317" t="s">
        <v>3428</v>
      </c>
      <c r="E388" s="135"/>
      <c r="F388" s="134" t="s">
        <v>3582</v>
      </c>
      <c r="G388" s="318">
        <v>6.1999999999999993</v>
      </c>
      <c r="H388" s="319">
        <v>335</v>
      </c>
      <c r="I388" s="319">
        <v>505</v>
      </c>
      <c r="J388" s="319">
        <v>452</v>
      </c>
      <c r="K388" s="317" t="s">
        <v>3428</v>
      </c>
      <c r="L388" s="318">
        <v>6.1999999999999993</v>
      </c>
    </row>
    <row r="389" spans="1:12" ht="23.25" customHeight="1">
      <c r="A389"/>
      <c r="B389" s="305"/>
      <c r="D389" s="317" t="s">
        <v>271</v>
      </c>
      <c r="E389" s="135"/>
      <c r="F389" s="134" t="s">
        <v>849</v>
      </c>
      <c r="G389" s="318">
        <v>6.6999999999999993</v>
      </c>
      <c r="H389" s="319">
        <v>347</v>
      </c>
      <c r="I389" s="319">
        <v>525</v>
      </c>
      <c r="J389" s="319">
        <v>469</v>
      </c>
      <c r="K389" s="317" t="s">
        <v>271</v>
      </c>
      <c r="L389" s="318">
        <v>6.6999999999999993</v>
      </c>
    </row>
    <row r="390" spans="1:12" ht="23.25" customHeight="1">
      <c r="A390"/>
      <c r="B390" s="305"/>
      <c r="D390" s="317" t="s">
        <v>3432</v>
      </c>
      <c r="E390" s="135"/>
      <c r="F390" s="134" t="s">
        <v>849</v>
      </c>
      <c r="G390" s="318">
        <v>6.6999999999999993</v>
      </c>
      <c r="H390" s="319">
        <v>347</v>
      </c>
      <c r="I390" s="319">
        <v>525</v>
      </c>
      <c r="J390" s="319">
        <v>469</v>
      </c>
      <c r="K390" s="317" t="s">
        <v>3432</v>
      </c>
      <c r="L390" s="318">
        <v>6.6999999999999993</v>
      </c>
    </row>
    <row r="391" spans="1:12" ht="23.25" customHeight="1">
      <c r="A391"/>
      <c r="B391" s="305"/>
      <c r="D391" s="317" t="s">
        <v>2862</v>
      </c>
      <c r="E391" s="135"/>
      <c r="F391" s="134" t="s">
        <v>335</v>
      </c>
      <c r="G391" s="318">
        <v>2.2000000000000002</v>
      </c>
      <c r="H391" s="319">
        <v>202</v>
      </c>
      <c r="I391" s="319">
        <v>279</v>
      </c>
      <c r="J391" s="319">
        <v>258</v>
      </c>
      <c r="K391" s="317" t="s">
        <v>2862</v>
      </c>
      <c r="L391" s="318">
        <v>2.2000000000000002</v>
      </c>
    </row>
    <row r="392" spans="1:12" ht="23.25" customHeight="1">
      <c r="A392"/>
      <c r="B392" s="305"/>
      <c r="D392" s="317" t="s">
        <v>273</v>
      </c>
      <c r="E392" s="135"/>
      <c r="F392" s="134" t="s">
        <v>850</v>
      </c>
      <c r="G392" s="318">
        <v>5.5</v>
      </c>
      <c r="H392" s="319">
        <v>317</v>
      </c>
      <c r="I392" s="319">
        <v>461</v>
      </c>
      <c r="J392" s="319">
        <v>412</v>
      </c>
      <c r="K392" s="317" t="s">
        <v>273</v>
      </c>
      <c r="L392" s="318">
        <v>5.5</v>
      </c>
    </row>
    <row r="393" spans="1:12" ht="23.25" customHeight="1">
      <c r="A393"/>
      <c r="B393" s="305"/>
      <c r="D393" s="317" t="s">
        <v>277</v>
      </c>
      <c r="E393" s="135"/>
      <c r="F393" s="134" t="s">
        <v>847</v>
      </c>
      <c r="G393" s="318">
        <v>5.5</v>
      </c>
      <c r="H393" s="319">
        <v>303</v>
      </c>
      <c r="I393" s="319">
        <v>435</v>
      </c>
      <c r="J393" s="319">
        <v>389</v>
      </c>
      <c r="K393" s="317" t="s">
        <v>277</v>
      </c>
      <c r="L393" s="318">
        <v>5.5</v>
      </c>
    </row>
    <row r="394" spans="1:12" ht="23.25" customHeight="1">
      <c r="A394"/>
      <c r="B394" s="305"/>
      <c r="D394" s="317" t="s">
        <v>3438</v>
      </c>
      <c r="E394" s="135"/>
      <c r="F394" s="134" t="s">
        <v>847</v>
      </c>
      <c r="G394" s="318">
        <v>5.5</v>
      </c>
      <c r="H394" s="319">
        <v>303</v>
      </c>
      <c r="I394" s="319">
        <v>435</v>
      </c>
      <c r="J394" s="319">
        <v>389</v>
      </c>
      <c r="K394" s="317" t="s">
        <v>3438</v>
      </c>
      <c r="L394" s="318">
        <v>5.5</v>
      </c>
    </row>
    <row r="395" spans="1:12" ht="23.25" customHeight="1">
      <c r="A395"/>
      <c r="B395" s="305"/>
      <c r="D395" s="317" t="s">
        <v>4581</v>
      </c>
      <c r="E395" s="135"/>
      <c r="F395" s="134" t="s">
        <v>4582</v>
      </c>
      <c r="G395" s="318">
        <v>6</v>
      </c>
      <c r="H395" s="319">
        <v>330</v>
      </c>
      <c r="I395" s="319">
        <v>526</v>
      </c>
      <c r="J395" s="319">
        <v>473</v>
      </c>
      <c r="K395" s="317" t="s">
        <v>4581</v>
      </c>
      <c r="L395" s="318">
        <v>6</v>
      </c>
    </row>
    <row r="396" spans="1:12" ht="23.25" customHeight="1">
      <c r="A396"/>
      <c r="B396" s="305"/>
      <c r="D396" s="317" t="s">
        <v>4583</v>
      </c>
      <c r="E396" s="135"/>
      <c r="F396" s="134" t="s">
        <v>4573</v>
      </c>
      <c r="G396" s="318">
        <v>6</v>
      </c>
      <c r="H396" s="319">
        <v>316</v>
      </c>
      <c r="I396" s="319">
        <v>478</v>
      </c>
      <c r="J396" s="319">
        <v>428</v>
      </c>
      <c r="K396" s="317" t="s">
        <v>4583</v>
      </c>
      <c r="L396" s="318">
        <v>6</v>
      </c>
    </row>
    <row r="397" spans="1:12" ht="23.25" customHeight="1">
      <c r="A397"/>
      <c r="B397" s="305"/>
      <c r="D397" s="317" t="s">
        <v>4584</v>
      </c>
      <c r="E397" s="135"/>
      <c r="F397" s="134" t="s">
        <v>4573</v>
      </c>
      <c r="G397" s="318">
        <v>6</v>
      </c>
      <c r="H397" s="319">
        <v>316</v>
      </c>
      <c r="I397" s="319">
        <v>478</v>
      </c>
      <c r="J397" s="319">
        <v>428</v>
      </c>
      <c r="K397" s="317" t="s">
        <v>4584</v>
      </c>
      <c r="L397" s="318">
        <v>6</v>
      </c>
    </row>
    <row r="398" spans="1:12" ht="23.25" customHeight="1">
      <c r="A398"/>
      <c r="B398" s="305"/>
      <c r="D398" s="317" t="s">
        <v>278</v>
      </c>
      <c r="E398" s="135"/>
      <c r="F398" s="134" t="s">
        <v>851</v>
      </c>
      <c r="G398" s="318">
        <v>6.5</v>
      </c>
      <c r="H398" s="319">
        <v>343</v>
      </c>
      <c r="I398" s="319">
        <v>548</v>
      </c>
      <c r="J398" s="319">
        <v>491</v>
      </c>
      <c r="K398" s="317" t="s">
        <v>278</v>
      </c>
      <c r="L398" s="318">
        <v>6.5</v>
      </c>
    </row>
    <row r="399" spans="1:12" ht="23.25" customHeight="1">
      <c r="A399"/>
      <c r="B399" s="305"/>
      <c r="D399" s="317" t="s">
        <v>284</v>
      </c>
      <c r="E399" s="135"/>
      <c r="F399" s="134" t="s">
        <v>848</v>
      </c>
      <c r="G399" s="318">
        <v>6.5</v>
      </c>
      <c r="H399" s="319">
        <v>328</v>
      </c>
      <c r="I399" s="319">
        <v>499</v>
      </c>
      <c r="J399" s="319">
        <v>446</v>
      </c>
      <c r="K399" s="317" t="s">
        <v>284</v>
      </c>
      <c r="L399" s="318">
        <v>6.5</v>
      </c>
    </row>
    <row r="400" spans="1:12" ht="23.25" customHeight="1">
      <c r="A400"/>
      <c r="B400" s="305"/>
      <c r="D400" s="317" t="s">
        <v>3441</v>
      </c>
      <c r="E400" s="135"/>
      <c r="F400" s="134" t="s">
        <v>848</v>
      </c>
      <c r="G400" s="318">
        <v>6.5</v>
      </c>
      <c r="H400" s="319">
        <v>328</v>
      </c>
      <c r="I400" s="319">
        <v>499</v>
      </c>
      <c r="J400" s="319">
        <v>446</v>
      </c>
      <c r="K400" s="317" t="s">
        <v>3441</v>
      </c>
      <c r="L400" s="318">
        <v>6.5</v>
      </c>
    </row>
    <row r="401" spans="1:12" ht="23.25" customHeight="1">
      <c r="A401"/>
      <c r="B401" s="305"/>
      <c r="D401" s="317" t="s">
        <v>2870</v>
      </c>
      <c r="E401" s="135"/>
      <c r="F401" s="134" t="s">
        <v>3583</v>
      </c>
      <c r="G401" s="318">
        <v>7.1</v>
      </c>
      <c r="H401" s="319">
        <v>384</v>
      </c>
      <c r="I401" s="319">
        <v>604</v>
      </c>
      <c r="J401" s="319">
        <v>542</v>
      </c>
      <c r="K401" s="317" t="s">
        <v>2870</v>
      </c>
      <c r="L401" s="318">
        <v>7.1</v>
      </c>
    </row>
    <row r="402" spans="1:12" ht="23.25" customHeight="1">
      <c r="A402"/>
      <c r="B402" s="305"/>
      <c r="D402" s="317" t="s">
        <v>2874</v>
      </c>
      <c r="E402" s="135"/>
      <c r="F402" s="134" t="s">
        <v>3582</v>
      </c>
      <c r="G402" s="318">
        <v>7.1</v>
      </c>
      <c r="H402" s="319">
        <v>363</v>
      </c>
      <c r="I402" s="319">
        <v>551</v>
      </c>
      <c r="J402" s="319">
        <v>492</v>
      </c>
      <c r="K402" s="317" t="s">
        <v>2874</v>
      </c>
      <c r="L402" s="318">
        <v>7.1</v>
      </c>
    </row>
    <row r="403" spans="1:12" ht="23.25" customHeight="1">
      <c r="A403"/>
      <c r="B403" s="305"/>
      <c r="D403" s="317" t="s">
        <v>3445</v>
      </c>
      <c r="E403" s="135"/>
      <c r="F403" s="134" t="s">
        <v>3582</v>
      </c>
      <c r="G403" s="318">
        <v>7.1</v>
      </c>
      <c r="H403" s="319">
        <v>363</v>
      </c>
      <c r="I403" s="319">
        <v>551</v>
      </c>
      <c r="J403" s="319">
        <v>492</v>
      </c>
      <c r="K403" s="317" t="s">
        <v>3445</v>
      </c>
      <c r="L403" s="318">
        <v>7.1</v>
      </c>
    </row>
    <row r="404" spans="1:12" ht="23.25" customHeight="1">
      <c r="A404"/>
      <c r="B404" s="305"/>
      <c r="D404" s="317" t="s">
        <v>286</v>
      </c>
      <c r="E404" s="135"/>
      <c r="F404" s="134" t="s">
        <v>852</v>
      </c>
      <c r="G404" s="318">
        <v>7.6</v>
      </c>
      <c r="H404" s="319">
        <v>397</v>
      </c>
      <c r="I404" s="319">
        <v>626</v>
      </c>
      <c r="J404" s="319">
        <v>560</v>
      </c>
      <c r="K404" s="317" t="s">
        <v>286</v>
      </c>
      <c r="L404" s="318">
        <v>7.6</v>
      </c>
    </row>
    <row r="405" spans="1:12" ht="23.25" customHeight="1">
      <c r="A405"/>
      <c r="B405" s="305"/>
      <c r="D405" s="317" t="s">
        <v>290</v>
      </c>
      <c r="E405" s="135"/>
      <c r="F405" s="134" t="s">
        <v>849</v>
      </c>
      <c r="G405" s="318">
        <v>7.6</v>
      </c>
      <c r="H405" s="319">
        <v>377</v>
      </c>
      <c r="I405" s="319">
        <v>572</v>
      </c>
      <c r="J405" s="319">
        <v>510</v>
      </c>
      <c r="K405" s="317" t="s">
        <v>290</v>
      </c>
      <c r="L405" s="318">
        <v>7.6</v>
      </c>
    </row>
    <row r="406" spans="1:12" ht="23.25" customHeight="1">
      <c r="A406"/>
      <c r="B406" s="305"/>
      <c r="D406" s="317" t="s">
        <v>3447</v>
      </c>
      <c r="E406" s="135"/>
      <c r="F406" s="134" t="s">
        <v>849</v>
      </c>
      <c r="G406" s="318">
        <v>7.6</v>
      </c>
      <c r="H406" s="319">
        <v>377</v>
      </c>
      <c r="I406" s="319">
        <v>572</v>
      </c>
      <c r="J406" s="319">
        <v>510</v>
      </c>
      <c r="K406" s="317" t="s">
        <v>3447</v>
      </c>
      <c r="L406" s="318">
        <v>7.6</v>
      </c>
    </row>
    <row r="407" spans="1:12" ht="23.25" customHeight="1">
      <c r="A407"/>
      <c r="B407" s="305"/>
      <c r="D407" s="317" t="s">
        <v>3775</v>
      </c>
      <c r="E407" s="135"/>
      <c r="F407" s="134" t="s">
        <v>337</v>
      </c>
      <c r="G407" s="318">
        <v>3.7</v>
      </c>
      <c r="H407" s="319">
        <v>244</v>
      </c>
      <c r="I407" s="319">
        <v>347</v>
      </c>
      <c r="J407" s="319">
        <v>314</v>
      </c>
      <c r="K407" s="317" t="s">
        <v>3775</v>
      </c>
      <c r="L407" s="318">
        <v>3.7</v>
      </c>
    </row>
    <row r="408" spans="1:12" ht="23.25" customHeight="1">
      <c r="A408"/>
      <c r="B408" s="305"/>
      <c r="D408" s="317" t="s">
        <v>1172</v>
      </c>
      <c r="E408" s="135"/>
      <c r="F408" s="134" t="s">
        <v>855</v>
      </c>
      <c r="G408" s="318">
        <v>4.8999999999999995</v>
      </c>
      <c r="H408" s="319">
        <v>293</v>
      </c>
      <c r="I408" s="319">
        <v>419</v>
      </c>
      <c r="J408" s="319">
        <v>377</v>
      </c>
      <c r="K408" s="317" t="s">
        <v>1172</v>
      </c>
      <c r="L408" s="318">
        <v>4.8999999999999995</v>
      </c>
    </row>
    <row r="409" spans="1:12" ht="23.25" customHeight="1">
      <c r="A409"/>
      <c r="B409" s="305"/>
      <c r="D409" s="317" t="s">
        <v>291</v>
      </c>
      <c r="E409" s="135"/>
      <c r="F409" s="134" t="s">
        <v>850</v>
      </c>
      <c r="G409" s="318">
        <v>6.1</v>
      </c>
      <c r="H409" s="319">
        <v>342</v>
      </c>
      <c r="I409" s="319">
        <v>500</v>
      </c>
      <c r="J409" s="319">
        <v>446</v>
      </c>
      <c r="K409" s="317" t="s">
        <v>291</v>
      </c>
      <c r="L409" s="318">
        <v>6.1</v>
      </c>
    </row>
    <row r="410" spans="1:12" ht="23.25" customHeight="1">
      <c r="A410"/>
      <c r="B410" s="305"/>
      <c r="D410" s="317" t="s">
        <v>4585</v>
      </c>
      <c r="E410" s="135"/>
      <c r="F410" s="134" t="s">
        <v>4582</v>
      </c>
      <c r="G410" s="318">
        <v>6.8</v>
      </c>
      <c r="H410" s="319">
        <v>355</v>
      </c>
      <c r="I410" s="319">
        <v>565</v>
      </c>
      <c r="J410" s="319">
        <v>507</v>
      </c>
      <c r="K410" s="317" t="s">
        <v>4585</v>
      </c>
      <c r="L410" s="318">
        <v>6.8</v>
      </c>
    </row>
    <row r="411" spans="1:12" ht="23.25" customHeight="1">
      <c r="A411"/>
      <c r="B411" s="305"/>
      <c r="D411" s="317" t="s">
        <v>295</v>
      </c>
      <c r="E411" s="135"/>
      <c r="F411" s="134" t="s">
        <v>851</v>
      </c>
      <c r="G411" s="318">
        <v>7.3999999999999995</v>
      </c>
      <c r="H411" s="319">
        <v>371</v>
      </c>
      <c r="I411" s="319">
        <v>590</v>
      </c>
      <c r="J411" s="319">
        <v>527</v>
      </c>
      <c r="K411" s="317" t="s">
        <v>295</v>
      </c>
      <c r="L411" s="318">
        <v>7.3999999999999995</v>
      </c>
    </row>
    <row r="412" spans="1:12" ht="23.25" customHeight="1">
      <c r="A412"/>
      <c r="B412" s="305"/>
      <c r="D412" s="317" t="s">
        <v>2879</v>
      </c>
      <c r="E412" s="135"/>
      <c r="F412" s="134" t="s">
        <v>3583</v>
      </c>
      <c r="G412" s="318">
        <v>8</v>
      </c>
      <c r="H412" s="319">
        <v>413</v>
      </c>
      <c r="I412" s="319">
        <v>652</v>
      </c>
      <c r="J412" s="319">
        <v>582</v>
      </c>
      <c r="K412" s="317" t="s">
        <v>2879</v>
      </c>
      <c r="L412" s="318">
        <v>8</v>
      </c>
    </row>
    <row r="413" spans="1:12" ht="23.25" customHeight="1">
      <c r="A413"/>
      <c r="B413" s="305"/>
      <c r="D413" s="317" t="s">
        <v>299</v>
      </c>
      <c r="E413" s="135"/>
      <c r="F413" s="134" t="s">
        <v>852</v>
      </c>
      <c r="G413" s="318">
        <v>8.6</v>
      </c>
      <c r="H413" s="319">
        <v>427</v>
      </c>
      <c r="I413" s="319">
        <v>674</v>
      </c>
      <c r="J413" s="319">
        <v>601</v>
      </c>
      <c r="K413" s="317" t="s">
        <v>299</v>
      </c>
      <c r="L413" s="318">
        <v>8.6</v>
      </c>
    </row>
    <row r="414" spans="1:12" ht="23.25" customHeight="1">
      <c r="A414"/>
      <c r="B414" s="305"/>
      <c r="D414" s="317" t="s">
        <v>334</v>
      </c>
      <c r="E414" s="135"/>
      <c r="F414" s="134" t="s">
        <v>335</v>
      </c>
      <c r="G414" s="318">
        <v>2.8000000000000003</v>
      </c>
      <c r="H414" s="319">
        <v>228</v>
      </c>
      <c r="I414" s="319">
        <v>317</v>
      </c>
      <c r="J414" s="319">
        <v>291</v>
      </c>
      <c r="K414" s="317" t="s">
        <v>334</v>
      </c>
      <c r="L414" s="318">
        <v>2.8000000000000003</v>
      </c>
    </row>
    <row r="415" spans="1:12" ht="23.25" customHeight="1">
      <c r="A415"/>
      <c r="B415" s="305"/>
      <c r="D415" s="317" t="s">
        <v>387</v>
      </c>
      <c r="E415" s="135"/>
      <c r="F415" s="134" t="s">
        <v>854</v>
      </c>
      <c r="G415" s="318">
        <v>3.4</v>
      </c>
      <c r="H415" s="319">
        <v>244</v>
      </c>
      <c r="I415" s="319">
        <v>345</v>
      </c>
      <c r="J415" s="319">
        <v>313</v>
      </c>
      <c r="K415" s="317" t="s">
        <v>387</v>
      </c>
      <c r="L415" s="318">
        <v>3.4</v>
      </c>
    </row>
    <row r="416" spans="1:12" ht="23.25" customHeight="1">
      <c r="A416"/>
      <c r="B416" s="305"/>
      <c r="D416" s="317" t="s">
        <v>336</v>
      </c>
      <c r="E416" s="135"/>
      <c r="F416" s="134" t="s">
        <v>337</v>
      </c>
      <c r="G416" s="318">
        <v>4.0999999999999996</v>
      </c>
      <c r="H416" s="319">
        <v>259</v>
      </c>
      <c r="I416" s="319">
        <v>370</v>
      </c>
      <c r="J416" s="319">
        <v>334</v>
      </c>
      <c r="K416" s="317" t="s">
        <v>336</v>
      </c>
      <c r="L416" s="318">
        <v>4.0999999999999996</v>
      </c>
    </row>
    <row r="417" spans="1:12" ht="23.25" customHeight="1">
      <c r="A417"/>
      <c r="B417" s="305"/>
      <c r="D417" s="317" t="s">
        <v>1901</v>
      </c>
      <c r="E417" s="135"/>
      <c r="F417" s="134" t="s">
        <v>1902</v>
      </c>
      <c r="G417" s="318">
        <v>4.8</v>
      </c>
      <c r="H417" s="319">
        <v>274</v>
      </c>
      <c r="I417" s="319">
        <v>395</v>
      </c>
      <c r="J417" s="319">
        <v>354</v>
      </c>
      <c r="K417" s="317" t="s">
        <v>1901</v>
      </c>
      <c r="L417" s="318">
        <v>4.8</v>
      </c>
    </row>
    <row r="418" spans="1:12" ht="23.25" customHeight="1">
      <c r="A418"/>
      <c r="B418" s="305"/>
      <c r="D418" s="317" t="s">
        <v>338</v>
      </c>
      <c r="E418" s="135"/>
      <c r="F418" s="134" t="s">
        <v>855</v>
      </c>
      <c r="G418" s="318">
        <v>5.5</v>
      </c>
      <c r="H418" s="319">
        <v>311</v>
      </c>
      <c r="I418" s="319">
        <v>448</v>
      </c>
      <c r="J418" s="319">
        <v>402</v>
      </c>
      <c r="K418" s="317" t="s">
        <v>338</v>
      </c>
      <c r="L418" s="318">
        <v>5.5</v>
      </c>
    </row>
    <row r="419" spans="1:12" ht="23.25" customHeight="1">
      <c r="A419"/>
      <c r="B419" s="305"/>
      <c r="D419" s="317" t="s">
        <v>304</v>
      </c>
      <c r="E419" s="135"/>
      <c r="F419" s="134" t="s">
        <v>850</v>
      </c>
      <c r="G419" s="318">
        <v>6.8</v>
      </c>
      <c r="H419" s="319">
        <v>364</v>
      </c>
      <c r="I419" s="319">
        <v>536</v>
      </c>
      <c r="J419" s="319">
        <v>477</v>
      </c>
      <c r="K419" s="317" t="s">
        <v>304</v>
      </c>
      <c r="L419" s="318">
        <v>6.8</v>
      </c>
    </row>
    <row r="420" spans="1:12" ht="23.25" customHeight="1">
      <c r="A420"/>
      <c r="B420" s="305"/>
      <c r="D420" s="317" t="s">
        <v>4586</v>
      </c>
      <c r="E420" s="135"/>
      <c r="F420" s="134" t="s">
        <v>4582</v>
      </c>
      <c r="G420" s="318">
        <v>7.5</v>
      </c>
      <c r="H420" s="319">
        <v>380</v>
      </c>
      <c r="I420" s="319">
        <v>604</v>
      </c>
      <c r="J420" s="319">
        <v>540</v>
      </c>
      <c r="K420" s="317" t="s">
        <v>4586</v>
      </c>
      <c r="L420" s="318">
        <v>7.5</v>
      </c>
    </row>
    <row r="421" spans="1:12" ht="23.25" customHeight="1">
      <c r="A421"/>
      <c r="B421" s="305"/>
      <c r="D421" s="317" t="s">
        <v>308</v>
      </c>
      <c r="E421" s="135"/>
      <c r="F421" s="134" t="s">
        <v>851</v>
      </c>
      <c r="G421" s="318">
        <v>8.1999999999999993</v>
      </c>
      <c r="H421" s="319">
        <v>394</v>
      </c>
      <c r="I421" s="319">
        <v>629</v>
      </c>
      <c r="J421" s="319">
        <v>561</v>
      </c>
      <c r="K421" s="317" t="s">
        <v>308</v>
      </c>
      <c r="L421" s="318">
        <v>8.1999999999999993</v>
      </c>
    </row>
    <row r="422" spans="1:12" ht="23.25" customHeight="1">
      <c r="A422"/>
      <c r="B422" s="305"/>
      <c r="D422" s="317" t="s">
        <v>2885</v>
      </c>
      <c r="E422" s="135"/>
      <c r="F422" s="134" t="s">
        <v>3583</v>
      </c>
      <c r="G422" s="318">
        <v>8.9</v>
      </c>
      <c r="H422" s="319">
        <v>443</v>
      </c>
      <c r="I422" s="319">
        <v>698</v>
      </c>
      <c r="J422" s="319">
        <v>622</v>
      </c>
      <c r="K422" s="317" t="s">
        <v>2885</v>
      </c>
      <c r="L422" s="318">
        <v>8.9</v>
      </c>
    </row>
    <row r="423" spans="1:12" ht="23.25" customHeight="1">
      <c r="A423"/>
      <c r="B423" s="305"/>
      <c r="D423" s="317" t="s">
        <v>312</v>
      </c>
      <c r="E423" s="135"/>
      <c r="F423" s="134" t="s">
        <v>852</v>
      </c>
      <c r="G423" s="318">
        <v>9.5</v>
      </c>
      <c r="H423" s="319">
        <v>458</v>
      </c>
      <c r="I423" s="319">
        <v>724</v>
      </c>
      <c r="J423" s="319">
        <v>643</v>
      </c>
      <c r="K423" s="317" t="s">
        <v>312</v>
      </c>
      <c r="L423" s="318">
        <v>9.5</v>
      </c>
    </row>
    <row r="424" spans="1:12" ht="23.25" customHeight="1">
      <c r="A424"/>
      <c r="B424" s="305"/>
      <c r="D424" s="317" t="s">
        <v>339</v>
      </c>
      <c r="E424" s="135"/>
      <c r="F424" s="134" t="s">
        <v>335</v>
      </c>
      <c r="G424" s="318">
        <v>3</v>
      </c>
      <c r="H424" s="319">
        <v>242</v>
      </c>
      <c r="I424" s="319">
        <v>337</v>
      </c>
      <c r="J424" s="319">
        <v>309</v>
      </c>
      <c r="K424" s="317" t="s">
        <v>339</v>
      </c>
      <c r="L424" s="318">
        <v>3</v>
      </c>
    </row>
    <row r="425" spans="1:12" ht="23.25" customHeight="1">
      <c r="A425"/>
      <c r="B425" s="305"/>
      <c r="D425" s="317" t="s">
        <v>1898</v>
      </c>
      <c r="E425" s="135"/>
      <c r="F425" s="134" t="s">
        <v>854</v>
      </c>
      <c r="G425" s="318">
        <v>3.8000000000000003</v>
      </c>
      <c r="H425" s="319">
        <v>257</v>
      </c>
      <c r="I425" s="319">
        <v>365</v>
      </c>
      <c r="J425" s="319">
        <v>331</v>
      </c>
      <c r="K425" s="317" t="s">
        <v>1898</v>
      </c>
      <c r="L425" s="318">
        <v>3.8000000000000003</v>
      </c>
    </row>
    <row r="426" spans="1:12" ht="23.25" customHeight="1">
      <c r="A426"/>
      <c r="B426" s="305"/>
      <c r="D426" s="317" t="s">
        <v>340</v>
      </c>
      <c r="E426" s="135"/>
      <c r="F426" s="134" t="s">
        <v>337</v>
      </c>
      <c r="G426" s="318">
        <v>4.5</v>
      </c>
      <c r="H426" s="319">
        <v>275</v>
      </c>
      <c r="I426" s="319">
        <v>394</v>
      </c>
      <c r="J426" s="319">
        <v>355</v>
      </c>
      <c r="K426" s="317" t="s">
        <v>340</v>
      </c>
      <c r="L426" s="318">
        <v>4.5</v>
      </c>
    </row>
    <row r="427" spans="1:12" ht="23.25" customHeight="1">
      <c r="A427"/>
      <c r="B427" s="305"/>
      <c r="D427" s="317" t="s">
        <v>1903</v>
      </c>
      <c r="E427" s="135"/>
      <c r="F427" s="134" t="s">
        <v>1902</v>
      </c>
      <c r="G427" s="318">
        <v>5.3</v>
      </c>
      <c r="H427" s="319">
        <v>291</v>
      </c>
      <c r="I427" s="319">
        <v>422</v>
      </c>
      <c r="J427" s="319">
        <v>377</v>
      </c>
      <c r="K427" s="317" t="s">
        <v>1903</v>
      </c>
      <c r="L427" s="318">
        <v>5.3</v>
      </c>
    </row>
    <row r="428" spans="1:12" ht="23.25" customHeight="1">
      <c r="A428"/>
      <c r="B428" s="305"/>
      <c r="D428" s="317" t="s">
        <v>341</v>
      </c>
      <c r="E428" s="135"/>
      <c r="F428" s="134" t="s">
        <v>855</v>
      </c>
      <c r="G428" s="318">
        <v>6</v>
      </c>
      <c r="H428" s="319">
        <v>331</v>
      </c>
      <c r="I428" s="319">
        <v>478</v>
      </c>
      <c r="J428" s="319">
        <v>429</v>
      </c>
      <c r="K428" s="317" t="s">
        <v>341</v>
      </c>
      <c r="L428" s="318">
        <v>6</v>
      </c>
    </row>
    <row r="429" spans="1:12" ht="23.25" customHeight="1">
      <c r="A429"/>
      <c r="B429" s="305"/>
      <c r="D429" s="317" t="s">
        <v>316</v>
      </c>
      <c r="E429" s="135"/>
      <c r="F429" s="134" t="s">
        <v>850</v>
      </c>
      <c r="G429" s="318">
        <v>7.5</v>
      </c>
      <c r="H429" s="319">
        <v>389</v>
      </c>
      <c r="I429" s="319">
        <v>572</v>
      </c>
      <c r="J429" s="319">
        <v>508</v>
      </c>
      <c r="K429" s="317" t="s">
        <v>316</v>
      </c>
      <c r="L429" s="318">
        <v>7.5</v>
      </c>
    </row>
    <row r="430" spans="1:12" ht="23.25" customHeight="1">
      <c r="A430"/>
      <c r="B430" s="305"/>
      <c r="D430" s="317" t="s">
        <v>4587</v>
      </c>
      <c r="E430" s="135"/>
      <c r="F430" s="134" t="s">
        <v>4582</v>
      </c>
      <c r="G430" s="318">
        <v>8.1999999999999993</v>
      </c>
      <c r="H430" s="319">
        <v>404</v>
      </c>
      <c r="I430" s="319">
        <v>643</v>
      </c>
      <c r="J430" s="319">
        <v>573</v>
      </c>
      <c r="K430" s="317" t="s">
        <v>4587</v>
      </c>
      <c r="L430" s="318">
        <v>8.1999999999999993</v>
      </c>
    </row>
    <row r="431" spans="1:12" ht="23.25" customHeight="1">
      <c r="A431"/>
      <c r="B431" s="305"/>
      <c r="D431" s="317" t="s">
        <v>320</v>
      </c>
      <c r="E431" s="135"/>
      <c r="F431" s="134" t="s">
        <v>851</v>
      </c>
      <c r="G431" s="318">
        <v>9</v>
      </c>
      <c r="H431" s="319">
        <v>421</v>
      </c>
      <c r="I431" s="319">
        <v>672</v>
      </c>
      <c r="J431" s="319">
        <v>597</v>
      </c>
      <c r="K431" s="317" t="s">
        <v>320</v>
      </c>
      <c r="L431" s="318">
        <v>9</v>
      </c>
    </row>
    <row r="432" spans="1:12" ht="23.25" customHeight="1">
      <c r="A432"/>
      <c r="B432" s="305"/>
      <c r="D432" s="317" t="s">
        <v>2891</v>
      </c>
      <c r="E432" s="135"/>
      <c r="F432" s="134" t="s">
        <v>3583</v>
      </c>
      <c r="G432" s="318">
        <v>9.6999999999999993</v>
      </c>
      <c r="H432" s="319">
        <v>471</v>
      </c>
      <c r="I432" s="319">
        <v>743</v>
      </c>
      <c r="J432" s="319">
        <v>661</v>
      </c>
      <c r="K432" s="317" t="s">
        <v>2891</v>
      </c>
      <c r="L432" s="318">
        <v>9.6999999999999993</v>
      </c>
    </row>
    <row r="433" spans="1:12" ht="23.25" customHeight="1">
      <c r="A433"/>
      <c r="B433" s="305"/>
      <c r="D433" s="317" t="s">
        <v>324</v>
      </c>
      <c r="E433" s="135"/>
      <c r="F433" s="134" t="s">
        <v>852</v>
      </c>
      <c r="G433" s="318">
        <v>10.5</v>
      </c>
      <c r="H433" s="319">
        <v>487</v>
      </c>
      <c r="I433" s="319">
        <v>771</v>
      </c>
      <c r="J433" s="319">
        <v>683</v>
      </c>
      <c r="K433" s="317" t="s">
        <v>324</v>
      </c>
      <c r="L433" s="318">
        <v>10.5</v>
      </c>
    </row>
    <row r="434" spans="1:12" ht="23.25" customHeight="1">
      <c r="A434"/>
      <c r="B434" s="305"/>
      <c r="D434" s="317" t="s">
        <v>2895</v>
      </c>
      <c r="E434" s="135"/>
      <c r="F434" s="134" t="s">
        <v>335</v>
      </c>
      <c r="G434" s="318">
        <v>3.3000000000000003</v>
      </c>
      <c r="H434" s="319">
        <v>254</v>
      </c>
      <c r="I434" s="319">
        <v>355</v>
      </c>
      <c r="J434" s="319">
        <v>325</v>
      </c>
      <c r="K434" s="317" t="s">
        <v>2895</v>
      </c>
      <c r="L434" s="318">
        <v>3.3000000000000003</v>
      </c>
    </row>
    <row r="435" spans="1:12" ht="23.25" customHeight="1">
      <c r="A435"/>
      <c r="B435" s="305"/>
      <c r="D435" s="317" t="s">
        <v>1899</v>
      </c>
      <c r="E435" s="135"/>
      <c r="F435" s="134" t="s">
        <v>854</v>
      </c>
      <c r="G435" s="318">
        <v>4.0999999999999996</v>
      </c>
      <c r="H435" s="319">
        <v>272</v>
      </c>
      <c r="I435" s="319">
        <v>386</v>
      </c>
      <c r="J435" s="319">
        <v>350</v>
      </c>
      <c r="K435" s="317" t="s">
        <v>1899</v>
      </c>
      <c r="L435" s="318">
        <v>4.0999999999999996</v>
      </c>
    </row>
    <row r="436" spans="1:12" ht="23.25" customHeight="1">
      <c r="A436"/>
      <c r="B436" s="305"/>
      <c r="D436" s="317" t="s">
        <v>2898</v>
      </c>
      <c r="E436" s="135"/>
      <c r="F436" s="134" t="s">
        <v>337</v>
      </c>
      <c r="G436" s="318">
        <v>4.8999999999999995</v>
      </c>
      <c r="H436" s="319">
        <v>288</v>
      </c>
      <c r="I436" s="319">
        <v>414</v>
      </c>
      <c r="J436" s="319">
        <v>372</v>
      </c>
      <c r="K436" s="317" t="s">
        <v>2898</v>
      </c>
      <c r="L436" s="318">
        <v>4.8999999999999995</v>
      </c>
    </row>
    <row r="437" spans="1:12" ht="23.25" customHeight="1">
      <c r="A437"/>
      <c r="B437" s="305"/>
      <c r="D437" s="317" t="s">
        <v>1904</v>
      </c>
      <c r="E437" s="135"/>
      <c r="F437" s="134" t="s">
        <v>1902</v>
      </c>
      <c r="G437" s="318">
        <v>5.6999999999999993</v>
      </c>
      <c r="H437" s="319">
        <v>306</v>
      </c>
      <c r="I437" s="319">
        <v>446</v>
      </c>
      <c r="J437" s="319">
        <v>398</v>
      </c>
      <c r="K437" s="317" t="s">
        <v>1904</v>
      </c>
      <c r="L437" s="318">
        <v>5.6999999999999993</v>
      </c>
    </row>
    <row r="438" spans="1:12" ht="23.25" customHeight="1">
      <c r="A438"/>
      <c r="B438" s="305"/>
      <c r="D438" s="317" t="s">
        <v>2899</v>
      </c>
      <c r="E438" s="135"/>
      <c r="F438" s="134" t="s">
        <v>855</v>
      </c>
      <c r="G438" s="318">
        <v>6.5</v>
      </c>
      <c r="H438" s="319">
        <v>349</v>
      </c>
      <c r="I438" s="319">
        <v>511</v>
      </c>
      <c r="J438" s="319">
        <v>456</v>
      </c>
      <c r="K438" s="317" t="s">
        <v>2899</v>
      </c>
      <c r="L438" s="318">
        <v>6.5</v>
      </c>
    </row>
    <row r="439" spans="1:12" ht="23.25" customHeight="1">
      <c r="A439"/>
      <c r="B439" s="305"/>
      <c r="D439" s="317" t="s">
        <v>343</v>
      </c>
      <c r="E439" s="135"/>
      <c r="F439" s="134" t="s">
        <v>850</v>
      </c>
      <c r="G439" s="318">
        <v>8.1999999999999993</v>
      </c>
      <c r="H439" s="319">
        <v>410</v>
      </c>
      <c r="I439" s="319">
        <v>608</v>
      </c>
      <c r="J439" s="319">
        <v>540</v>
      </c>
      <c r="K439" s="317" t="s">
        <v>343</v>
      </c>
      <c r="L439" s="318">
        <v>8.1999999999999993</v>
      </c>
    </row>
    <row r="440" spans="1:12" ht="23.25" customHeight="1">
      <c r="A440"/>
      <c r="B440" s="305"/>
      <c r="D440" s="317" t="s">
        <v>4588</v>
      </c>
      <c r="E440" s="135"/>
      <c r="F440" s="134" t="s">
        <v>4582</v>
      </c>
      <c r="G440" s="318">
        <v>9</v>
      </c>
      <c r="H440" s="319">
        <v>429</v>
      </c>
      <c r="I440" s="319">
        <v>682</v>
      </c>
      <c r="J440" s="319">
        <v>608</v>
      </c>
      <c r="K440" s="317" t="s">
        <v>4588</v>
      </c>
      <c r="L440" s="318">
        <v>9</v>
      </c>
    </row>
    <row r="441" spans="1:12" ht="23.25" customHeight="1">
      <c r="A441"/>
      <c r="B441" s="305"/>
      <c r="D441" s="317" t="s">
        <v>347</v>
      </c>
      <c r="E441" s="135"/>
      <c r="F441" s="134" t="s">
        <v>851</v>
      </c>
      <c r="G441" s="318">
        <v>9.7999999999999989</v>
      </c>
      <c r="H441" s="319">
        <v>445</v>
      </c>
      <c r="I441" s="319">
        <v>711</v>
      </c>
      <c r="J441" s="319">
        <v>630</v>
      </c>
      <c r="K441" s="317" t="s">
        <v>347</v>
      </c>
      <c r="L441" s="318">
        <v>9.7999999999999989</v>
      </c>
    </row>
    <row r="442" spans="1:12" ht="23.25" customHeight="1">
      <c r="A442"/>
      <c r="B442" s="305"/>
      <c r="D442" s="317" t="s">
        <v>2900</v>
      </c>
      <c r="E442" s="135"/>
      <c r="F442" s="134" t="s">
        <v>3583</v>
      </c>
      <c r="G442" s="318">
        <v>10.6</v>
      </c>
      <c r="H442" s="319">
        <v>499</v>
      </c>
      <c r="I442" s="319">
        <v>788</v>
      </c>
      <c r="J442" s="319">
        <v>700</v>
      </c>
      <c r="K442" s="317" t="s">
        <v>2900</v>
      </c>
      <c r="L442" s="318">
        <v>10.6</v>
      </c>
    </row>
    <row r="443" spans="1:12" ht="23.25" customHeight="1">
      <c r="A443"/>
      <c r="B443" s="305"/>
      <c r="D443" s="317" t="s">
        <v>351</v>
      </c>
      <c r="E443" s="135"/>
      <c r="F443" s="134" t="s">
        <v>852</v>
      </c>
      <c r="G443" s="318">
        <v>11.4</v>
      </c>
      <c r="H443" s="319">
        <v>516</v>
      </c>
      <c r="I443" s="319">
        <v>818</v>
      </c>
      <c r="J443" s="319">
        <v>724</v>
      </c>
      <c r="K443" s="317" t="s">
        <v>351</v>
      </c>
      <c r="L443" s="318">
        <v>11.4</v>
      </c>
    </row>
    <row r="444" spans="1:12" ht="23.25" customHeight="1">
      <c r="A444"/>
      <c r="B444" s="305"/>
      <c r="D444" s="317" t="s">
        <v>361</v>
      </c>
      <c r="E444" s="135"/>
      <c r="F444" s="134" t="s">
        <v>847</v>
      </c>
      <c r="G444" s="318">
        <v>2.1</v>
      </c>
      <c r="H444" s="319">
        <v>186</v>
      </c>
      <c r="I444" s="319">
        <v>272</v>
      </c>
      <c r="J444" s="319">
        <v>251</v>
      </c>
      <c r="K444" s="317" t="s">
        <v>361</v>
      </c>
      <c r="L444" s="318">
        <v>2.1</v>
      </c>
    </row>
    <row r="445" spans="1:12" ht="23.25" customHeight="1">
      <c r="A445"/>
      <c r="B445" s="305"/>
      <c r="D445" s="317" t="s">
        <v>3480</v>
      </c>
      <c r="E445" s="135"/>
      <c r="F445" s="134" t="s">
        <v>847</v>
      </c>
      <c r="G445" s="318">
        <v>2.1</v>
      </c>
      <c r="H445" s="319">
        <v>186</v>
      </c>
      <c r="I445" s="319">
        <v>272</v>
      </c>
      <c r="J445" s="319">
        <v>251</v>
      </c>
      <c r="K445" s="317" t="s">
        <v>3480</v>
      </c>
      <c r="L445" s="318">
        <v>2.1</v>
      </c>
    </row>
    <row r="446" spans="1:12" ht="23.25" customHeight="1">
      <c r="A446"/>
      <c r="B446" s="305"/>
      <c r="D446" s="317" t="s">
        <v>4594</v>
      </c>
      <c r="E446" s="135"/>
      <c r="F446" s="134" t="s">
        <v>4573</v>
      </c>
      <c r="G446" s="318">
        <v>2.1</v>
      </c>
      <c r="H446" s="319">
        <v>194</v>
      </c>
      <c r="I446" s="319">
        <v>285</v>
      </c>
      <c r="J446" s="319">
        <v>263</v>
      </c>
      <c r="K446" s="317" t="s">
        <v>4594</v>
      </c>
      <c r="L446" s="318">
        <v>2.1</v>
      </c>
    </row>
    <row r="447" spans="1:12" ht="23.25" customHeight="1">
      <c r="A447"/>
      <c r="B447" s="305"/>
      <c r="D447" s="317" t="s">
        <v>4595</v>
      </c>
      <c r="E447" s="135"/>
      <c r="F447" s="134" t="s">
        <v>4573</v>
      </c>
      <c r="G447" s="318">
        <v>2.1</v>
      </c>
      <c r="H447" s="319">
        <v>194</v>
      </c>
      <c r="I447" s="319">
        <v>285</v>
      </c>
      <c r="J447" s="319">
        <v>263</v>
      </c>
      <c r="K447" s="317" t="s">
        <v>4595</v>
      </c>
      <c r="L447" s="318">
        <v>2.1</v>
      </c>
    </row>
    <row r="448" spans="1:12" ht="23.25" customHeight="1">
      <c r="A448"/>
      <c r="B448" s="305"/>
      <c r="D448" s="317" t="s">
        <v>362</v>
      </c>
      <c r="E448" s="135"/>
      <c r="F448" s="134" t="s">
        <v>848</v>
      </c>
      <c r="G448" s="318">
        <v>2.5</v>
      </c>
      <c r="H448" s="319">
        <v>202</v>
      </c>
      <c r="I448" s="319">
        <v>297</v>
      </c>
      <c r="J448" s="319">
        <v>272</v>
      </c>
      <c r="K448" s="317" t="s">
        <v>362</v>
      </c>
      <c r="L448" s="318">
        <v>2.5</v>
      </c>
    </row>
    <row r="449" spans="1:12" ht="23.25" customHeight="1">
      <c r="A449"/>
      <c r="B449" s="305"/>
      <c r="D449" s="317" t="s">
        <v>3481</v>
      </c>
      <c r="E449" s="135"/>
      <c r="F449" s="134" t="s">
        <v>848</v>
      </c>
      <c r="G449" s="318">
        <v>2.5</v>
      </c>
      <c r="H449" s="319">
        <v>202</v>
      </c>
      <c r="I449" s="319">
        <v>297</v>
      </c>
      <c r="J449" s="319">
        <v>272</v>
      </c>
      <c r="K449" s="317" t="s">
        <v>3481</v>
      </c>
      <c r="L449" s="318">
        <v>2.5</v>
      </c>
    </row>
    <row r="450" spans="1:12" ht="23.25" customHeight="1">
      <c r="A450"/>
      <c r="B450" s="305"/>
      <c r="D450" s="317" t="s">
        <v>2938</v>
      </c>
      <c r="E450" s="135"/>
      <c r="F450" s="134" t="s">
        <v>3582</v>
      </c>
      <c r="G450" s="318">
        <v>2.7</v>
      </c>
      <c r="H450" s="319">
        <v>220</v>
      </c>
      <c r="I450" s="319">
        <v>323</v>
      </c>
      <c r="J450" s="319">
        <v>295</v>
      </c>
      <c r="K450" s="317" t="s">
        <v>2938</v>
      </c>
      <c r="L450" s="318">
        <v>2.7</v>
      </c>
    </row>
    <row r="451" spans="1:12" ht="23.25" customHeight="1">
      <c r="B451" s="305"/>
      <c r="D451" s="317" t="s">
        <v>3482</v>
      </c>
      <c r="E451" s="135"/>
      <c r="F451" s="134" t="s">
        <v>3582</v>
      </c>
      <c r="G451" s="318">
        <v>2.7</v>
      </c>
      <c r="H451" s="319">
        <v>220</v>
      </c>
      <c r="I451" s="319">
        <v>323</v>
      </c>
      <c r="J451" s="319">
        <v>295</v>
      </c>
      <c r="K451" s="317" t="s">
        <v>3482</v>
      </c>
      <c r="L451" s="318">
        <v>2.7</v>
      </c>
    </row>
    <row r="452" spans="1:12" ht="23.25" customHeight="1">
      <c r="B452" s="305"/>
      <c r="D452" s="317" t="s">
        <v>363</v>
      </c>
      <c r="E452" s="135"/>
      <c r="F452" s="134" t="s">
        <v>849</v>
      </c>
      <c r="G452" s="318">
        <v>2.9</v>
      </c>
      <c r="H452" s="319">
        <v>229</v>
      </c>
      <c r="I452" s="319">
        <v>335</v>
      </c>
      <c r="J452" s="319">
        <v>306</v>
      </c>
      <c r="K452" s="317" t="s">
        <v>363</v>
      </c>
      <c r="L452" s="318">
        <v>2.9</v>
      </c>
    </row>
    <row r="453" spans="1:12" ht="23.25" customHeight="1">
      <c r="B453" s="305"/>
      <c r="D453" s="317" t="s">
        <v>3483</v>
      </c>
      <c r="E453" s="135"/>
      <c r="F453" s="134" t="s">
        <v>849</v>
      </c>
      <c r="G453" s="318">
        <v>2.9</v>
      </c>
      <c r="H453" s="319">
        <v>229</v>
      </c>
      <c r="I453" s="319">
        <v>335</v>
      </c>
      <c r="J453" s="319">
        <v>306</v>
      </c>
      <c r="K453" s="317" t="s">
        <v>3483</v>
      </c>
      <c r="L453" s="318">
        <v>2.9</v>
      </c>
    </row>
    <row r="454" spans="1:12" ht="23.25" customHeight="1">
      <c r="B454" s="306"/>
      <c r="D454" s="317" t="s">
        <v>575</v>
      </c>
      <c r="E454" s="135"/>
      <c r="F454" s="134" t="s">
        <v>882</v>
      </c>
      <c r="G454" s="318">
        <v>0.1</v>
      </c>
      <c r="H454" s="319">
        <v>51</v>
      </c>
      <c r="I454" s="319">
        <v>66</v>
      </c>
      <c r="J454" s="319">
        <v>64</v>
      </c>
      <c r="K454" s="317" t="s">
        <v>575</v>
      </c>
      <c r="L454" s="318">
        <v>0.1</v>
      </c>
    </row>
    <row r="455" spans="1:12" ht="23.25" customHeight="1">
      <c r="B455" s="306"/>
      <c r="D455" s="317" t="s">
        <v>4662</v>
      </c>
      <c r="E455" s="135"/>
      <c r="F455" s="134" t="s">
        <v>882</v>
      </c>
      <c r="G455" s="318">
        <v>0.1</v>
      </c>
      <c r="H455" s="319">
        <v>51</v>
      </c>
      <c r="I455" s="319">
        <v>66</v>
      </c>
      <c r="J455" s="319">
        <v>64</v>
      </c>
      <c r="K455" s="317" t="s">
        <v>4662</v>
      </c>
      <c r="L455" s="318">
        <v>0.1</v>
      </c>
    </row>
    <row r="456" spans="1:12" ht="23.25" customHeight="1">
      <c r="B456" s="306"/>
      <c r="D456" s="317" t="s">
        <v>576</v>
      </c>
      <c r="E456" s="135"/>
      <c r="F456" s="134" t="s">
        <v>882</v>
      </c>
      <c r="G456" s="318">
        <v>0.1</v>
      </c>
      <c r="H456" s="319">
        <v>52</v>
      </c>
      <c r="I456" s="319">
        <v>68</v>
      </c>
      <c r="J456" s="319">
        <v>66</v>
      </c>
      <c r="K456" s="317" t="s">
        <v>576</v>
      </c>
      <c r="L456" s="318">
        <v>0.1</v>
      </c>
    </row>
    <row r="457" spans="1:12" ht="23.25" customHeight="1">
      <c r="D457" s="317" t="s">
        <v>2948</v>
      </c>
      <c r="E457" s="135"/>
      <c r="F457" s="134" t="s">
        <v>882</v>
      </c>
      <c r="G457" s="318">
        <v>0.1</v>
      </c>
      <c r="H457" s="319">
        <v>52</v>
      </c>
      <c r="I457" s="319">
        <v>71</v>
      </c>
      <c r="J457" s="319">
        <v>68</v>
      </c>
      <c r="K457" s="317" t="s">
        <v>2948</v>
      </c>
      <c r="L457" s="318">
        <v>0.1</v>
      </c>
    </row>
    <row r="458" spans="1:12" ht="23.25" customHeight="1">
      <c r="D458" s="317" t="s">
        <v>577</v>
      </c>
      <c r="E458" s="135"/>
      <c r="F458" s="134" t="s">
        <v>882</v>
      </c>
      <c r="G458" s="318">
        <v>0.1</v>
      </c>
      <c r="H458" s="319">
        <v>52</v>
      </c>
      <c r="I458" s="319">
        <v>71</v>
      </c>
      <c r="J458" s="319">
        <v>68</v>
      </c>
      <c r="K458" s="317" t="s">
        <v>577</v>
      </c>
      <c r="L458" s="318">
        <v>0.1</v>
      </c>
    </row>
    <row r="459" spans="1:12" ht="23.25" customHeight="1">
      <c r="D459" s="317" t="s">
        <v>4905</v>
      </c>
      <c r="E459" s="135"/>
      <c r="F459" s="134" t="s">
        <v>4981</v>
      </c>
      <c r="G459" s="318">
        <v>0</v>
      </c>
      <c r="H459" s="320" t="s">
        <v>2022</v>
      </c>
      <c r="I459" s="319">
        <v>131</v>
      </c>
      <c r="J459" s="319">
        <v>121</v>
      </c>
      <c r="K459" s="317" t="s">
        <v>4905</v>
      </c>
      <c r="L459" s="318">
        <v>0</v>
      </c>
    </row>
    <row r="460" spans="1:12" ht="23.25" customHeight="1">
      <c r="D460" s="317" t="s">
        <v>4906</v>
      </c>
      <c r="E460" s="135"/>
      <c r="F460" s="134" t="s">
        <v>4982</v>
      </c>
      <c r="G460" s="318">
        <v>0</v>
      </c>
      <c r="H460" s="320" t="s">
        <v>2022</v>
      </c>
      <c r="I460" s="319">
        <v>131</v>
      </c>
      <c r="J460" s="319">
        <v>121</v>
      </c>
      <c r="K460" s="317" t="s">
        <v>4906</v>
      </c>
      <c r="L460" s="318">
        <v>0</v>
      </c>
    </row>
    <row r="461" spans="1:12" ht="23.25" customHeight="1">
      <c r="D461" s="317" t="s">
        <v>4907</v>
      </c>
      <c r="E461" s="135"/>
      <c r="F461" s="134" t="s">
        <v>3935</v>
      </c>
      <c r="G461" s="318">
        <v>0</v>
      </c>
      <c r="H461" s="319">
        <v>744</v>
      </c>
      <c r="I461" s="319">
        <v>744</v>
      </c>
      <c r="J461" s="319">
        <v>744</v>
      </c>
      <c r="K461" s="317" t="s">
        <v>4907</v>
      </c>
      <c r="L461" s="318">
        <v>0</v>
      </c>
    </row>
    <row r="462" spans="1:12" ht="23.25" customHeight="1">
      <c r="D462" s="317" t="s">
        <v>4908</v>
      </c>
      <c r="E462" s="135"/>
      <c r="F462" s="134" t="s">
        <v>3936</v>
      </c>
      <c r="G462" s="318">
        <v>0</v>
      </c>
      <c r="H462" s="319">
        <v>817</v>
      </c>
      <c r="I462" s="319">
        <v>817</v>
      </c>
      <c r="J462" s="319">
        <v>817</v>
      </c>
      <c r="K462" s="317" t="s">
        <v>4908</v>
      </c>
      <c r="L462" s="318">
        <v>0</v>
      </c>
    </row>
    <row r="463" spans="1:12" ht="23.25" customHeight="1">
      <c r="B463" s="275"/>
      <c r="D463" s="317" t="s">
        <v>4909</v>
      </c>
      <c r="E463" s="135"/>
      <c r="F463" s="134" t="s">
        <v>3937</v>
      </c>
      <c r="G463" s="318">
        <v>0</v>
      </c>
      <c r="H463" s="319">
        <v>865</v>
      </c>
      <c r="I463" s="319">
        <v>865</v>
      </c>
      <c r="J463" s="319">
        <v>865</v>
      </c>
      <c r="K463" s="317" t="s">
        <v>4909</v>
      </c>
      <c r="L463" s="318">
        <v>0</v>
      </c>
    </row>
    <row r="464" spans="1:12" ht="23.25" customHeight="1">
      <c r="B464" s="306"/>
      <c r="D464" s="317" t="s">
        <v>1648</v>
      </c>
      <c r="E464" s="135"/>
      <c r="F464" s="134" t="s">
        <v>4983</v>
      </c>
      <c r="G464" s="318">
        <v>1</v>
      </c>
      <c r="H464" s="319">
        <v>118</v>
      </c>
      <c r="I464" s="319">
        <v>247</v>
      </c>
      <c r="J464" s="319">
        <v>231</v>
      </c>
      <c r="K464" s="317" t="s">
        <v>1648</v>
      </c>
      <c r="L464" s="318">
        <v>1</v>
      </c>
    </row>
    <row r="465" spans="1:12" ht="23.25" customHeight="1">
      <c r="D465" s="317" t="s">
        <v>1649</v>
      </c>
      <c r="E465" s="135"/>
      <c r="F465" s="134" t="s">
        <v>4983</v>
      </c>
      <c r="G465" s="318">
        <v>1.5</v>
      </c>
      <c r="H465" s="319">
        <v>131</v>
      </c>
      <c r="I465" s="319">
        <v>290</v>
      </c>
      <c r="J465" s="319">
        <v>270</v>
      </c>
      <c r="K465" s="317" t="s">
        <v>1649</v>
      </c>
      <c r="L465" s="318">
        <v>1.5</v>
      </c>
    </row>
    <row r="466" spans="1:12" ht="23.25" customHeight="1">
      <c r="D466" s="317" t="s">
        <v>1650</v>
      </c>
      <c r="E466" s="135"/>
      <c r="F466" s="134" t="s">
        <v>4983</v>
      </c>
      <c r="G466" s="318">
        <v>2</v>
      </c>
      <c r="H466" s="319">
        <v>152</v>
      </c>
      <c r="I466" s="319">
        <v>358</v>
      </c>
      <c r="J466" s="319">
        <v>332</v>
      </c>
      <c r="K466" s="317" t="s">
        <v>1650</v>
      </c>
      <c r="L466" s="318">
        <v>2</v>
      </c>
    </row>
    <row r="467" spans="1:12" ht="23.25" customHeight="1">
      <c r="D467" s="317" t="s">
        <v>1651</v>
      </c>
      <c r="E467" s="135"/>
      <c r="F467" s="134" t="s">
        <v>4983</v>
      </c>
      <c r="G467" s="318">
        <v>2.5</v>
      </c>
      <c r="H467" s="319">
        <v>173</v>
      </c>
      <c r="I467" s="319">
        <v>426</v>
      </c>
      <c r="J467" s="319">
        <v>394</v>
      </c>
      <c r="K467" s="317" t="s">
        <v>1651</v>
      </c>
      <c r="L467" s="318">
        <v>2.5</v>
      </c>
    </row>
    <row r="468" spans="1:12" ht="23.25" customHeight="1">
      <c r="A468" s="276"/>
      <c r="B468" s="277"/>
      <c r="D468" s="317" t="s">
        <v>4645</v>
      </c>
      <c r="E468" s="135"/>
      <c r="F468" s="134" t="s">
        <v>4983</v>
      </c>
      <c r="G468" s="318">
        <v>2.8000000000000003</v>
      </c>
      <c r="H468" s="319">
        <v>179</v>
      </c>
      <c r="I468" s="319">
        <v>445</v>
      </c>
      <c r="J468" s="319">
        <v>411</v>
      </c>
      <c r="K468" s="317" t="s">
        <v>4645</v>
      </c>
      <c r="L468" s="318">
        <v>2.8000000000000003</v>
      </c>
    </row>
    <row r="469" spans="1:12" ht="23.25" customHeight="1">
      <c r="D469" s="317" t="s">
        <v>1652</v>
      </c>
      <c r="E469" s="135"/>
      <c r="F469" s="134" t="s">
        <v>4983</v>
      </c>
      <c r="G469" s="318">
        <v>3</v>
      </c>
      <c r="H469" s="319">
        <v>185</v>
      </c>
      <c r="I469" s="319">
        <v>469</v>
      </c>
      <c r="J469" s="319">
        <v>433</v>
      </c>
      <c r="K469" s="317" t="s">
        <v>1652</v>
      </c>
      <c r="L469" s="318">
        <v>3</v>
      </c>
    </row>
    <row r="470" spans="1:12" ht="23.25" customHeight="1">
      <c r="D470" s="317" t="s">
        <v>2952</v>
      </c>
      <c r="E470" s="135"/>
      <c r="F470" s="134" t="s">
        <v>4983</v>
      </c>
      <c r="G470" s="318">
        <v>3.3000000000000003</v>
      </c>
      <c r="H470" s="319">
        <v>200</v>
      </c>
      <c r="I470" s="319">
        <v>516</v>
      </c>
      <c r="J470" s="319">
        <v>475</v>
      </c>
      <c r="K470" s="317" t="s">
        <v>2952</v>
      </c>
      <c r="L470" s="318">
        <v>3.3000000000000003</v>
      </c>
    </row>
    <row r="471" spans="1:12" ht="23.25" customHeight="1">
      <c r="D471" s="317" t="s">
        <v>1653</v>
      </c>
      <c r="E471" s="135"/>
      <c r="F471" s="134" t="s">
        <v>4983</v>
      </c>
      <c r="G471" s="318">
        <v>3.5</v>
      </c>
      <c r="H471" s="319">
        <v>206</v>
      </c>
      <c r="I471" s="319">
        <v>535</v>
      </c>
      <c r="J471" s="319">
        <v>492</v>
      </c>
      <c r="K471" s="317" t="s">
        <v>1653</v>
      </c>
      <c r="L471" s="318">
        <v>3.5</v>
      </c>
    </row>
    <row r="472" spans="1:12" ht="23.25" customHeight="1">
      <c r="D472" s="317" t="s">
        <v>1654</v>
      </c>
      <c r="E472" s="135"/>
      <c r="F472" s="134" t="s">
        <v>4984</v>
      </c>
      <c r="G472" s="318">
        <v>1.3</v>
      </c>
      <c r="H472" s="319">
        <v>128</v>
      </c>
      <c r="I472" s="319">
        <v>280</v>
      </c>
      <c r="J472" s="319">
        <v>261</v>
      </c>
      <c r="K472" s="317" t="s">
        <v>1654</v>
      </c>
      <c r="L472" s="318">
        <v>1.3</v>
      </c>
    </row>
    <row r="473" spans="1:12" ht="23.25" customHeight="1">
      <c r="A473"/>
      <c r="B473"/>
      <c r="D473" s="317" t="s">
        <v>1655</v>
      </c>
      <c r="E473" s="135"/>
      <c r="F473" s="134" t="s">
        <v>4984</v>
      </c>
      <c r="G473" s="318">
        <v>1.9000000000000001</v>
      </c>
      <c r="H473" s="319">
        <v>143</v>
      </c>
      <c r="I473" s="319">
        <v>328</v>
      </c>
      <c r="J473" s="319">
        <v>305</v>
      </c>
      <c r="K473" s="317" t="s">
        <v>1655</v>
      </c>
      <c r="L473" s="318">
        <v>1.9000000000000001</v>
      </c>
    </row>
    <row r="474" spans="1:12" ht="23.25" customHeight="1">
      <c r="A474"/>
      <c r="B474"/>
      <c r="D474" s="317" t="s">
        <v>1656</v>
      </c>
      <c r="E474" s="135"/>
      <c r="F474" s="134" t="s">
        <v>4984</v>
      </c>
      <c r="G474" s="318">
        <v>2.5</v>
      </c>
      <c r="H474" s="319">
        <v>169</v>
      </c>
      <c r="I474" s="319">
        <v>410</v>
      </c>
      <c r="J474" s="319">
        <v>379</v>
      </c>
      <c r="K474" s="317" t="s">
        <v>1656</v>
      </c>
      <c r="L474" s="318">
        <v>2.5</v>
      </c>
    </row>
    <row r="475" spans="1:12" ht="23.25" customHeight="1">
      <c r="A475"/>
      <c r="B475"/>
      <c r="D475" s="317" t="s">
        <v>1657</v>
      </c>
      <c r="E475" s="135"/>
      <c r="F475" s="134" t="s">
        <v>4984</v>
      </c>
      <c r="G475" s="318">
        <v>3.2</v>
      </c>
      <c r="H475" s="319">
        <v>191</v>
      </c>
      <c r="I475" s="319">
        <v>485</v>
      </c>
      <c r="J475" s="319">
        <v>448</v>
      </c>
      <c r="K475" s="317" t="s">
        <v>1657</v>
      </c>
      <c r="L475" s="318">
        <v>3.2</v>
      </c>
    </row>
    <row r="476" spans="1:12" ht="23.25" customHeight="1">
      <c r="A476"/>
      <c r="B476"/>
      <c r="D476" s="317" t="s">
        <v>4646</v>
      </c>
      <c r="E476" s="135"/>
      <c r="F476" s="134" t="s">
        <v>4984</v>
      </c>
      <c r="G476" s="318">
        <v>3.5</v>
      </c>
      <c r="H476" s="319">
        <v>198</v>
      </c>
      <c r="I476" s="319">
        <v>507</v>
      </c>
      <c r="J476" s="319">
        <v>467</v>
      </c>
      <c r="K476" s="317" t="s">
        <v>4646</v>
      </c>
      <c r="L476" s="318">
        <v>3.5</v>
      </c>
    </row>
    <row r="477" spans="1:12" ht="23.25" customHeight="1">
      <c r="A477"/>
      <c r="B477"/>
      <c r="D477" s="317" t="s">
        <v>1658</v>
      </c>
      <c r="E477" s="135"/>
      <c r="F477" s="134" t="s">
        <v>4984</v>
      </c>
      <c r="G477" s="318">
        <v>3.8000000000000003</v>
      </c>
      <c r="H477" s="319">
        <v>206</v>
      </c>
      <c r="I477" s="319">
        <v>531</v>
      </c>
      <c r="J477" s="319">
        <v>489</v>
      </c>
      <c r="K477" s="317" t="s">
        <v>1658</v>
      </c>
      <c r="L477" s="318">
        <v>3.8000000000000003</v>
      </c>
    </row>
    <row r="478" spans="1:12" ht="23.25" customHeight="1">
      <c r="A478"/>
      <c r="B478"/>
      <c r="D478" s="317" t="s">
        <v>2953</v>
      </c>
      <c r="E478" s="135"/>
      <c r="F478" s="134" t="s">
        <v>4984</v>
      </c>
      <c r="G478" s="318">
        <v>4.0999999999999996</v>
      </c>
      <c r="H478" s="319">
        <v>222</v>
      </c>
      <c r="I478" s="319">
        <v>587</v>
      </c>
      <c r="J478" s="319">
        <v>540</v>
      </c>
      <c r="K478" s="317" t="s">
        <v>2953</v>
      </c>
      <c r="L478" s="318">
        <v>4.0999999999999996</v>
      </c>
    </row>
    <row r="479" spans="1:12" ht="23.25" customHeight="1">
      <c r="A479"/>
      <c r="B479"/>
      <c r="D479" s="317" t="s">
        <v>1659</v>
      </c>
      <c r="E479" s="135"/>
      <c r="F479" s="134" t="s">
        <v>4984</v>
      </c>
      <c r="G479" s="318">
        <v>4.3999999999999995</v>
      </c>
      <c r="H479" s="319">
        <v>229</v>
      </c>
      <c r="I479" s="319">
        <v>606</v>
      </c>
      <c r="J479" s="319">
        <v>557</v>
      </c>
      <c r="K479" s="317" t="s">
        <v>1659</v>
      </c>
      <c r="L479" s="318">
        <v>4.3999999999999995</v>
      </c>
    </row>
    <row r="480" spans="1:12" ht="23.25" customHeight="1">
      <c r="A480"/>
      <c r="B480"/>
      <c r="D480" s="317" t="s">
        <v>1660</v>
      </c>
      <c r="E480" s="135"/>
      <c r="F480" s="134" t="s">
        <v>4984</v>
      </c>
      <c r="G480" s="318">
        <v>1.5</v>
      </c>
      <c r="H480" s="319">
        <v>139</v>
      </c>
      <c r="I480" s="319">
        <v>318</v>
      </c>
      <c r="J480" s="319">
        <v>296</v>
      </c>
      <c r="K480" s="317" t="s">
        <v>1660</v>
      </c>
      <c r="L480" s="318">
        <v>1.5</v>
      </c>
    </row>
    <row r="481" spans="1:12" ht="23.25" customHeight="1">
      <c r="A481"/>
      <c r="B481"/>
      <c r="D481" s="317" t="s">
        <v>1661</v>
      </c>
      <c r="E481" s="135"/>
      <c r="F481" s="134" t="s">
        <v>4984</v>
      </c>
      <c r="G481" s="318">
        <v>2.3000000000000003</v>
      </c>
      <c r="H481" s="319">
        <v>153</v>
      </c>
      <c r="I481" s="319">
        <v>363</v>
      </c>
      <c r="J481" s="319">
        <v>337</v>
      </c>
      <c r="K481" s="317" t="s">
        <v>1661</v>
      </c>
      <c r="L481" s="318">
        <v>2.3000000000000003</v>
      </c>
    </row>
    <row r="482" spans="1:12" ht="23.25" customHeight="1">
      <c r="A482"/>
      <c r="B482"/>
      <c r="D482" s="317" t="s">
        <v>1662</v>
      </c>
      <c r="E482" s="135"/>
      <c r="F482" s="134" t="s">
        <v>4984</v>
      </c>
      <c r="G482" s="318">
        <v>3</v>
      </c>
      <c r="H482" s="319">
        <v>181</v>
      </c>
      <c r="I482" s="319">
        <v>455</v>
      </c>
      <c r="J482" s="319">
        <v>420</v>
      </c>
      <c r="K482" s="317" t="s">
        <v>1662</v>
      </c>
      <c r="L482" s="318">
        <v>3</v>
      </c>
    </row>
    <row r="483" spans="1:12" ht="23.25" customHeight="1">
      <c r="A483"/>
      <c r="B483"/>
      <c r="D483" s="317" t="s">
        <v>1663</v>
      </c>
      <c r="E483" s="135"/>
      <c r="F483" s="134" t="s">
        <v>4984</v>
      </c>
      <c r="G483" s="318">
        <v>3.8000000000000003</v>
      </c>
      <c r="H483" s="319">
        <v>209</v>
      </c>
      <c r="I483" s="319">
        <v>544</v>
      </c>
      <c r="J483" s="319">
        <v>502</v>
      </c>
      <c r="K483" s="317" t="s">
        <v>1663</v>
      </c>
      <c r="L483" s="318">
        <v>3.8000000000000003</v>
      </c>
    </row>
    <row r="484" spans="1:12" ht="23.25" customHeight="1">
      <c r="A484"/>
      <c r="B484"/>
      <c r="D484" s="317" t="s">
        <v>4647</v>
      </c>
      <c r="E484" s="135"/>
      <c r="F484" s="134" t="s">
        <v>4984</v>
      </c>
      <c r="G484" s="318">
        <v>4.1999999999999993</v>
      </c>
      <c r="H484" s="319">
        <v>216</v>
      </c>
      <c r="I484" s="319">
        <v>571</v>
      </c>
      <c r="J484" s="319">
        <v>526</v>
      </c>
      <c r="K484" s="317" t="s">
        <v>4647</v>
      </c>
      <c r="L484" s="318">
        <v>4.1999999999999993</v>
      </c>
    </row>
    <row r="485" spans="1:12" ht="23.25" customHeight="1">
      <c r="A485"/>
      <c r="B485"/>
      <c r="D485" s="317" t="s">
        <v>1664</v>
      </c>
      <c r="E485" s="135"/>
      <c r="F485" s="134" t="s">
        <v>4984</v>
      </c>
      <c r="G485" s="318">
        <v>4.5</v>
      </c>
      <c r="H485" s="319">
        <v>223</v>
      </c>
      <c r="I485" s="319">
        <v>592</v>
      </c>
      <c r="J485" s="319">
        <v>545</v>
      </c>
      <c r="K485" s="317" t="s">
        <v>1664</v>
      </c>
      <c r="L485" s="318">
        <v>4.5</v>
      </c>
    </row>
    <row r="486" spans="1:12" ht="23.25" customHeight="1">
      <c r="A486"/>
      <c r="B486"/>
      <c r="D486" s="317" t="s">
        <v>2954</v>
      </c>
      <c r="E486" s="135"/>
      <c r="F486" s="134" t="s">
        <v>4984</v>
      </c>
      <c r="G486" s="318">
        <v>4.8999999999999995</v>
      </c>
      <c r="H486" s="319">
        <v>244</v>
      </c>
      <c r="I486" s="319">
        <v>658</v>
      </c>
      <c r="J486" s="319">
        <v>605</v>
      </c>
      <c r="K486" s="317" t="s">
        <v>2954</v>
      </c>
      <c r="L486" s="318">
        <v>4.8999999999999995</v>
      </c>
    </row>
    <row r="487" spans="1:12" ht="23.25" customHeight="1">
      <c r="A487"/>
      <c r="B487"/>
      <c r="D487" s="317" t="s">
        <v>1665</v>
      </c>
      <c r="E487" s="135"/>
      <c r="F487" s="134" t="s">
        <v>4984</v>
      </c>
      <c r="G487" s="318">
        <v>5.3</v>
      </c>
      <c r="H487" s="319">
        <v>251</v>
      </c>
      <c r="I487" s="319">
        <v>684</v>
      </c>
      <c r="J487" s="319">
        <v>629</v>
      </c>
      <c r="K487" s="317" t="s">
        <v>1665</v>
      </c>
      <c r="L487" s="318">
        <v>5.3</v>
      </c>
    </row>
    <row r="488" spans="1:12" ht="23.25" customHeight="1">
      <c r="A488"/>
      <c r="B488"/>
      <c r="D488" s="317" t="s">
        <v>1666</v>
      </c>
      <c r="E488" s="135"/>
      <c r="F488" s="134" t="s">
        <v>4985</v>
      </c>
      <c r="G488" s="318">
        <v>1.8</v>
      </c>
      <c r="H488" s="319">
        <v>150</v>
      </c>
      <c r="I488" s="319">
        <v>351</v>
      </c>
      <c r="J488" s="319">
        <v>326</v>
      </c>
      <c r="K488" s="317" t="s">
        <v>1666</v>
      </c>
      <c r="L488" s="318">
        <v>1.8</v>
      </c>
    </row>
    <row r="489" spans="1:12" ht="23.25" customHeight="1">
      <c r="D489" s="317" t="s">
        <v>1667</v>
      </c>
      <c r="E489" s="135"/>
      <c r="F489" s="134" t="s">
        <v>4985</v>
      </c>
      <c r="G489" s="318">
        <v>2.7</v>
      </c>
      <c r="H489" s="319">
        <v>166</v>
      </c>
      <c r="I489" s="319">
        <v>403</v>
      </c>
      <c r="J489" s="319">
        <v>374</v>
      </c>
      <c r="K489" s="317" t="s">
        <v>1667</v>
      </c>
      <c r="L489" s="318">
        <v>2.7</v>
      </c>
    </row>
    <row r="490" spans="1:12" ht="23.25" customHeight="1">
      <c r="B490" s="275"/>
      <c r="D490" s="317" t="s">
        <v>1668</v>
      </c>
      <c r="E490" s="135"/>
      <c r="F490" s="134" t="s">
        <v>4985</v>
      </c>
      <c r="G490" s="318">
        <v>3.5</v>
      </c>
      <c r="H490" s="319">
        <v>197</v>
      </c>
      <c r="I490" s="319">
        <v>507</v>
      </c>
      <c r="J490" s="319">
        <v>468</v>
      </c>
      <c r="K490" s="317" t="s">
        <v>1668</v>
      </c>
      <c r="L490" s="318">
        <v>3.5</v>
      </c>
    </row>
    <row r="491" spans="1:12" ht="23.25" customHeight="1">
      <c r="D491" s="317" t="s">
        <v>1669</v>
      </c>
      <c r="E491" s="135"/>
      <c r="F491" s="134" t="s">
        <v>4985</v>
      </c>
      <c r="G491" s="318">
        <v>4.3999999999999995</v>
      </c>
      <c r="H491" s="319">
        <v>227</v>
      </c>
      <c r="I491" s="319">
        <v>604</v>
      </c>
      <c r="J491" s="319">
        <v>556</v>
      </c>
      <c r="K491" s="317" t="s">
        <v>1669</v>
      </c>
      <c r="L491" s="318">
        <v>4.3999999999999995</v>
      </c>
    </row>
    <row r="492" spans="1:12" ht="23.25" customHeight="1">
      <c r="B492" s="306"/>
      <c r="D492" s="317" t="s">
        <v>4648</v>
      </c>
      <c r="E492" s="135"/>
      <c r="F492" s="134" t="s">
        <v>4985</v>
      </c>
      <c r="G492" s="318">
        <v>4.8999999999999995</v>
      </c>
      <c r="H492" s="319">
        <v>235</v>
      </c>
      <c r="I492" s="319">
        <v>630</v>
      </c>
      <c r="J492" s="319">
        <v>580</v>
      </c>
      <c r="K492" s="317" t="s">
        <v>4648</v>
      </c>
      <c r="L492" s="318">
        <v>4.8999999999999995</v>
      </c>
    </row>
    <row r="493" spans="1:12" ht="23.25" customHeight="1">
      <c r="D493" s="317" t="s">
        <v>1670</v>
      </c>
      <c r="E493" s="135"/>
      <c r="F493" s="134" t="s">
        <v>4985</v>
      </c>
      <c r="G493" s="318">
        <v>5.3</v>
      </c>
      <c r="H493" s="319">
        <v>243</v>
      </c>
      <c r="I493" s="319">
        <v>656</v>
      </c>
      <c r="J493" s="319">
        <v>603</v>
      </c>
      <c r="K493" s="317" t="s">
        <v>1670</v>
      </c>
      <c r="L493" s="318">
        <v>5.3</v>
      </c>
    </row>
    <row r="494" spans="1:12" ht="23.25" customHeight="1">
      <c r="D494" s="317" t="s">
        <v>2955</v>
      </c>
      <c r="E494" s="135"/>
      <c r="F494" s="134" t="s">
        <v>4985</v>
      </c>
      <c r="G494" s="318">
        <v>5.6999999999999993</v>
      </c>
      <c r="H494" s="319">
        <v>265</v>
      </c>
      <c r="I494" s="319">
        <v>729</v>
      </c>
      <c r="J494" s="319">
        <v>670</v>
      </c>
      <c r="K494" s="317" t="s">
        <v>2955</v>
      </c>
      <c r="L494" s="318">
        <v>5.6999999999999993</v>
      </c>
    </row>
    <row r="495" spans="1:12" ht="23.25" customHeight="1">
      <c r="D495" s="317" t="s">
        <v>1671</v>
      </c>
      <c r="E495" s="135"/>
      <c r="F495" s="134" t="s">
        <v>4985</v>
      </c>
      <c r="G495" s="318">
        <v>6.1999999999999993</v>
      </c>
      <c r="H495" s="319">
        <v>273</v>
      </c>
      <c r="I495" s="319">
        <v>753</v>
      </c>
      <c r="J495" s="319">
        <v>691</v>
      </c>
      <c r="K495" s="317" t="s">
        <v>1671</v>
      </c>
      <c r="L495" s="318">
        <v>6.1999999999999993</v>
      </c>
    </row>
    <row r="496" spans="1:12" ht="23.25" customHeight="1">
      <c r="D496" s="317" t="s">
        <v>1672</v>
      </c>
      <c r="E496" s="135"/>
      <c r="F496" s="134" t="s">
        <v>4986</v>
      </c>
      <c r="G496" s="318">
        <v>2</v>
      </c>
      <c r="H496" s="319">
        <v>159</v>
      </c>
      <c r="I496" s="319">
        <v>386</v>
      </c>
      <c r="J496" s="319">
        <v>358</v>
      </c>
      <c r="K496" s="317" t="s">
        <v>1672</v>
      </c>
      <c r="L496" s="318">
        <v>2</v>
      </c>
    </row>
    <row r="497" spans="1:12" ht="23.25" customHeight="1">
      <c r="A497"/>
      <c r="D497" s="317" t="s">
        <v>1673</v>
      </c>
      <c r="E497" s="135"/>
      <c r="F497" s="134" t="s">
        <v>4986</v>
      </c>
      <c r="G497" s="318">
        <v>3</v>
      </c>
      <c r="H497" s="319">
        <v>176</v>
      </c>
      <c r="I497" s="319">
        <v>441</v>
      </c>
      <c r="J497" s="319">
        <v>408</v>
      </c>
      <c r="K497" s="317" t="s">
        <v>1673</v>
      </c>
      <c r="L497" s="318">
        <v>3</v>
      </c>
    </row>
    <row r="498" spans="1:12" ht="23.25" customHeight="1">
      <c r="A498"/>
      <c r="D498" s="317" t="s">
        <v>1674</v>
      </c>
      <c r="E498" s="135"/>
      <c r="F498" s="134" t="s">
        <v>4986</v>
      </c>
      <c r="G498" s="318">
        <v>4</v>
      </c>
      <c r="H498" s="319">
        <v>210</v>
      </c>
      <c r="I498" s="319">
        <v>554</v>
      </c>
      <c r="J498" s="319">
        <v>511</v>
      </c>
      <c r="K498" s="317" t="s">
        <v>1674</v>
      </c>
      <c r="L498" s="318">
        <v>4</v>
      </c>
    </row>
    <row r="499" spans="1:12" ht="23.25" customHeight="1">
      <c r="A499"/>
      <c r="D499" s="317" t="s">
        <v>1675</v>
      </c>
      <c r="E499" s="135"/>
      <c r="F499" s="134" t="s">
        <v>4986</v>
      </c>
      <c r="G499" s="318">
        <v>5</v>
      </c>
      <c r="H499" s="319">
        <v>244</v>
      </c>
      <c r="I499" s="319">
        <v>663</v>
      </c>
      <c r="J499" s="319">
        <v>610</v>
      </c>
      <c r="K499" s="317" t="s">
        <v>1675</v>
      </c>
      <c r="L499" s="318">
        <v>5</v>
      </c>
    </row>
    <row r="500" spans="1:12" ht="23.25" customHeight="1">
      <c r="A500"/>
      <c r="D500" s="317" t="s">
        <v>4649</v>
      </c>
      <c r="E500" s="135"/>
      <c r="F500" s="134" t="s">
        <v>4986</v>
      </c>
      <c r="G500" s="318">
        <v>5.5</v>
      </c>
      <c r="H500" s="319">
        <v>253</v>
      </c>
      <c r="I500" s="319">
        <v>691</v>
      </c>
      <c r="J500" s="319">
        <v>636</v>
      </c>
      <c r="K500" s="317" t="s">
        <v>4649</v>
      </c>
      <c r="L500" s="318">
        <v>5.5</v>
      </c>
    </row>
    <row r="501" spans="1:12" ht="23.25" customHeight="1">
      <c r="A501"/>
      <c r="D501" s="317" t="s">
        <v>1676</v>
      </c>
      <c r="E501" s="135"/>
      <c r="F501" s="134" t="s">
        <v>4986</v>
      </c>
      <c r="G501" s="318">
        <v>6</v>
      </c>
      <c r="H501" s="319">
        <v>261</v>
      </c>
      <c r="I501" s="319">
        <v>717</v>
      </c>
      <c r="J501" s="319">
        <v>660</v>
      </c>
      <c r="K501" s="317" t="s">
        <v>1676</v>
      </c>
      <c r="L501" s="318">
        <v>6</v>
      </c>
    </row>
    <row r="502" spans="1:12" ht="23.25" customHeight="1">
      <c r="A502"/>
      <c r="D502" s="317" t="s">
        <v>2956</v>
      </c>
      <c r="E502" s="135"/>
      <c r="F502" s="134" t="s">
        <v>4986</v>
      </c>
      <c r="G502" s="318">
        <v>6.5</v>
      </c>
      <c r="H502" s="319">
        <v>287</v>
      </c>
      <c r="I502" s="319">
        <v>802</v>
      </c>
      <c r="J502" s="319">
        <v>737</v>
      </c>
      <c r="K502" s="317" t="s">
        <v>2956</v>
      </c>
      <c r="L502" s="318">
        <v>6.5</v>
      </c>
    </row>
    <row r="503" spans="1:12" ht="23.25" customHeight="1">
      <c r="A503"/>
      <c r="D503" s="317" t="s">
        <v>1677</v>
      </c>
      <c r="E503" s="135"/>
      <c r="F503" s="134" t="s">
        <v>4986</v>
      </c>
      <c r="G503" s="318">
        <v>7</v>
      </c>
      <c r="H503" s="319">
        <v>296</v>
      </c>
      <c r="I503" s="319">
        <v>830</v>
      </c>
      <c r="J503" s="319">
        <v>763</v>
      </c>
      <c r="K503" s="317" t="s">
        <v>1677</v>
      </c>
      <c r="L503" s="318">
        <v>7</v>
      </c>
    </row>
    <row r="504" spans="1:12" ht="23.25" customHeight="1">
      <c r="A504"/>
      <c r="D504" s="317" t="s">
        <v>1678</v>
      </c>
      <c r="E504" s="135"/>
      <c r="F504" s="134" t="s">
        <v>4987</v>
      </c>
      <c r="G504" s="318">
        <v>2.3000000000000003</v>
      </c>
      <c r="H504" s="319">
        <v>170</v>
      </c>
      <c r="I504" s="319">
        <v>419</v>
      </c>
      <c r="J504" s="319">
        <v>388</v>
      </c>
      <c r="K504" s="317" t="s">
        <v>1678</v>
      </c>
      <c r="L504" s="318">
        <v>2.3000000000000003</v>
      </c>
    </row>
    <row r="505" spans="1:12" ht="23.25" customHeight="1">
      <c r="A505"/>
      <c r="D505" s="317" t="s">
        <v>1679</v>
      </c>
      <c r="E505" s="135"/>
      <c r="F505" s="134" t="s">
        <v>4987</v>
      </c>
      <c r="G505" s="318">
        <v>3.4</v>
      </c>
      <c r="H505" s="319">
        <v>188</v>
      </c>
      <c r="I505" s="319">
        <v>479</v>
      </c>
      <c r="J505" s="319">
        <v>442</v>
      </c>
      <c r="K505" s="317" t="s">
        <v>1679</v>
      </c>
      <c r="L505" s="318">
        <v>3.4</v>
      </c>
    </row>
    <row r="506" spans="1:12" ht="23.25" customHeight="1">
      <c r="A506"/>
      <c r="D506" s="317" t="s">
        <v>1680</v>
      </c>
      <c r="E506" s="135"/>
      <c r="F506" s="134" t="s">
        <v>4987</v>
      </c>
      <c r="G506" s="318">
        <v>4.5</v>
      </c>
      <c r="H506" s="319">
        <v>226</v>
      </c>
      <c r="I506" s="319">
        <v>601</v>
      </c>
      <c r="J506" s="319">
        <v>554</v>
      </c>
      <c r="K506" s="317" t="s">
        <v>1680</v>
      </c>
      <c r="L506" s="318">
        <v>4.5</v>
      </c>
    </row>
    <row r="507" spans="1:12" ht="23.25" customHeight="1">
      <c r="D507" s="317" t="s">
        <v>1681</v>
      </c>
      <c r="E507" s="135"/>
      <c r="F507" s="134" t="s">
        <v>4987</v>
      </c>
      <c r="G507" s="318">
        <v>5.6999999999999993</v>
      </c>
      <c r="H507" s="319">
        <v>264</v>
      </c>
      <c r="I507" s="319">
        <v>724</v>
      </c>
      <c r="J507" s="319">
        <v>666</v>
      </c>
      <c r="K507" s="317" t="s">
        <v>1681</v>
      </c>
      <c r="L507" s="318">
        <v>5.6999999999999993</v>
      </c>
    </row>
    <row r="508" spans="1:12" ht="23.25" customHeight="1">
      <c r="D508" s="317" t="s">
        <v>4650</v>
      </c>
      <c r="E508" s="135"/>
      <c r="F508" s="134" t="s">
        <v>4987</v>
      </c>
      <c r="G508" s="318">
        <v>6.1999999999999993</v>
      </c>
      <c r="H508" s="319">
        <v>272</v>
      </c>
      <c r="I508" s="319">
        <v>753</v>
      </c>
      <c r="J508" s="319">
        <v>692</v>
      </c>
      <c r="K508" s="317" t="s">
        <v>4650</v>
      </c>
      <c r="L508" s="318">
        <v>6.1999999999999993</v>
      </c>
    </row>
    <row r="509" spans="1:12" ht="23.25" customHeight="1">
      <c r="D509" s="317" t="s">
        <v>1682</v>
      </c>
      <c r="E509" s="135"/>
      <c r="F509" s="134" t="s">
        <v>4987</v>
      </c>
      <c r="G509" s="318">
        <v>6.8</v>
      </c>
      <c r="H509" s="319">
        <v>282</v>
      </c>
      <c r="I509" s="319">
        <v>783</v>
      </c>
      <c r="J509" s="319">
        <v>720</v>
      </c>
      <c r="K509" s="317" t="s">
        <v>1682</v>
      </c>
      <c r="L509" s="318">
        <v>6.8</v>
      </c>
    </row>
    <row r="510" spans="1:12" ht="23.25" customHeight="1">
      <c r="D510" s="317" t="s">
        <v>2957</v>
      </c>
      <c r="E510" s="135"/>
      <c r="F510" s="134" t="s">
        <v>4987</v>
      </c>
      <c r="G510" s="318">
        <v>7.3999999999999995</v>
      </c>
      <c r="H510" s="319">
        <v>309</v>
      </c>
      <c r="I510" s="319">
        <v>873</v>
      </c>
      <c r="J510" s="319">
        <v>802</v>
      </c>
      <c r="K510" s="317" t="s">
        <v>2957</v>
      </c>
      <c r="L510" s="318">
        <v>7.3999999999999995</v>
      </c>
    </row>
    <row r="511" spans="1:12" ht="23.25" customHeight="1">
      <c r="D511" s="317" t="s">
        <v>1683</v>
      </c>
      <c r="E511" s="135"/>
      <c r="F511" s="134" t="s">
        <v>4987</v>
      </c>
      <c r="G511" s="318">
        <v>7.8999999999999995</v>
      </c>
      <c r="H511" s="319">
        <v>318</v>
      </c>
      <c r="I511" s="319">
        <v>902</v>
      </c>
      <c r="J511" s="319">
        <v>828</v>
      </c>
      <c r="K511" s="317" t="s">
        <v>1683</v>
      </c>
      <c r="L511" s="318">
        <v>7.8999999999999995</v>
      </c>
    </row>
    <row r="512" spans="1:12" ht="23.25" customHeight="1">
      <c r="D512" s="317" t="s">
        <v>1684</v>
      </c>
      <c r="E512" s="135"/>
      <c r="F512" s="134" t="s">
        <v>4988</v>
      </c>
      <c r="G512" s="318">
        <v>2.5</v>
      </c>
      <c r="H512" s="319">
        <v>180</v>
      </c>
      <c r="I512" s="319">
        <v>455</v>
      </c>
      <c r="J512" s="319">
        <v>421</v>
      </c>
      <c r="K512" s="317" t="s">
        <v>1684</v>
      </c>
      <c r="L512" s="318">
        <v>2.5</v>
      </c>
    </row>
    <row r="513" spans="1:12" ht="23.25" customHeight="1">
      <c r="D513" s="317" t="s">
        <v>1685</v>
      </c>
      <c r="E513" s="135"/>
      <c r="F513" s="134" t="s">
        <v>4988</v>
      </c>
      <c r="G513" s="318">
        <v>3.8000000000000003</v>
      </c>
      <c r="H513" s="319">
        <v>199</v>
      </c>
      <c r="I513" s="319">
        <v>516</v>
      </c>
      <c r="J513" s="319">
        <v>477</v>
      </c>
      <c r="K513" s="317" t="s">
        <v>1685</v>
      </c>
      <c r="L513" s="318">
        <v>3.8000000000000003</v>
      </c>
    </row>
    <row r="514" spans="1:12" ht="23.25" customHeight="1">
      <c r="A514" s="276"/>
      <c r="B514" s="277"/>
      <c r="D514" s="317" t="s">
        <v>1686</v>
      </c>
      <c r="E514" s="135"/>
      <c r="F514" s="134" t="s">
        <v>4988</v>
      </c>
      <c r="G514" s="318">
        <v>5</v>
      </c>
      <c r="H514" s="319">
        <v>240</v>
      </c>
      <c r="I514" s="319">
        <v>649</v>
      </c>
      <c r="J514" s="319">
        <v>597</v>
      </c>
      <c r="K514" s="317" t="s">
        <v>1686</v>
      </c>
      <c r="L514" s="318">
        <v>5</v>
      </c>
    </row>
    <row r="515" spans="1:12" ht="23.25" customHeight="1">
      <c r="D515" s="317" t="s">
        <v>1687</v>
      </c>
      <c r="E515" s="135"/>
      <c r="F515" s="134" t="s">
        <v>4988</v>
      </c>
      <c r="G515" s="318">
        <v>6.3</v>
      </c>
      <c r="H515" s="319">
        <v>280</v>
      </c>
      <c r="I515" s="319">
        <v>783</v>
      </c>
      <c r="J515" s="319">
        <v>720</v>
      </c>
      <c r="K515" s="317" t="s">
        <v>1687</v>
      </c>
      <c r="L515" s="318">
        <v>6.3</v>
      </c>
    </row>
    <row r="516" spans="1:12" ht="23.25" customHeight="1">
      <c r="D516" s="317" t="s">
        <v>4651</v>
      </c>
      <c r="E516" s="135"/>
      <c r="F516" s="134" t="s">
        <v>4988</v>
      </c>
      <c r="G516" s="318">
        <v>6.8999999999999995</v>
      </c>
      <c r="H516" s="319">
        <v>290</v>
      </c>
      <c r="I516" s="319">
        <v>814</v>
      </c>
      <c r="J516" s="319">
        <v>748</v>
      </c>
      <c r="K516" s="317" t="s">
        <v>4651</v>
      </c>
      <c r="L516" s="318">
        <v>6.8999999999999995</v>
      </c>
    </row>
    <row r="517" spans="1:12" ht="23.25" customHeight="1">
      <c r="D517" s="317" t="s">
        <v>1688</v>
      </c>
      <c r="E517" s="135"/>
      <c r="F517" s="134" t="s">
        <v>4988</v>
      </c>
      <c r="G517" s="318">
        <v>7.5</v>
      </c>
      <c r="H517" s="319">
        <v>299</v>
      </c>
      <c r="I517" s="319">
        <v>845</v>
      </c>
      <c r="J517" s="319">
        <v>776</v>
      </c>
      <c r="K517" s="317" t="s">
        <v>1688</v>
      </c>
      <c r="L517" s="318">
        <v>7.5</v>
      </c>
    </row>
    <row r="518" spans="1:12" ht="23.25" customHeight="1">
      <c r="D518" s="317" t="s">
        <v>2958</v>
      </c>
      <c r="E518" s="135"/>
      <c r="F518" s="134" t="s">
        <v>4988</v>
      </c>
      <c r="G518" s="318">
        <v>8.1999999999999993</v>
      </c>
      <c r="H518" s="319">
        <v>331</v>
      </c>
      <c r="I518" s="319">
        <v>946</v>
      </c>
      <c r="J518" s="319">
        <v>869</v>
      </c>
      <c r="K518" s="317" t="s">
        <v>2958</v>
      </c>
      <c r="L518" s="318">
        <v>8.1999999999999993</v>
      </c>
    </row>
    <row r="519" spans="1:12" ht="23.25" customHeight="1">
      <c r="D519" s="317" t="s">
        <v>1689</v>
      </c>
      <c r="E519" s="135"/>
      <c r="F519" s="134" t="s">
        <v>4988</v>
      </c>
      <c r="G519" s="318">
        <v>8.7999999999999989</v>
      </c>
      <c r="H519" s="319">
        <v>341</v>
      </c>
      <c r="I519" s="319">
        <v>979</v>
      </c>
      <c r="J519" s="319">
        <v>899</v>
      </c>
      <c r="K519" s="317" t="s">
        <v>1689</v>
      </c>
      <c r="L519" s="318">
        <v>8.7999999999999989</v>
      </c>
    </row>
    <row r="520" spans="1:12" ht="23.25" customHeight="1">
      <c r="D520" s="317" t="s">
        <v>1690</v>
      </c>
      <c r="E520" s="135"/>
      <c r="F520" s="134" t="s">
        <v>4989</v>
      </c>
      <c r="G520" s="318">
        <v>2.8000000000000003</v>
      </c>
      <c r="H520" s="319">
        <v>191</v>
      </c>
      <c r="I520" s="319">
        <v>488</v>
      </c>
      <c r="J520" s="319">
        <v>451</v>
      </c>
      <c r="K520" s="317" t="s">
        <v>1690</v>
      </c>
      <c r="L520" s="318">
        <v>2.8000000000000003</v>
      </c>
    </row>
    <row r="521" spans="1:12" ht="23.25" customHeight="1">
      <c r="D521" s="317" t="s">
        <v>1691</v>
      </c>
      <c r="E521" s="135"/>
      <c r="F521" s="134" t="s">
        <v>4989</v>
      </c>
      <c r="G521" s="318">
        <v>4.1999999999999993</v>
      </c>
      <c r="H521" s="319">
        <v>211</v>
      </c>
      <c r="I521" s="319">
        <v>556</v>
      </c>
      <c r="J521" s="319">
        <v>514</v>
      </c>
      <c r="K521" s="317" t="s">
        <v>1691</v>
      </c>
      <c r="L521" s="318">
        <v>4.1999999999999993</v>
      </c>
    </row>
    <row r="522" spans="1:12" ht="23.25" customHeight="1">
      <c r="A522" s="276"/>
      <c r="B522" s="277"/>
      <c r="D522" s="317" t="s">
        <v>1692</v>
      </c>
      <c r="E522" s="135"/>
      <c r="F522" s="134" t="s">
        <v>4989</v>
      </c>
      <c r="G522" s="318">
        <v>5.5</v>
      </c>
      <c r="H522" s="319">
        <v>255</v>
      </c>
      <c r="I522" s="319">
        <v>700</v>
      </c>
      <c r="J522" s="319">
        <v>645</v>
      </c>
      <c r="K522" s="317" t="s">
        <v>1692</v>
      </c>
      <c r="L522" s="318">
        <v>5.5</v>
      </c>
    </row>
    <row r="523" spans="1:12" ht="23.25" customHeight="1">
      <c r="A523" s="276"/>
      <c r="B523" s="277"/>
      <c r="D523" s="317" t="s">
        <v>1693</v>
      </c>
      <c r="E523" s="135"/>
      <c r="F523" s="134" t="s">
        <v>4989</v>
      </c>
      <c r="G523" s="318">
        <v>6.8999999999999995</v>
      </c>
      <c r="H523" s="319">
        <v>300</v>
      </c>
      <c r="I523" s="319">
        <v>842</v>
      </c>
      <c r="J523" s="319">
        <v>774</v>
      </c>
      <c r="K523" s="317" t="s">
        <v>1693</v>
      </c>
      <c r="L523" s="318">
        <v>6.8999999999999995</v>
      </c>
    </row>
    <row r="524" spans="1:12" ht="23.25" customHeight="1">
      <c r="D524" s="317" t="s">
        <v>4652</v>
      </c>
      <c r="E524" s="135"/>
      <c r="F524" s="134" t="s">
        <v>4989</v>
      </c>
      <c r="G524" s="318">
        <v>7.6</v>
      </c>
      <c r="H524" s="319">
        <v>308</v>
      </c>
      <c r="I524" s="319">
        <v>873</v>
      </c>
      <c r="J524" s="319">
        <v>802</v>
      </c>
      <c r="K524" s="317" t="s">
        <v>4652</v>
      </c>
      <c r="L524" s="318">
        <v>7.6</v>
      </c>
    </row>
    <row r="525" spans="1:12" ht="23.25" customHeight="1">
      <c r="D525" s="317" t="s">
        <v>1694</v>
      </c>
      <c r="E525" s="135"/>
      <c r="F525" s="134" t="s">
        <v>4989</v>
      </c>
      <c r="G525" s="318">
        <v>8.2999999999999989</v>
      </c>
      <c r="H525" s="319">
        <v>319</v>
      </c>
      <c r="I525" s="319">
        <v>908</v>
      </c>
      <c r="J525" s="319">
        <v>834</v>
      </c>
      <c r="K525" s="317" t="s">
        <v>1694</v>
      </c>
      <c r="L525" s="318">
        <v>8.2999999999999989</v>
      </c>
    </row>
    <row r="526" spans="1:12" ht="23.25" customHeight="1">
      <c r="A526" s="276"/>
      <c r="B526" s="277"/>
      <c r="D526" s="317" t="s">
        <v>2959</v>
      </c>
      <c r="E526" s="135"/>
      <c r="F526" s="134" t="s">
        <v>4989</v>
      </c>
      <c r="G526" s="318">
        <v>9</v>
      </c>
      <c r="H526" s="319">
        <v>352</v>
      </c>
      <c r="I526" s="319">
        <v>1017</v>
      </c>
      <c r="J526" s="319">
        <v>933</v>
      </c>
      <c r="K526" s="317" t="s">
        <v>2959</v>
      </c>
      <c r="L526" s="318">
        <v>9</v>
      </c>
    </row>
    <row r="527" spans="1:12" ht="23.25" customHeight="1">
      <c r="A527" s="276"/>
      <c r="B527" s="277"/>
      <c r="D527" s="317" t="s">
        <v>1695</v>
      </c>
      <c r="E527" s="135"/>
      <c r="F527" s="134" t="s">
        <v>4989</v>
      </c>
      <c r="G527" s="318">
        <v>9.6999999999999993</v>
      </c>
      <c r="H527" s="319">
        <v>362</v>
      </c>
      <c r="I527" s="319">
        <v>1048</v>
      </c>
      <c r="J527" s="319">
        <v>962</v>
      </c>
      <c r="K527" s="317" t="s">
        <v>1695</v>
      </c>
      <c r="L527" s="318">
        <v>9.6999999999999993</v>
      </c>
    </row>
    <row r="528" spans="1:12" ht="23.25" customHeight="1">
      <c r="D528" s="317" t="s">
        <v>1696</v>
      </c>
      <c r="E528" s="135"/>
      <c r="F528" s="134" t="s">
        <v>4990</v>
      </c>
      <c r="G528" s="318">
        <v>3</v>
      </c>
      <c r="H528" s="319">
        <v>201</v>
      </c>
      <c r="I528" s="319">
        <v>525</v>
      </c>
      <c r="J528" s="319">
        <v>485</v>
      </c>
      <c r="K528" s="317" t="s">
        <v>1696</v>
      </c>
      <c r="L528" s="318">
        <v>3</v>
      </c>
    </row>
    <row r="529" spans="1:12" ht="23.25" customHeight="1">
      <c r="D529" s="317" t="s">
        <v>1697</v>
      </c>
      <c r="E529" s="135"/>
      <c r="F529" s="134" t="s">
        <v>4990</v>
      </c>
      <c r="G529" s="318">
        <v>4.5</v>
      </c>
      <c r="H529" s="319">
        <v>221</v>
      </c>
      <c r="I529" s="319">
        <v>591</v>
      </c>
      <c r="J529" s="319">
        <v>546</v>
      </c>
      <c r="K529" s="317" t="s">
        <v>1697</v>
      </c>
      <c r="L529" s="318">
        <v>4.5</v>
      </c>
    </row>
    <row r="530" spans="1:12" ht="23.25" customHeight="1">
      <c r="A530" s="276"/>
      <c r="B530" s="277"/>
      <c r="D530" s="317" t="s">
        <v>1698</v>
      </c>
      <c r="E530" s="135"/>
      <c r="F530" s="134" t="s">
        <v>4990</v>
      </c>
      <c r="G530" s="318">
        <v>6</v>
      </c>
      <c r="H530" s="319">
        <v>269</v>
      </c>
      <c r="I530" s="319">
        <v>745</v>
      </c>
      <c r="J530" s="319">
        <v>686</v>
      </c>
      <c r="K530" s="317" t="s">
        <v>1698</v>
      </c>
      <c r="L530" s="318">
        <v>6</v>
      </c>
    </row>
    <row r="531" spans="1:12" ht="23.25" customHeight="1">
      <c r="A531" s="276"/>
      <c r="B531" s="277"/>
      <c r="D531" s="317" t="s">
        <v>1699</v>
      </c>
      <c r="E531" s="135"/>
      <c r="F531" s="134" t="s">
        <v>4990</v>
      </c>
      <c r="G531" s="318">
        <v>7.5</v>
      </c>
      <c r="H531" s="319">
        <v>316</v>
      </c>
      <c r="I531" s="319">
        <v>901</v>
      </c>
      <c r="J531" s="319">
        <v>828</v>
      </c>
      <c r="K531" s="317" t="s">
        <v>1699</v>
      </c>
      <c r="L531" s="318">
        <v>7.5</v>
      </c>
    </row>
    <row r="532" spans="1:12" ht="23.25" customHeight="1">
      <c r="D532" s="317" t="s">
        <v>4653</v>
      </c>
      <c r="E532" s="135"/>
      <c r="F532" s="134" t="s">
        <v>4990</v>
      </c>
      <c r="G532" s="318">
        <v>8.2999999999999989</v>
      </c>
      <c r="H532" s="319">
        <v>327</v>
      </c>
      <c r="I532" s="319">
        <v>937</v>
      </c>
      <c r="J532" s="319">
        <v>860</v>
      </c>
      <c r="K532" s="317" t="s">
        <v>4653</v>
      </c>
      <c r="L532" s="318">
        <v>8.2999999999999989</v>
      </c>
    </row>
    <row r="533" spans="1:12" ht="23.25" customHeight="1">
      <c r="D533" s="317" t="s">
        <v>1700</v>
      </c>
      <c r="E533" s="135"/>
      <c r="F533" s="134" t="s">
        <v>4990</v>
      </c>
      <c r="G533" s="318">
        <v>9</v>
      </c>
      <c r="H533" s="319">
        <v>337</v>
      </c>
      <c r="I533" s="319">
        <v>970</v>
      </c>
      <c r="J533" s="319">
        <v>891</v>
      </c>
      <c r="K533" s="317" t="s">
        <v>1700</v>
      </c>
      <c r="L533" s="318">
        <v>9</v>
      </c>
    </row>
    <row r="534" spans="1:12" ht="23.25" customHeight="1">
      <c r="A534" s="276"/>
      <c r="B534" s="277"/>
      <c r="D534" s="317" t="s">
        <v>2960</v>
      </c>
      <c r="E534" s="135"/>
      <c r="F534" s="134" t="s">
        <v>4990</v>
      </c>
      <c r="G534" s="318">
        <v>9.7999999999999989</v>
      </c>
      <c r="H534" s="319">
        <v>374</v>
      </c>
      <c r="I534" s="319">
        <v>1088</v>
      </c>
      <c r="J534" s="319">
        <v>998</v>
      </c>
      <c r="K534" s="317" t="s">
        <v>2960</v>
      </c>
      <c r="L534" s="318">
        <v>9.7999999999999989</v>
      </c>
    </row>
    <row r="535" spans="1:12" ht="23.25" customHeight="1">
      <c r="A535" s="276"/>
      <c r="B535" s="277"/>
      <c r="D535" s="317" t="s">
        <v>1701</v>
      </c>
      <c r="E535" s="135"/>
      <c r="F535" s="134" t="s">
        <v>4990</v>
      </c>
      <c r="G535" s="318">
        <v>10.5</v>
      </c>
      <c r="H535" s="319">
        <v>384</v>
      </c>
      <c r="I535" s="319">
        <v>1126</v>
      </c>
      <c r="J535" s="319">
        <v>1033</v>
      </c>
      <c r="K535" s="317" t="s">
        <v>1701</v>
      </c>
      <c r="L535" s="318">
        <v>10.5</v>
      </c>
    </row>
    <row r="536" spans="1:12" ht="23.25" customHeight="1">
      <c r="D536" s="317" t="s">
        <v>1395</v>
      </c>
      <c r="E536" s="135"/>
      <c r="F536" s="134" t="s">
        <v>1320</v>
      </c>
      <c r="G536" s="318">
        <v>10</v>
      </c>
      <c r="H536" s="319">
        <v>830</v>
      </c>
      <c r="I536" s="319">
        <v>1058</v>
      </c>
      <c r="J536" s="319">
        <v>1017</v>
      </c>
      <c r="K536" s="317" t="s">
        <v>1395</v>
      </c>
      <c r="L536" s="318">
        <v>10</v>
      </c>
    </row>
    <row r="537" spans="1:12" ht="23.25" customHeight="1">
      <c r="D537" s="317" t="s">
        <v>3543</v>
      </c>
      <c r="E537" s="135"/>
      <c r="F537" s="134" t="s">
        <v>1320</v>
      </c>
      <c r="G537" s="318">
        <v>10</v>
      </c>
      <c r="H537" s="319">
        <v>830</v>
      </c>
      <c r="I537" s="319">
        <v>1058</v>
      </c>
      <c r="J537" s="319">
        <v>1017</v>
      </c>
      <c r="K537" s="317" t="s">
        <v>3543</v>
      </c>
      <c r="L537" s="318">
        <v>10</v>
      </c>
    </row>
    <row r="538" spans="1:12" ht="23.25" customHeight="1">
      <c r="A538" s="276"/>
      <c r="B538" s="277"/>
      <c r="D538" s="317" t="s">
        <v>4599</v>
      </c>
      <c r="E538" s="135"/>
      <c r="F538" s="134" t="s">
        <v>4600</v>
      </c>
      <c r="G538" s="318">
        <v>11</v>
      </c>
      <c r="H538" s="319">
        <v>852</v>
      </c>
      <c r="I538" s="319">
        <v>1135</v>
      </c>
      <c r="J538" s="319">
        <v>1089</v>
      </c>
      <c r="K538" s="317" t="s">
        <v>4599</v>
      </c>
      <c r="L538" s="318">
        <v>11</v>
      </c>
    </row>
    <row r="539" spans="1:12" ht="23.25" customHeight="1">
      <c r="A539" s="276"/>
      <c r="B539" s="277"/>
      <c r="D539" s="317" t="s">
        <v>4601</v>
      </c>
      <c r="E539" s="135"/>
      <c r="F539" s="134" t="s">
        <v>4600</v>
      </c>
      <c r="G539" s="318">
        <v>11</v>
      </c>
      <c r="H539" s="319">
        <v>852</v>
      </c>
      <c r="I539" s="319">
        <v>1135</v>
      </c>
      <c r="J539" s="319">
        <v>1089</v>
      </c>
      <c r="K539" s="317" t="s">
        <v>4601</v>
      </c>
      <c r="L539" s="318">
        <v>11</v>
      </c>
    </row>
    <row r="540" spans="1:12" ht="23.25" customHeight="1">
      <c r="D540" s="317" t="s">
        <v>1396</v>
      </c>
      <c r="E540" s="135"/>
      <c r="F540" s="134" t="s">
        <v>1321</v>
      </c>
      <c r="G540" s="318">
        <v>12</v>
      </c>
      <c r="H540" s="319">
        <v>876</v>
      </c>
      <c r="I540" s="319">
        <v>1167</v>
      </c>
      <c r="J540" s="319">
        <v>1118</v>
      </c>
      <c r="K540" s="317" t="s">
        <v>1396</v>
      </c>
      <c r="L540" s="318">
        <v>12</v>
      </c>
    </row>
    <row r="541" spans="1:12" ht="23.25" customHeight="1">
      <c r="D541" s="317" t="s">
        <v>3544</v>
      </c>
      <c r="E541" s="135"/>
      <c r="F541" s="134" t="s">
        <v>1321</v>
      </c>
      <c r="G541" s="318">
        <v>12</v>
      </c>
      <c r="H541" s="319">
        <v>876</v>
      </c>
      <c r="I541" s="319">
        <v>1167</v>
      </c>
      <c r="J541" s="319">
        <v>1118</v>
      </c>
      <c r="K541" s="317" t="s">
        <v>3544</v>
      </c>
      <c r="L541" s="318">
        <v>12</v>
      </c>
    </row>
    <row r="542" spans="1:12" ht="23.25" customHeight="1">
      <c r="D542" s="317" t="s">
        <v>2991</v>
      </c>
      <c r="E542" s="135"/>
      <c r="F542" s="134" t="s">
        <v>3590</v>
      </c>
      <c r="G542" s="318">
        <v>13</v>
      </c>
      <c r="H542" s="319">
        <v>992</v>
      </c>
      <c r="I542" s="319">
        <v>1313</v>
      </c>
      <c r="J542" s="319">
        <v>1259</v>
      </c>
      <c r="K542" s="317" t="s">
        <v>2991</v>
      </c>
      <c r="L542" s="318">
        <v>13</v>
      </c>
    </row>
    <row r="543" spans="1:12" ht="23.25" customHeight="1">
      <c r="B543" s="305"/>
      <c r="D543" s="317" t="s">
        <v>3545</v>
      </c>
      <c r="E543" s="135"/>
      <c r="F543" s="134" t="s">
        <v>3590</v>
      </c>
      <c r="G543" s="318">
        <v>13</v>
      </c>
      <c r="H543" s="319">
        <v>992</v>
      </c>
      <c r="I543" s="319">
        <v>1313</v>
      </c>
      <c r="J543" s="319">
        <v>1259</v>
      </c>
      <c r="K543" s="317" t="s">
        <v>3545</v>
      </c>
      <c r="L543" s="318">
        <v>13</v>
      </c>
    </row>
    <row r="544" spans="1:12" ht="23.25" customHeight="1">
      <c r="D544" s="317" t="s">
        <v>1397</v>
      </c>
      <c r="E544" s="135"/>
      <c r="F544" s="134" t="s">
        <v>1322</v>
      </c>
      <c r="G544" s="318">
        <v>14</v>
      </c>
      <c r="H544" s="319">
        <v>1016</v>
      </c>
      <c r="I544" s="319">
        <v>1347</v>
      </c>
      <c r="J544" s="319">
        <v>1289</v>
      </c>
      <c r="K544" s="317" t="s">
        <v>1397</v>
      </c>
      <c r="L544" s="318">
        <v>14</v>
      </c>
    </row>
    <row r="545" spans="1:12" ht="23.25" customHeight="1">
      <c r="B545" s="305"/>
      <c r="D545" s="317" t="s">
        <v>3546</v>
      </c>
      <c r="E545" s="135"/>
      <c r="F545" s="134" t="s">
        <v>1322</v>
      </c>
      <c r="G545" s="318">
        <v>14</v>
      </c>
      <c r="H545" s="319">
        <v>1016</v>
      </c>
      <c r="I545" s="319">
        <v>1347</v>
      </c>
      <c r="J545" s="319">
        <v>1289</v>
      </c>
      <c r="K545" s="317" t="s">
        <v>3546</v>
      </c>
      <c r="L545" s="318">
        <v>14</v>
      </c>
    </row>
    <row r="546" spans="1:12" ht="23.25" customHeight="1">
      <c r="D546" s="317" t="s">
        <v>2045</v>
      </c>
      <c r="E546" s="135"/>
      <c r="F546" s="134" t="s">
        <v>4991</v>
      </c>
      <c r="G546" s="318">
        <v>2.2000000000000002</v>
      </c>
      <c r="H546" s="319">
        <v>305</v>
      </c>
      <c r="I546" s="319">
        <v>371</v>
      </c>
      <c r="J546" s="319">
        <v>351</v>
      </c>
      <c r="K546" s="317" t="s">
        <v>2045</v>
      </c>
      <c r="L546" s="318">
        <v>2.2000000000000002</v>
      </c>
    </row>
    <row r="547" spans="1:12" ht="23.25" customHeight="1">
      <c r="A547"/>
      <c r="B547" s="305"/>
      <c r="D547" s="317" t="s">
        <v>4910</v>
      </c>
      <c r="E547" s="135"/>
      <c r="F547" s="134" t="s">
        <v>4992</v>
      </c>
      <c r="G547" s="318">
        <v>2.8000000000000003</v>
      </c>
      <c r="H547" s="319">
        <v>319</v>
      </c>
      <c r="I547" s="319">
        <v>393</v>
      </c>
      <c r="J547" s="319">
        <v>369</v>
      </c>
      <c r="K547" s="317" t="s">
        <v>4910</v>
      </c>
      <c r="L547" s="318">
        <v>2.8000000000000003</v>
      </c>
    </row>
    <row r="548" spans="1:12" ht="23.25" customHeight="1">
      <c r="A548"/>
      <c r="B548"/>
      <c r="D548" s="317" t="s">
        <v>2050</v>
      </c>
      <c r="E548" s="135"/>
      <c r="F548" s="134" t="s">
        <v>2051</v>
      </c>
      <c r="G548" s="318">
        <v>3.3000000000000003</v>
      </c>
      <c r="H548" s="319">
        <v>331</v>
      </c>
      <c r="I548" s="319">
        <v>414</v>
      </c>
      <c r="J548" s="319">
        <v>386</v>
      </c>
      <c r="K548" s="317" t="s">
        <v>2050</v>
      </c>
      <c r="L548" s="318">
        <v>3.3000000000000003</v>
      </c>
    </row>
    <row r="549" spans="1:12" ht="23.25" customHeight="1">
      <c r="A549"/>
      <c r="B549" s="305"/>
      <c r="D549" s="317" t="s">
        <v>4911</v>
      </c>
      <c r="E549" s="135"/>
      <c r="F549" s="134" t="s">
        <v>4993</v>
      </c>
      <c r="G549" s="318">
        <v>3.8000000000000003</v>
      </c>
      <c r="H549" s="319">
        <v>356</v>
      </c>
      <c r="I549" s="319">
        <v>448</v>
      </c>
      <c r="J549" s="319">
        <v>416</v>
      </c>
      <c r="K549" s="317" t="s">
        <v>4911</v>
      </c>
      <c r="L549" s="318">
        <v>3.8000000000000003</v>
      </c>
    </row>
    <row r="550" spans="1:12" ht="23.25" customHeight="1">
      <c r="A550"/>
      <c r="B550"/>
      <c r="D550" s="317" t="s">
        <v>2056</v>
      </c>
      <c r="E550" s="135"/>
      <c r="F550" s="134" t="s">
        <v>2057</v>
      </c>
      <c r="G550" s="318">
        <v>4.3999999999999995</v>
      </c>
      <c r="H550" s="319">
        <v>386</v>
      </c>
      <c r="I550" s="319">
        <v>491</v>
      </c>
      <c r="J550" s="319">
        <v>455</v>
      </c>
      <c r="K550" s="317" t="s">
        <v>2056</v>
      </c>
      <c r="L550" s="318">
        <v>4.3999999999999995</v>
      </c>
    </row>
    <row r="551" spans="1:12" ht="23.25" customHeight="1">
      <c r="B551" s="305"/>
      <c r="D551" s="317" t="s">
        <v>2046</v>
      </c>
      <c r="E551" s="135"/>
      <c r="F551" s="134" t="s">
        <v>4991</v>
      </c>
      <c r="G551" s="318">
        <v>2.5</v>
      </c>
      <c r="H551" s="319">
        <v>319</v>
      </c>
      <c r="I551" s="319">
        <v>391</v>
      </c>
      <c r="J551" s="319">
        <v>368</v>
      </c>
      <c r="K551" s="317" t="s">
        <v>2046</v>
      </c>
      <c r="L551" s="318">
        <v>2.5</v>
      </c>
    </row>
    <row r="552" spans="1:12" ht="23.25" customHeight="1">
      <c r="D552" s="317" t="s">
        <v>4912</v>
      </c>
      <c r="E552" s="135"/>
      <c r="F552" s="134" t="s">
        <v>4992</v>
      </c>
      <c r="G552" s="318">
        <v>3.1</v>
      </c>
      <c r="H552" s="319">
        <v>333</v>
      </c>
      <c r="I552" s="319">
        <v>415</v>
      </c>
      <c r="J552" s="319">
        <v>388</v>
      </c>
      <c r="K552" s="317" t="s">
        <v>4912</v>
      </c>
      <c r="L552" s="318">
        <v>3.1</v>
      </c>
    </row>
    <row r="553" spans="1:12" ht="23.25" customHeight="1">
      <c r="B553" s="305"/>
      <c r="D553" s="317" t="s">
        <v>2052</v>
      </c>
      <c r="E553" s="135"/>
      <c r="F553" s="134" t="s">
        <v>2051</v>
      </c>
      <c r="G553" s="318">
        <v>3.7</v>
      </c>
      <c r="H553" s="319">
        <v>347</v>
      </c>
      <c r="I553" s="319">
        <v>438</v>
      </c>
      <c r="J553" s="319">
        <v>406</v>
      </c>
      <c r="K553" s="317" t="s">
        <v>2052</v>
      </c>
      <c r="L553" s="318">
        <v>3.7</v>
      </c>
    </row>
    <row r="554" spans="1:12" ht="23.25" customHeight="1">
      <c r="D554" s="317" t="s">
        <v>4913</v>
      </c>
      <c r="E554" s="135"/>
      <c r="F554" s="134" t="s">
        <v>4993</v>
      </c>
      <c r="G554" s="318">
        <v>4.3</v>
      </c>
      <c r="H554" s="319">
        <v>372</v>
      </c>
      <c r="I554" s="319">
        <v>474</v>
      </c>
      <c r="J554" s="319">
        <v>438</v>
      </c>
      <c r="K554" s="317" t="s">
        <v>4913</v>
      </c>
      <c r="L554" s="318">
        <v>4.3</v>
      </c>
    </row>
    <row r="555" spans="1:12" ht="23.25" customHeight="1">
      <c r="B555" s="305"/>
      <c r="D555" s="317" t="s">
        <v>2058</v>
      </c>
      <c r="E555" s="135"/>
      <c r="F555" s="134" t="s">
        <v>2057</v>
      </c>
      <c r="G555" s="318">
        <v>4.8999999999999995</v>
      </c>
      <c r="H555" s="319">
        <v>406</v>
      </c>
      <c r="I555" s="319">
        <v>521</v>
      </c>
      <c r="J555" s="319">
        <v>481</v>
      </c>
      <c r="K555" s="317" t="s">
        <v>2058</v>
      </c>
      <c r="L555" s="318">
        <v>4.8999999999999995</v>
      </c>
    </row>
    <row r="556" spans="1:12" ht="23.25" customHeight="1">
      <c r="D556" s="317" t="s">
        <v>2047</v>
      </c>
      <c r="E556" s="135"/>
      <c r="F556" s="134" t="s">
        <v>4991</v>
      </c>
      <c r="G556" s="318">
        <v>2.8000000000000003</v>
      </c>
      <c r="H556" s="319">
        <v>331</v>
      </c>
      <c r="I556" s="319">
        <v>409</v>
      </c>
      <c r="J556" s="319">
        <v>384</v>
      </c>
      <c r="K556" s="317" t="s">
        <v>2047</v>
      </c>
      <c r="L556" s="318">
        <v>2.8000000000000003</v>
      </c>
    </row>
    <row r="557" spans="1:12" ht="23.25" customHeight="1">
      <c r="B557" s="305"/>
      <c r="D557" s="317" t="s">
        <v>4914</v>
      </c>
      <c r="E557" s="135"/>
      <c r="F557" s="134" t="s">
        <v>4992</v>
      </c>
      <c r="G557" s="318">
        <v>3.4</v>
      </c>
      <c r="H557" s="319">
        <v>346</v>
      </c>
      <c r="I557" s="319">
        <v>436</v>
      </c>
      <c r="J557" s="319">
        <v>406</v>
      </c>
      <c r="K557" s="317" t="s">
        <v>4914</v>
      </c>
      <c r="L557" s="318">
        <v>3.4</v>
      </c>
    </row>
    <row r="558" spans="1:12" ht="23.25" customHeight="1">
      <c r="D558" s="317" t="s">
        <v>2053</v>
      </c>
      <c r="E558" s="135"/>
      <c r="F558" s="134" t="s">
        <v>2051</v>
      </c>
      <c r="G558" s="318">
        <v>4.0999999999999996</v>
      </c>
      <c r="H558" s="319">
        <v>361</v>
      </c>
      <c r="I558" s="319">
        <v>461</v>
      </c>
      <c r="J558" s="319">
        <v>427</v>
      </c>
      <c r="K558" s="317" t="s">
        <v>2053</v>
      </c>
      <c r="L558" s="318">
        <v>4.0999999999999996</v>
      </c>
    </row>
    <row r="559" spans="1:12" ht="23.25" customHeight="1">
      <c r="B559" s="305"/>
      <c r="D559" s="317" t="s">
        <v>4915</v>
      </c>
      <c r="E559" s="135"/>
      <c r="F559" s="134" t="s">
        <v>4993</v>
      </c>
      <c r="G559" s="318">
        <v>4.8</v>
      </c>
      <c r="H559" s="319">
        <v>388</v>
      </c>
      <c r="I559" s="319">
        <v>498</v>
      </c>
      <c r="J559" s="319">
        <v>459</v>
      </c>
      <c r="K559" s="317" t="s">
        <v>4915</v>
      </c>
      <c r="L559" s="318">
        <v>4.8</v>
      </c>
    </row>
    <row r="560" spans="1:12" ht="23.25" customHeight="1">
      <c r="D560" s="317" t="s">
        <v>2059</v>
      </c>
      <c r="E560" s="135"/>
      <c r="F560" s="134" t="s">
        <v>2057</v>
      </c>
      <c r="G560" s="318">
        <v>5.5</v>
      </c>
      <c r="H560" s="319">
        <v>425</v>
      </c>
      <c r="I560" s="319">
        <v>549</v>
      </c>
      <c r="J560" s="319">
        <v>506</v>
      </c>
      <c r="K560" s="317" t="s">
        <v>2059</v>
      </c>
      <c r="L560" s="318">
        <v>5.5</v>
      </c>
    </row>
    <row r="561" spans="1:12" ht="23.25" customHeight="1">
      <c r="A561"/>
      <c r="B561" s="305"/>
      <c r="D561" s="317" t="s">
        <v>2048</v>
      </c>
      <c r="E561" s="135"/>
      <c r="F561" s="134" t="s">
        <v>4991</v>
      </c>
      <c r="G561" s="318">
        <v>3</v>
      </c>
      <c r="H561" s="319">
        <v>345</v>
      </c>
      <c r="I561" s="319">
        <v>450</v>
      </c>
      <c r="J561" s="319">
        <v>423</v>
      </c>
      <c r="K561" s="317" t="s">
        <v>2048</v>
      </c>
      <c r="L561" s="318">
        <v>3</v>
      </c>
    </row>
    <row r="562" spans="1:12" ht="23.25" customHeight="1">
      <c r="A562"/>
      <c r="B562"/>
      <c r="D562" s="317" t="s">
        <v>4916</v>
      </c>
      <c r="E562" s="135"/>
      <c r="F562" s="134" t="s">
        <v>4992</v>
      </c>
      <c r="G562" s="318">
        <v>3.8000000000000003</v>
      </c>
      <c r="H562" s="319">
        <v>360</v>
      </c>
      <c r="I562" s="319">
        <v>478</v>
      </c>
      <c r="J562" s="319">
        <v>446</v>
      </c>
      <c r="K562" s="317" t="s">
        <v>4916</v>
      </c>
      <c r="L562" s="318">
        <v>3.8000000000000003</v>
      </c>
    </row>
    <row r="563" spans="1:12" ht="23.25" customHeight="1">
      <c r="A563"/>
      <c r="B563" s="305"/>
      <c r="D563" s="317" t="s">
        <v>2054</v>
      </c>
      <c r="E563" s="135"/>
      <c r="F563" s="134" t="s">
        <v>2051</v>
      </c>
      <c r="G563" s="318">
        <v>4.5</v>
      </c>
      <c r="H563" s="319">
        <v>389</v>
      </c>
      <c r="I563" s="319">
        <v>518</v>
      </c>
      <c r="J563" s="319">
        <v>481</v>
      </c>
      <c r="K563" s="317" t="s">
        <v>2054</v>
      </c>
      <c r="L563" s="318">
        <v>4.5</v>
      </c>
    </row>
    <row r="564" spans="1:12" ht="23.25" customHeight="1">
      <c r="D564" s="317" t="s">
        <v>4917</v>
      </c>
      <c r="E564" s="135"/>
      <c r="F564" s="134" t="s">
        <v>4993</v>
      </c>
      <c r="G564" s="318">
        <v>5.3</v>
      </c>
      <c r="H564" s="319">
        <v>404</v>
      </c>
      <c r="I564" s="319">
        <v>545</v>
      </c>
      <c r="J564" s="319">
        <v>503</v>
      </c>
      <c r="K564" s="317" t="s">
        <v>4917</v>
      </c>
      <c r="L564" s="318">
        <v>5.3</v>
      </c>
    </row>
    <row r="565" spans="1:12" ht="23.25" customHeight="1">
      <c r="B565" s="305"/>
      <c r="D565" s="317" t="s">
        <v>2060</v>
      </c>
      <c r="E565" s="135"/>
      <c r="F565" s="134" t="s">
        <v>2057</v>
      </c>
      <c r="G565" s="318">
        <v>6</v>
      </c>
      <c r="H565" s="319">
        <v>508</v>
      </c>
      <c r="I565" s="319">
        <v>665</v>
      </c>
      <c r="J565" s="319">
        <v>618</v>
      </c>
      <c r="K565" s="317" t="s">
        <v>2060</v>
      </c>
      <c r="L565" s="318">
        <v>6</v>
      </c>
    </row>
    <row r="566" spans="1:12" ht="23.25" customHeight="1">
      <c r="A566"/>
      <c r="B566"/>
      <c r="D566" s="317" t="s">
        <v>2049</v>
      </c>
      <c r="E566" s="135"/>
      <c r="F566" s="134" t="s">
        <v>4991</v>
      </c>
      <c r="G566" s="318">
        <v>3.3000000000000003</v>
      </c>
      <c r="H566" s="319">
        <v>357</v>
      </c>
      <c r="I566" s="319">
        <v>469</v>
      </c>
      <c r="J566" s="319">
        <v>440</v>
      </c>
      <c r="K566" s="317" t="s">
        <v>2049</v>
      </c>
      <c r="L566" s="318">
        <v>3.3000000000000003</v>
      </c>
    </row>
    <row r="567" spans="1:12" ht="23.25" customHeight="1">
      <c r="A567"/>
      <c r="B567" s="305"/>
      <c r="D567" s="317" t="s">
        <v>4918</v>
      </c>
      <c r="E567" s="135"/>
      <c r="F567" s="134" t="s">
        <v>4992</v>
      </c>
      <c r="G567" s="318">
        <v>4.0999999999999996</v>
      </c>
      <c r="H567" s="319">
        <v>375</v>
      </c>
      <c r="I567" s="319">
        <v>499</v>
      </c>
      <c r="J567" s="319">
        <v>464</v>
      </c>
      <c r="K567" s="317" t="s">
        <v>4918</v>
      </c>
      <c r="L567" s="318">
        <v>4.0999999999999996</v>
      </c>
    </row>
    <row r="568" spans="1:12" ht="23.25" customHeight="1">
      <c r="A568"/>
      <c r="B568"/>
      <c r="D568" s="317" t="s">
        <v>2055</v>
      </c>
      <c r="E568" s="135"/>
      <c r="F568" s="134" t="s">
        <v>2051</v>
      </c>
      <c r="G568" s="318">
        <v>4.8999999999999995</v>
      </c>
      <c r="H568" s="319">
        <v>402</v>
      </c>
      <c r="I568" s="319">
        <v>539</v>
      </c>
      <c r="J568" s="319">
        <v>499</v>
      </c>
      <c r="K568" s="317" t="s">
        <v>2055</v>
      </c>
      <c r="L568" s="318">
        <v>4.8999999999999995</v>
      </c>
    </row>
    <row r="569" spans="1:12" ht="23.25" customHeight="1">
      <c r="A569"/>
      <c r="B569" s="305"/>
      <c r="D569" s="317" t="s">
        <v>4919</v>
      </c>
      <c r="E569" s="135"/>
      <c r="F569" s="134" t="s">
        <v>4993</v>
      </c>
      <c r="G569" s="318">
        <v>5.6999999999999993</v>
      </c>
      <c r="H569" s="319">
        <v>420</v>
      </c>
      <c r="I569" s="319">
        <v>569</v>
      </c>
      <c r="J569" s="319">
        <v>523</v>
      </c>
      <c r="K569" s="317" t="s">
        <v>4919</v>
      </c>
      <c r="L569" s="318">
        <v>5.6999999999999993</v>
      </c>
    </row>
    <row r="570" spans="1:12" ht="23.25" customHeight="1">
      <c r="A570"/>
      <c r="B570"/>
      <c r="D570" s="317" t="s">
        <v>2061</v>
      </c>
      <c r="E570" s="135"/>
      <c r="F570" s="134" t="s">
        <v>2057</v>
      </c>
      <c r="G570" s="318">
        <v>6.5</v>
      </c>
      <c r="H570" s="319">
        <v>526</v>
      </c>
      <c r="I570" s="319">
        <v>693</v>
      </c>
      <c r="J570" s="319">
        <v>642</v>
      </c>
      <c r="K570" s="317" t="s">
        <v>2061</v>
      </c>
      <c r="L570" s="318">
        <v>6.5</v>
      </c>
    </row>
    <row r="571" spans="1:12" ht="23.25" customHeight="1">
      <c r="A571"/>
      <c r="B571" s="305"/>
      <c r="D571" s="317" t="s">
        <v>4157</v>
      </c>
      <c r="E571" s="135"/>
      <c r="F571" s="134" t="s">
        <v>4197</v>
      </c>
      <c r="G571" s="318">
        <v>7.3999999999999995</v>
      </c>
      <c r="H571" s="319">
        <v>275</v>
      </c>
      <c r="I571" s="319">
        <v>392</v>
      </c>
      <c r="J571" s="319">
        <v>354</v>
      </c>
      <c r="K571" s="317" t="s">
        <v>4157</v>
      </c>
      <c r="L571" s="318">
        <v>7.3999999999999995</v>
      </c>
    </row>
    <row r="572" spans="1:12" ht="23.25" customHeight="1">
      <c r="A572"/>
      <c r="B572"/>
      <c r="D572" s="317" t="s">
        <v>4160</v>
      </c>
      <c r="E572" s="135"/>
      <c r="F572" s="134" t="s">
        <v>4198</v>
      </c>
      <c r="G572" s="318">
        <v>8.2999999999999989</v>
      </c>
      <c r="H572" s="319">
        <v>290</v>
      </c>
      <c r="I572" s="319">
        <v>417</v>
      </c>
      <c r="J572" s="319">
        <v>375</v>
      </c>
      <c r="K572" s="317" t="s">
        <v>4160</v>
      </c>
      <c r="L572" s="318">
        <v>8.2999999999999989</v>
      </c>
    </row>
    <row r="573" spans="1:12" ht="23.25" customHeight="1">
      <c r="A573"/>
      <c r="B573"/>
      <c r="D573" s="317" t="s">
        <v>4169</v>
      </c>
      <c r="E573" s="135"/>
      <c r="F573" s="134" t="s">
        <v>4199</v>
      </c>
      <c r="G573" s="318">
        <v>9.1999999999999993</v>
      </c>
      <c r="H573" s="319">
        <v>307</v>
      </c>
      <c r="I573" s="319">
        <v>443</v>
      </c>
      <c r="J573" s="319">
        <v>397</v>
      </c>
      <c r="K573" s="317" t="s">
        <v>4169</v>
      </c>
      <c r="L573" s="318">
        <v>9.1999999999999993</v>
      </c>
    </row>
    <row r="574" spans="1:12" ht="23.25" customHeight="1">
      <c r="D574" s="317" t="s">
        <v>4170</v>
      </c>
      <c r="E574" s="135"/>
      <c r="F574" s="134" t="s">
        <v>4200</v>
      </c>
      <c r="G574" s="318">
        <v>10.1</v>
      </c>
      <c r="H574" s="319">
        <v>323</v>
      </c>
      <c r="I574" s="319">
        <v>469</v>
      </c>
      <c r="J574" s="319">
        <v>419</v>
      </c>
      <c r="K574" s="317" t="s">
        <v>4170</v>
      </c>
      <c r="L574" s="318">
        <v>10.1</v>
      </c>
    </row>
    <row r="575" spans="1:12" ht="23.25" customHeight="1">
      <c r="D575" s="317" t="s">
        <v>4171</v>
      </c>
      <c r="E575" s="135"/>
      <c r="F575" s="134" t="s">
        <v>4201</v>
      </c>
      <c r="G575" s="318">
        <v>11</v>
      </c>
      <c r="H575" s="319">
        <v>338</v>
      </c>
      <c r="I575" s="319">
        <v>493</v>
      </c>
      <c r="J575" s="319">
        <v>439</v>
      </c>
      <c r="K575" s="317" t="s">
        <v>4171</v>
      </c>
      <c r="L575" s="318">
        <v>11</v>
      </c>
    </row>
    <row r="576" spans="1:12" ht="23.25" customHeight="1">
      <c r="D576" s="317" t="s">
        <v>1642</v>
      </c>
      <c r="E576" s="135"/>
      <c r="F576" s="134" t="s">
        <v>1644</v>
      </c>
      <c r="G576" s="318">
        <v>0</v>
      </c>
      <c r="H576" s="319" t="s">
        <v>2022</v>
      </c>
      <c r="I576" s="319">
        <v>52</v>
      </c>
      <c r="J576" s="319">
        <v>52</v>
      </c>
      <c r="K576" s="317" t="s">
        <v>1642</v>
      </c>
      <c r="L576" s="318">
        <v>0</v>
      </c>
    </row>
  </sheetData>
  <mergeCells count="1">
    <mergeCell ref="I12:J12"/>
  </mergeCells>
  <dataValidations count="1">
    <dataValidation type="textLength" operator="lessThanOrEqual" allowBlank="1" showInputMessage="1" showErrorMessage="1" error="Your entry is over 30 characters. Rewrite the description or enter the remaining text in front of the name in Desc 2" sqref="F318:F322 F190:F193 F186:F188 F180:F184 F195:F197 F554 F375:F379 F487:F494 F220:F224 F474:F478 F199:F202 F544 F498:F502 F517:F521 F226:F230 F234:F238 F169:F176 F391 F525:F531 F142:F149 F160:F167 F210:F214 F535:F540 F362:F366 F132:F140 F151:F158 F204:F208 F401 F411 F421 F432 F442 F452 F462 F351:F356 F291:F294 F287:F289 F281:F285 F296:F298 F324:F328 F300:F303 F330:F334 F338:F342 F270:F277 F261:F268 F252:F259 F305:F309 F216:F218 F311:F312 F314:F316 F507:F513 F246:F250 F76:F79 F72:F74 F66:F70 F81:F83 F106:F110 F85:F88 F112:F116 F120:F124 F55:F62 F28:F35 F46:F53 F96:F100 F15:F26 F37:F44 F90:F94 F102:F104" xr:uid="{94734DF0-2DAC-4E37-9602-67F1F55244BB}">
      <formula1>30</formula1>
    </dataValidation>
  </dataValidations>
  <printOptions horizontalCentered="1"/>
  <pageMargins left="0.15" right="0.28000000000000003" top="0" bottom="0.27" header="0" footer="0.17"/>
  <pageSetup scale="56" fitToWidth="2" fitToHeight="10000" pageOrder="overThenDown" orientation="portrait" r:id="rId1"/>
  <headerFooter>
    <oddFooter xml:space="preserve">&amp;L&amp;"Arial,Regular"&amp;P of &amp;N&amp;R&amp;"Arial,Regular"Released 10/31/2014&amp;"MS Sans Serif,Bold"
</oddFooter>
  </headerFooter>
  <rowBreaks count="8" manualBreakCount="8">
    <brk id="561" min="1" max="44" man="1"/>
    <brk id="29" min="1" max="44" man="1"/>
    <brk id="84" min="1" max="43" man="1"/>
    <brk id="128" min="1" max="44" man="1"/>
    <brk id="173" min="1" max="44" man="1"/>
    <brk id="219" min="1" max="44" man="1"/>
    <brk id="265" min="1" max="44" man="1"/>
    <brk id="309" min="1" max="4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856B1-C804-473C-BBC8-DDD778B62FCD}">
  <dimension ref="A1:AW2387"/>
  <sheetViews>
    <sheetView topLeftCell="L70" zoomScale="70" zoomScaleNormal="70" workbookViewId="0">
      <selection activeCell="AN108" sqref="AN108"/>
    </sheetView>
  </sheetViews>
  <sheetFormatPr defaultRowHeight="13.5" customHeight="1"/>
  <cols>
    <col min="4" max="4" width="47" bestFit="1" customWidth="1"/>
    <col min="6" max="6" width="43" bestFit="1" customWidth="1"/>
    <col min="7" max="30" width="9.33203125" customWidth="1"/>
    <col min="31" max="31" width="11.6640625" customWidth="1"/>
    <col min="32" max="45" width="9.33203125" customWidth="1"/>
    <col min="46" max="46" width="9.109375" customWidth="1"/>
    <col min="47" max="47" width="16.109375" bestFit="1" customWidth="1"/>
    <col min="49" max="49" width="9.33203125" bestFit="1" customWidth="1"/>
  </cols>
  <sheetData>
    <row r="1" spans="1:49" ht="24" customHeight="1">
      <c r="A1" s="278"/>
      <c r="B1" s="278"/>
      <c r="C1" s="279"/>
      <c r="D1" s="227" t="s">
        <v>1170</v>
      </c>
      <c r="E1" s="227"/>
      <c r="F1" s="65"/>
      <c r="G1" s="280" t="s">
        <v>3614</v>
      </c>
      <c r="H1" s="281" t="s">
        <v>905</v>
      </c>
      <c r="I1" s="281" t="s">
        <v>901</v>
      </c>
      <c r="J1" s="281" t="s">
        <v>1132</v>
      </c>
      <c r="K1" s="281" t="s">
        <v>1133</v>
      </c>
      <c r="L1" s="281" t="s">
        <v>907</v>
      </c>
      <c r="M1" s="281" t="s">
        <v>904</v>
      </c>
      <c r="N1" s="281" t="s">
        <v>903</v>
      </c>
      <c r="O1" s="281" t="s">
        <v>908</v>
      </c>
      <c r="P1" s="281" t="s">
        <v>906</v>
      </c>
      <c r="Q1" s="281" t="s">
        <v>902</v>
      </c>
      <c r="R1" s="281" t="s">
        <v>1134</v>
      </c>
      <c r="S1" s="281" t="s">
        <v>4802</v>
      </c>
      <c r="T1" s="281" t="s">
        <v>4803</v>
      </c>
      <c r="U1" s="281" t="s">
        <v>4804</v>
      </c>
      <c r="V1" s="281" t="s">
        <v>4805</v>
      </c>
      <c r="W1" s="281" t="s">
        <v>4806</v>
      </c>
      <c r="X1" s="281" t="s">
        <v>909</v>
      </c>
      <c r="Y1" s="281" t="s">
        <v>912</v>
      </c>
      <c r="Z1" s="281" t="s">
        <v>916</v>
      </c>
      <c r="AA1" s="281" t="s">
        <v>919</v>
      </c>
      <c r="AB1" s="281" t="s">
        <v>910</v>
      </c>
      <c r="AC1" s="281" t="s">
        <v>913</v>
      </c>
      <c r="AD1" s="281" t="s">
        <v>917</v>
      </c>
      <c r="AE1" s="281" t="s">
        <v>920</v>
      </c>
      <c r="AF1" s="281" t="s">
        <v>911</v>
      </c>
      <c r="AG1" s="281" t="s">
        <v>914</v>
      </c>
      <c r="AH1" s="281" t="s">
        <v>918</v>
      </c>
      <c r="AI1" s="281" t="s">
        <v>915</v>
      </c>
      <c r="AJ1" s="281" t="s">
        <v>1887</v>
      </c>
      <c r="AK1" s="281" t="s">
        <v>1888</v>
      </c>
      <c r="AL1" s="281" t="s">
        <v>1889</v>
      </c>
      <c r="AM1" s="281" t="s">
        <v>1890</v>
      </c>
      <c r="AN1" s="281" t="s">
        <v>1891</v>
      </c>
      <c r="AO1" s="281" t="s">
        <v>1892</v>
      </c>
      <c r="AP1" s="281" t="s">
        <v>2019</v>
      </c>
      <c r="AQ1" s="281" t="s">
        <v>2020</v>
      </c>
      <c r="AR1" s="281" t="s">
        <v>2021</v>
      </c>
      <c r="AS1" s="281" t="s">
        <v>4807</v>
      </c>
      <c r="AT1" s="65"/>
      <c r="AW1" t="s">
        <v>4773</v>
      </c>
    </row>
    <row r="2" spans="1:49" ht="13.5" customHeight="1">
      <c r="D2" t="s">
        <v>556</v>
      </c>
      <c r="E2" t="s">
        <v>4713</v>
      </c>
      <c r="F2" t="s">
        <v>878</v>
      </c>
      <c r="G2" s="105">
        <v>0.2</v>
      </c>
      <c r="H2">
        <v>57</v>
      </c>
      <c r="I2">
        <v>59</v>
      </c>
      <c r="J2">
        <v>67</v>
      </c>
      <c r="K2">
        <v>57</v>
      </c>
      <c r="L2">
        <v>59</v>
      </c>
      <c r="M2">
        <v>67</v>
      </c>
      <c r="N2">
        <v>67</v>
      </c>
      <c r="O2">
        <v>57</v>
      </c>
      <c r="P2">
        <v>59</v>
      </c>
      <c r="Q2">
        <v>67</v>
      </c>
      <c r="R2">
        <v>67</v>
      </c>
      <c r="S2">
        <v>57</v>
      </c>
      <c r="T2">
        <v>59</v>
      </c>
      <c r="U2">
        <v>67</v>
      </c>
      <c r="V2">
        <v>59</v>
      </c>
      <c r="W2">
        <v>67</v>
      </c>
      <c r="X2">
        <v>57</v>
      </c>
      <c r="Y2">
        <v>59</v>
      </c>
      <c r="Z2">
        <v>67</v>
      </c>
      <c r="AA2">
        <v>67</v>
      </c>
      <c r="AB2">
        <v>57</v>
      </c>
      <c r="AC2">
        <v>59</v>
      </c>
      <c r="AD2">
        <v>67</v>
      </c>
      <c r="AE2">
        <v>67</v>
      </c>
      <c r="AF2">
        <v>57</v>
      </c>
      <c r="AG2">
        <v>59</v>
      </c>
      <c r="AH2">
        <v>67</v>
      </c>
      <c r="AI2">
        <v>59</v>
      </c>
      <c r="AJ2">
        <v>57</v>
      </c>
      <c r="AK2">
        <v>59</v>
      </c>
      <c r="AL2">
        <v>67</v>
      </c>
      <c r="AM2">
        <v>57</v>
      </c>
      <c r="AN2">
        <v>59</v>
      </c>
      <c r="AO2">
        <v>67</v>
      </c>
      <c r="AP2">
        <f>ROUNDUP(AN2*1.1,0)</f>
        <v>65</v>
      </c>
      <c r="AQ2">
        <v>65</v>
      </c>
      <c r="AR2">
        <v>65</v>
      </c>
      <c r="AS2">
        <v>65</v>
      </c>
      <c r="AU2" t="s">
        <v>556</v>
      </c>
      <c r="AV2" t="s">
        <v>4774</v>
      </c>
      <c r="AW2">
        <v>1</v>
      </c>
    </row>
    <row r="3" spans="1:49" ht="13.5" customHeight="1">
      <c r="D3" t="s">
        <v>3508</v>
      </c>
      <c r="E3" t="s">
        <v>4713</v>
      </c>
      <c r="F3" t="s">
        <v>878</v>
      </c>
      <c r="G3" s="105">
        <v>0.2</v>
      </c>
      <c r="H3">
        <v>57</v>
      </c>
      <c r="I3">
        <v>59</v>
      </c>
      <c r="J3">
        <v>67</v>
      </c>
      <c r="K3">
        <v>57</v>
      </c>
      <c r="L3">
        <v>59</v>
      </c>
      <c r="M3">
        <v>67</v>
      </c>
      <c r="N3">
        <v>67</v>
      </c>
      <c r="O3">
        <v>57</v>
      </c>
      <c r="P3">
        <v>59</v>
      </c>
      <c r="Q3">
        <v>67</v>
      </c>
      <c r="R3">
        <v>67</v>
      </c>
      <c r="S3">
        <v>57</v>
      </c>
      <c r="T3">
        <v>59</v>
      </c>
      <c r="U3">
        <v>67</v>
      </c>
      <c r="V3">
        <v>59</v>
      </c>
      <c r="W3">
        <v>67</v>
      </c>
      <c r="X3">
        <v>57</v>
      </c>
      <c r="Y3">
        <v>59</v>
      </c>
      <c r="Z3">
        <v>67</v>
      </c>
      <c r="AA3">
        <v>67</v>
      </c>
      <c r="AB3">
        <v>57</v>
      </c>
      <c r="AC3">
        <v>59</v>
      </c>
      <c r="AD3">
        <v>67</v>
      </c>
      <c r="AE3">
        <v>67</v>
      </c>
      <c r="AF3">
        <v>57</v>
      </c>
      <c r="AG3">
        <v>59</v>
      </c>
      <c r="AH3">
        <v>67</v>
      </c>
      <c r="AI3">
        <v>59</v>
      </c>
      <c r="AJ3">
        <v>57</v>
      </c>
      <c r="AK3">
        <v>59</v>
      </c>
      <c r="AL3">
        <v>67</v>
      </c>
      <c r="AM3">
        <v>57</v>
      </c>
      <c r="AN3">
        <v>59</v>
      </c>
      <c r="AO3">
        <v>67</v>
      </c>
      <c r="AP3">
        <f t="shared" ref="AP3:AP66" si="0">ROUNDUP(AN3*1.1,0)</f>
        <v>65</v>
      </c>
      <c r="AQ3">
        <v>65</v>
      </c>
      <c r="AR3">
        <v>65</v>
      </c>
      <c r="AS3">
        <v>65</v>
      </c>
      <c r="AU3" t="s">
        <v>3508</v>
      </c>
      <c r="AV3" t="s">
        <v>4774</v>
      </c>
      <c r="AW3">
        <v>1</v>
      </c>
    </row>
    <row r="4" spans="1:49" ht="13.5" customHeight="1">
      <c r="D4" t="s">
        <v>1090</v>
      </c>
      <c r="E4" t="s">
        <v>4713</v>
      </c>
      <c r="F4" t="s">
        <v>878</v>
      </c>
      <c r="G4" s="105">
        <v>0.2</v>
      </c>
      <c r="H4">
        <v>67</v>
      </c>
      <c r="I4">
        <v>70</v>
      </c>
      <c r="J4">
        <v>79</v>
      </c>
      <c r="K4">
        <v>67</v>
      </c>
      <c r="L4">
        <v>70</v>
      </c>
      <c r="M4">
        <v>79</v>
      </c>
      <c r="N4">
        <v>80</v>
      </c>
      <c r="O4">
        <v>67</v>
      </c>
      <c r="P4">
        <v>70</v>
      </c>
      <c r="Q4">
        <v>79</v>
      </c>
      <c r="R4">
        <v>80</v>
      </c>
      <c r="S4">
        <v>67</v>
      </c>
      <c r="T4">
        <v>70</v>
      </c>
      <c r="U4">
        <v>79</v>
      </c>
      <c r="V4">
        <v>70</v>
      </c>
      <c r="W4">
        <v>79</v>
      </c>
      <c r="X4">
        <v>67</v>
      </c>
      <c r="Y4">
        <v>70</v>
      </c>
      <c r="Z4">
        <v>79</v>
      </c>
      <c r="AA4">
        <v>80</v>
      </c>
      <c r="AB4">
        <v>67</v>
      </c>
      <c r="AC4">
        <v>70</v>
      </c>
      <c r="AD4">
        <v>79</v>
      </c>
      <c r="AE4">
        <v>80</v>
      </c>
      <c r="AF4">
        <v>67</v>
      </c>
      <c r="AG4">
        <v>70</v>
      </c>
      <c r="AH4">
        <v>79</v>
      </c>
      <c r="AI4">
        <v>70</v>
      </c>
      <c r="AJ4">
        <v>67</v>
      </c>
      <c r="AK4">
        <v>70</v>
      </c>
      <c r="AL4">
        <v>79</v>
      </c>
      <c r="AM4">
        <v>67</v>
      </c>
      <c r="AN4">
        <v>70</v>
      </c>
      <c r="AO4">
        <v>79</v>
      </c>
      <c r="AP4">
        <f t="shared" si="0"/>
        <v>77</v>
      </c>
      <c r="AQ4">
        <v>77</v>
      </c>
      <c r="AR4">
        <v>77</v>
      </c>
      <c r="AS4">
        <v>77</v>
      </c>
      <c r="AU4" t="s">
        <v>1090</v>
      </c>
      <c r="AV4" t="s">
        <v>4774</v>
      </c>
      <c r="AW4">
        <v>2</v>
      </c>
    </row>
    <row r="5" spans="1:49" ht="13.5" customHeight="1">
      <c r="D5" t="s">
        <v>3509</v>
      </c>
      <c r="E5" t="s">
        <v>4713</v>
      </c>
      <c r="F5" t="s">
        <v>878</v>
      </c>
      <c r="G5" s="105">
        <v>0.2</v>
      </c>
      <c r="H5">
        <v>67</v>
      </c>
      <c r="I5">
        <v>70</v>
      </c>
      <c r="J5">
        <v>79</v>
      </c>
      <c r="K5">
        <v>67</v>
      </c>
      <c r="L5">
        <v>70</v>
      </c>
      <c r="M5">
        <v>79</v>
      </c>
      <c r="N5">
        <v>80</v>
      </c>
      <c r="O5">
        <v>67</v>
      </c>
      <c r="P5">
        <v>70</v>
      </c>
      <c r="Q5">
        <v>79</v>
      </c>
      <c r="R5">
        <v>80</v>
      </c>
      <c r="S5">
        <v>67</v>
      </c>
      <c r="T5">
        <v>70</v>
      </c>
      <c r="U5">
        <v>79</v>
      </c>
      <c r="V5">
        <v>70</v>
      </c>
      <c r="W5">
        <v>79</v>
      </c>
      <c r="X5">
        <v>67</v>
      </c>
      <c r="Y5">
        <v>70</v>
      </c>
      <c r="Z5">
        <v>79</v>
      </c>
      <c r="AA5">
        <v>80</v>
      </c>
      <c r="AB5">
        <v>67</v>
      </c>
      <c r="AC5">
        <v>70</v>
      </c>
      <c r="AD5">
        <v>79</v>
      </c>
      <c r="AE5">
        <v>80</v>
      </c>
      <c r="AF5">
        <v>67</v>
      </c>
      <c r="AG5">
        <v>70</v>
      </c>
      <c r="AH5">
        <v>79</v>
      </c>
      <c r="AI5">
        <v>70</v>
      </c>
      <c r="AJ5">
        <v>67</v>
      </c>
      <c r="AK5">
        <v>70</v>
      </c>
      <c r="AL5">
        <v>79</v>
      </c>
      <c r="AM5">
        <v>67</v>
      </c>
      <c r="AN5">
        <v>70</v>
      </c>
      <c r="AO5">
        <v>79</v>
      </c>
      <c r="AP5">
        <f t="shared" si="0"/>
        <v>77</v>
      </c>
      <c r="AQ5">
        <v>77</v>
      </c>
      <c r="AR5">
        <v>77</v>
      </c>
      <c r="AS5">
        <v>77</v>
      </c>
      <c r="AU5" t="s">
        <v>3509</v>
      </c>
      <c r="AV5" t="s">
        <v>4774</v>
      </c>
      <c r="AW5">
        <v>2</v>
      </c>
    </row>
    <row r="6" spans="1:49" ht="13.5" customHeight="1">
      <c r="D6" t="s">
        <v>1091</v>
      </c>
      <c r="E6" t="s">
        <v>4713</v>
      </c>
      <c r="F6" t="s">
        <v>878</v>
      </c>
      <c r="G6" s="105">
        <v>0.30000000000000004</v>
      </c>
      <c r="H6">
        <v>75</v>
      </c>
      <c r="I6">
        <v>79</v>
      </c>
      <c r="J6">
        <v>88</v>
      </c>
      <c r="K6">
        <v>75</v>
      </c>
      <c r="L6">
        <v>79</v>
      </c>
      <c r="M6">
        <v>88</v>
      </c>
      <c r="N6">
        <v>91</v>
      </c>
      <c r="O6">
        <v>75</v>
      </c>
      <c r="P6">
        <v>79</v>
      </c>
      <c r="Q6">
        <v>88</v>
      </c>
      <c r="R6">
        <v>91</v>
      </c>
      <c r="S6">
        <v>75</v>
      </c>
      <c r="T6">
        <v>79</v>
      </c>
      <c r="U6">
        <v>88</v>
      </c>
      <c r="V6">
        <v>79</v>
      </c>
      <c r="W6">
        <v>88</v>
      </c>
      <c r="X6">
        <v>75</v>
      </c>
      <c r="Y6">
        <v>79</v>
      </c>
      <c r="Z6">
        <v>88</v>
      </c>
      <c r="AA6">
        <v>91</v>
      </c>
      <c r="AB6">
        <v>75</v>
      </c>
      <c r="AC6">
        <v>79</v>
      </c>
      <c r="AD6">
        <v>88</v>
      </c>
      <c r="AE6">
        <v>91</v>
      </c>
      <c r="AF6">
        <v>75</v>
      </c>
      <c r="AG6">
        <v>79</v>
      </c>
      <c r="AH6">
        <v>88</v>
      </c>
      <c r="AI6">
        <v>79</v>
      </c>
      <c r="AJ6">
        <v>75</v>
      </c>
      <c r="AK6">
        <v>79</v>
      </c>
      <c r="AL6">
        <v>88</v>
      </c>
      <c r="AM6">
        <v>75</v>
      </c>
      <c r="AN6">
        <v>79</v>
      </c>
      <c r="AO6">
        <v>88</v>
      </c>
      <c r="AP6">
        <f t="shared" si="0"/>
        <v>87</v>
      </c>
      <c r="AQ6">
        <v>87</v>
      </c>
      <c r="AR6">
        <v>87</v>
      </c>
      <c r="AS6">
        <v>87</v>
      </c>
      <c r="AU6" t="s">
        <v>1091</v>
      </c>
      <c r="AV6" t="s">
        <v>4774</v>
      </c>
      <c r="AW6">
        <v>3</v>
      </c>
    </row>
    <row r="7" spans="1:49" ht="13.5" customHeight="1">
      <c r="D7" t="s">
        <v>3510</v>
      </c>
      <c r="E7" t="s">
        <v>4713</v>
      </c>
      <c r="F7" t="s">
        <v>878</v>
      </c>
      <c r="G7" s="105">
        <v>0.30000000000000004</v>
      </c>
      <c r="H7">
        <v>75</v>
      </c>
      <c r="I7">
        <v>79</v>
      </c>
      <c r="J7">
        <v>88</v>
      </c>
      <c r="K7">
        <v>75</v>
      </c>
      <c r="L7">
        <v>79</v>
      </c>
      <c r="M7">
        <v>88</v>
      </c>
      <c r="N7">
        <v>91</v>
      </c>
      <c r="O7">
        <v>75</v>
      </c>
      <c r="P7">
        <v>79</v>
      </c>
      <c r="Q7">
        <v>88</v>
      </c>
      <c r="R7">
        <v>91</v>
      </c>
      <c r="S7">
        <v>75</v>
      </c>
      <c r="T7">
        <v>79</v>
      </c>
      <c r="U7">
        <v>88</v>
      </c>
      <c r="V7">
        <v>79</v>
      </c>
      <c r="W7">
        <v>88</v>
      </c>
      <c r="X7">
        <v>75</v>
      </c>
      <c r="Y7">
        <v>79</v>
      </c>
      <c r="Z7">
        <v>88</v>
      </c>
      <c r="AA7">
        <v>91</v>
      </c>
      <c r="AB7">
        <v>75</v>
      </c>
      <c r="AC7">
        <v>79</v>
      </c>
      <c r="AD7">
        <v>88</v>
      </c>
      <c r="AE7">
        <v>91</v>
      </c>
      <c r="AF7">
        <v>75</v>
      </c>
      <c r="AG7">
        <v>79</v>
      </c>
      <c r="AH7">
        <v>88</v>
      </c>
      <c r="AI7">
        <v>79</v>
      </c>
      <c r="AJ7">
        <v>75</v>
      </c>
      <c r="AK7">
        <v>79</v>
      </c>
      <c r="AL7">
        <v>88</v>
      </c>
      <c r="AM7">
        <v>75</v>
      </c>
      <c r="AN7">
        <v>79</v>
      </c>
      <c r="AO7">
        <v>88</v>
      </c>
      <c r="AP7">
        <f t="shared" si="0"/>
        <v>87</v>
      </c>
      <c r="AQ7">
        <v>87</v>
      </c>
      <c r="AR7">
        <v>87</v>
      </c>
      <c r="AS7">
        <v>87</v>
      </c>
      <c r="AU7" t="s">
        <v>3510</v>
      </c>
      <c r="AV7" t="s">
        <v>4774</v>
      </c>
      <c r="AW7">
        <v>3</v>
      </c>
    </row>
    <row r="8" spans="1:49" ht="13.5" customHeight="1">
      <c r="D8" t="s">
        <v>557</v>
      </c>
      <c r="E8" t="s">
        <v>4713</v>
      </c>
      <c r="F8" t="s">
        <v>878</v>
      </c>
      <c r="G8" s="105">
        <v>0.4</v>
      </c>
      <c r="H8">
        <v>85</v>
      </c>
      <c r="I8">
        <v>90</v>
      </c>
      <c r="J8">
        <v>101</v>
      </c>
      <c r="K8">
        <v>85</v>
      </c>
      <c r="L8">
        <v>90</v>
      </c>
      <c r="M8">
        <v>101</v>
      </c>
      <c r="N8">
        <v>105</v>
      </c>
      <c r="O8">
        <v>85</v>
      </c>
      <c r="P8">
        <v>90</v>
      </c>
      <c r="Q8">
        <v>101</v>
      </c>
      <c r="R8">
        <v>105</v>
      </c>
      <c r="S8">
        <v>85</v>
      </c>
      <c r="T8">
        <v>90</v>
      </c>
      <c r="U8">
        <v>101</v>
      </c>
      <c r="V8">
        <v>90</v>
      </c>
      <c r="W8">
        <v>101</v>
      </c>
      <c r="X8">
        <v>85</v>
      </c>
      <c r="Y8">
        <v>90</v>
      </c>
      <c r="Z8">
        <v>101</v>
      </c>
      <c r="AA8">
        <v>105</v>
      </c>
      <c r="AB8">
        <v>85</v>
      </c>
      <c r="AC8">
        <v>90</v>
      </c>
      <c r="AD8">
        <v>101</v>
      </c>
      <c r="AE8">
        <v>105</v>
      </c>
      <c r="AF8">
        <v>85</v>
      </c>
      <c r="AG8">
        <v>90</v>
      </c>
      <c r="AH8">
        <v>101</v>
      </c>
      <c r="AI8">
        <v>90</v>
      </c>
      <c r="AJ8">
        <v>85</v>
      </c>
      <c r="AK8">
        <v>90</v>
      </c>
      <c r="AL8">
        <v>101</v>
      </c>
      <c r="AM8">
        <v>85</v>
      </c>
      <c r="AN8">
        <v>90</v>
      </c>
      <c r="AO8">
        <v>101</v>
      </c>
      <c r="AP8">
        <f t="shared" si="0"/>
        <v>99</v>
      </c>
      <c r="AQ8">
        <v>99</v>
      </c>
      <c r="AR8">
        <v>99</v>
      </c>
      <c r="AS8">
        <v>99</v>
      </c>
      <c r="AU8" t="s">
        <v>557</v>
      </c>
      <c r="AV8" t="s">
        <v>4774</v>
      </c>
      <c r="AW8">
        <v>4</v>
      </c>
    </row>
    <row r="9" spans="1:49" ht="13.5" customHeight="1">
      <c r="D9" t="s">
        <v>3511</v>
      </c>
      <c r="E9" t="s">
        <v>4713</v>
      </c>
      <c r="F9" t="s">
        <v>878</v>
      </c>
      <c r="G9" s="105">
        <v>0.4</v>
      </c>
      <c r="H9">
        <v>85</v>
      </c>
      <c r="I9">
        <v>90</v>
      </c>
      <c r="J9">
        <v>101</v>
      </c>
      <c r="K9">
        <v>85</v>
      </c>
      <c r="L9">
        <v>90</v>
      </c>
      <c r="M9">
        <v>101</v>
      </c>
      <c r="N9">
        <v>105</v>
      </c>
      <c r="O9">
        <v>85</v>
      </c>
      <c r="P9">
        <v>90</v>
      </c>
      <c r="Q9">
        <v>101</v>
      </c>
      <c r="R9">
        <v>105</v>
      </c>
      <c r="S9">
        <v>85</v>
      </c>
      <c r="T9">
        <v>90</v>
      </c>
      <c r="U9">
        <v>101</v>
      </c>
      <c r="V9">
        <v>90</v>
      </c>
      <c r="W9">
        <v>101</v>
      </c>
      <c r="X9">
        <v>85</v>
      </c>
      <c r="Y9">
        <v>90</v>
      </c>
      <c r="Z9">
        <v>101</v>
      </c>
      <c r="AA9">
        <v>105</v>
      </c>
      <c r="AB9">
        <v>85</v>
      </c>
      <c r="AC9">
        <v>90</v>
      </c>
      <c r="AD9">
        <v>101</v>
      </c>
      <c r="AE9">
        <v>105</v>
      </c>
      <c r="AF9">
        <v>85</v>
      </c>
      <c r="AG9">
        <v>90</v>
      </c>
      <c r="AH9">
        <v>101</v>
      </c>
      <c r="AI9">
        <v>90</v>
      </c>
      <c r="AJ9">
        <v>85</v>
      </c>
      <c r="AK9">
        <v>90</v>
      </c>
      <c r="AL9">
        <v>101</v>
      </c>
      <c r="AM9">
        <v>85</v>
      </c>
      <c r="AN9">
        <v>90</v>
      </c>
      <c r="AO9">
        <v>101</v>
      </c>
      <c r="AP9">
        <f t="shared" si="0"/>
        <v>99</v>
      </c>
      <c r="AQ9">
        <v>99</v>
      </c>
      <c r="AR9">
        <v>99</v>
      </c>
      <c r="AS9">
        <v>99</v>
      </c>
      <c r="AU9" t="s">
        <v>3511</v>
      </c>
      <c r="AV9" t="s">
        <v>4774</v>
      </c>
      <c r="AW9">
        <v>4</v>
      </c>
    </row>
    <row r="10" spans="1:49" ht="13.5" customHeight="1">
      <c r="D10" t="s">
        <v>4664</v>
      </c>
      <c r="E10" t="s">
        <v>4713</v>
      </c>
      <c r="F10" t="s">
        <v>878</v>
      </c>
      <c r="G10" s="105">
        <v>0.4</v>
      </c>
      <c r="H10">
        <v>91</v>
      </c>
      <c r="I10">
        <v>94</v>
      </c>
      <c r="J10">
        <v>108</v>
      </c>
      <c r="K10">
        <v>91</v>
      </c>
      <c r="L10">
        <v>94</v>
      </c>
      <c r="M10">
        <v>108</v>
      </c>
      <c r="N10">
        <v>110</v>
      </c>
      <c r="O10">
        <v>91</v>
      </c>
      <c r="P10">
        <v>94</v>
      </c>
      <c r="Q10">
        <v>108</v>
      </c>
      <c r="R10">
        <v>110</v>
      </c>
      <c r="S10">
        <v>91</v>
      </c>
      <c r="T10">
        <v>94</v>
      </c>
      <c r="U10">
        <v>108</v>
      </c>
      <c r="V10">
        <v>94</v>
      </c>
      <c r="W10">
        <v>108</v>
      </c>
      <c r="X10">
        <v>91</v>
      </c>
      <c r="Y10">
        <v>94</v>
      </c>
      <c r="Z10">
        <v>108</v>
      </c>
      <c r="AA10">
        <v>110</v>
      </c>
      <c r="AB10">
        <v>91</v>
      </c>
      <c r="AC10">
        <v>94</v>
      </c>
      <c r="AD10">
        <v>108</v>
      </c>
      <c r="AE10">
        <v>110</v>
      </c>
      <c r="AF10">
        <v>91</v>
      </c>
      <c r="AG10">
        <v>94</v>
      </c>
      <c r="AH10">
        <v>108</v>
      </c>
      <c r="AI10">
        <v>94</v>
      </c>
      <c r="AJ10">
        <v>91</v>
      </c>
      <c r="AK10">
        <v>94</v>
      </c>
      <c r="AL10">
        <v>108</v>
      </c>
      <c r="AM10">
        <v>91</v>
      </c>
      <c r="AN10">
        <v>94</v>
      </c>
      <c r="AO10">
        <v>108</v>
      </c>
      <c r="AP10">
        <f t="shared" si="0"/>
        <v>104</v>
      </c>
      <c r="AQ10">
        <v>104</v>
      </c>
      <c r="AR10">
        <v>104</v>
      </c>
      <c r="AS10">
        <v>104</v>
      </c>
      <c r="AU10" t="s">
        <v>4664</v>
      </c>
      <c r="AV10" t="s">
        <v>4774</v>
      </c>
      <c r="AW10">
        <v>5</v>
      </c>
    </row>
    <row r="11" spans="1:49" ht="13.5" customHeight="1">
      <c r="D11" t="s">
        <v>4665</v>
      </c>
      <c r="E11" t="s">
        <v>4713</v>
      </c>
      <c r="F11" t="s">
        <v>878</v>
      </c>
      <c r="G11" s="105">
        <v>0.4</v>
      </c>
      <c r="H11">
        <v>91</v>
      </c>
      <c r="I11">
        <v>94</v>
      </c>
      <c r="J11">
        <v>108</v>
      </c>
      <c r="K11">
        <v>91</v>
      </c>
      <c r="L11">
        <v>94</v>
      </c>
      <c r="M11">
        <v>108</v>
      </c>
      <c r="N11">
        <v>110</v>
      </c>
      <c r="O11">
        <v>91</v>
      </c>
      <c r="P11">
        <v>94</v>
      </c>
      <c r="Q11">
        <v>108</v>
      </c>
      <c r="R11">
        <v>110</v>
      </c>
      <c r="S11">
        <v>91</v>
      </c>
      <c r="T11">
        <v>94</v>
      </c>
      <c r="U11">
        <v>108</v>
      </c>
      <c r="V11">
        <v>94</v>
      </c>
      <c r="W11">
        <v>108</v>
      </c>
      <c r="X11">
        <v>91</v>
      </c>
      <c r="Y11">
        <v>94</v>
      </c>
      <c r="Z11">
        <v>108</v>
      </c>
      <c r="AA11">
        <v>110</v>
      </c>
      <c r="AB11">
        <v>91</v>
      </c>
      <c r="AC11">
        <v>94</v>
      </c>
      <c r="AD11">
        <v>108</v>
      </c>
      <c r="AE11">
        <v>110</v>
      </c>
      <c r="AF11">
        <v>91</v>
      </c>
      <c r="AG11">
        <v>94</v>
      </c>
      <c r="AH11">
        <v>108</v>
      </c>
      <c r="AI11">
        <v>94</v>
      </c>
      <c r="AJ11">
        <v>91</v>
      </c>
      <c r="AK11">
        <v>94</v>
      </c>
      <c r="AL11">
        <v>108</v>
      </c>
      <c r="AM11">
        <v>91</v>
      </c>
      <c r="AN11">
        <v>94</v>
      </c>
      <c r="AO11">
        <v>108</v>
      </c>
      <c r="AP11">
        <f t="shared" si="0"/>
        <v>104</v>
      </c>
      <c r="AQ11">
        <v>104</v>
      </c>
      <c r="AR11">
        <v>104</v>
      </c>
      <c r="AS11">
        <v>104</v>
      </c>
      <c r="AU11" t="s">
        <v>4665</v>
      </c>
      <c r="AV11" t="s">
        <v>4774</v>
      </c>
      <c r="AW11">
        <v>5</v>
      </c>
    </row>
    <row r="12" spans="1:49" ht="13.5" customHeight="1">
      <c r="D12" t="s">
        <v>558</v>
      </c>
      <c r="E12" t="s">
        <v>4713</v>
      </c>
      <c r="F12" t="s">
        <v>878</v>
      </c>
      <c r="G12" s="105">
        <v>0.4</v>
      </c>
      <c r="H12">
        <v>94</v>
      </c>
      <c r="I12">
        <v>101</v>
      </c>
      <c r="J12">
        <v>113</v>
      </c>
      <c r="K12">
        <v>94</v>
      </c>
      <c r="L12">
        <v>101</v>
      </c>
      <c r="M12">
        <v>113</v>
      </c>
      <c r="N12">
        <v>118</v>
      </c>
      <c r="O12">
        <v>94</v>
      </c>
      <c r="P12">
        <v>101</v>
      </c>
      <c r="Q12">
        <v>113</v>
      </c>
      <c r="R12">
        <v>118</v>
      </c>
      <c r="S12">
        <v>94</v>
      </c>
      <c r="T12">
        <v>101</v>
      </c>
      <c r="U12">
        <v>113</v>
      </c>
      <c r="V12">
        <v>101</v>
      </c>
      <c r="W12">
        <v>113</v>
      </c>
      <c r="X12">
        <v>94</v>
      </c>
      <c r="Y12">
        <v>101</v>
      </c>
      <c r="Z12">
        <v>113</v>
      </c>
      <c r="AA12">
        <v>118</v>
      </c>
      <c r="AB12">
        <v>94</v>
      </c>
      <c r="AC12">
        <v>101</v>
      </c>
      <c r="AD12">
        <v>113</v>
      </c>
      <c r="AE12">
        <v>118</v>
      </c>
      <c r="AF12">
        <v>94</v>
      </c>
      <c r="AG12">
        <v>101</v>
      </c>
      <c r="AH12">
        <v>113</v>
      </c>
      <c r="AI12">
        <v>101</v>
      </c>
      <c r="AJ12">
        <v>94</v>
      </c>
      <c r="AK12">
        <v>101</v>
      </c>
      <c r="AL12">
        <v>113</v>
      </c>
      <c r="AM12">
        <v>94</v>
      </c>
      <c r="AN12">
        <v>101</v>
      </c>
      <c r="AO12">
        <v>113</v>
      </c>
      <c r="AP12">
        <f t="shared" si="0"/>
        <v>112</v>
      </c>
      <c r="AQ12">
        <v>112</v>
      </c>
      <c r="AR12">
        <v>112</v>
      </c>
      <c r="AS12">
        <v>112</v>
      </c>
      <c r="AU12" t="s">
        <v>558</v>
      </c>
      <c r="AV12" t="s">
        <v>4774</v>
      </c>
      <c r="AW12">
        <v>6</v>
      </c>
    </row>
    <row r="13" spans="1:49" ht="13.5" customHeight="1">
      <c r="D13" t="s">
        <v>3512</v>
      </c>
      <c r="E13" t="s">
        <v>4713</v>
      </c>
      <c r="F13" t="s">
        <v>878</v>
      </c>
      <c r="G13" s="105">
        <v>0.4</v>
      </c>
      <c r="H13">
        <v>94</v>
      </c>
      <c r="I13">
        <v>101</v>
      </c>
      <c r="J13">
        <v>113</v>
      </c>
      <c r="K13">
        <v>94</v>
      </c>
      <c r="L13">
        <v>101</v>
      </c>
      <c r="M13">
        <v>113</v>
      </c>
      <c r="N13">
        <v>118</v>
      </c>
      <c r="O13">
        <v>94</v>
      </c>
      <c r="P13">
        <v>101</v>
      </c>
      <c r="Q13">
        <v>113</v>
      </c>
      <c r="R13">
        <v>118</v>
      </c>
      <c r="S13">
        <v>94</v>
      </c>
      <c r="T13">
        <v>101</v>
      </c>
      <c r="U13">
        <v>113</v>
      </c>
      <c r="V13">
        <v>101</v>
      </c>
      <c r="W13">
        <v>113</v>
      </c>
      <c r="X13">
        <v>94</v>
      </c>
      <c r="Y13">
        <v>101</v>
      </c>
      <c r="Z13">
        <v>113</v>
      </c>
      <c r="AA13">
        <v>118</v>
      </c>
      <c r="AB13">
        <v>94</v>
      </c>
      <c r="AC13">
        <v>101</v>
      </c>
      <c r="AD13">
        <v>113</v>
      </c>
      <c r="AE13">
        <v>118</v>
      </c>
      <c r="AF13">
        <v>94</v>
      </c>
      <c r="AG13">
        <v>101</v>
      </c>
      <c r="AH13">
        <v>113</v>
      </c>
      <c r="AI13">
        <v>101</v>
      </c>
      <c r="AJ13">
        <v>94</v>
      </c>
      <c r="AK13">
        <v>101</v>
      </c>
      <c r="AL13">
        <v>113</v>
      </c>
      <c r="AM13">
        <v>94</v>
      </c>
      <c r="AN13">
        <v>101</v>
      </c>
      <c r="AO13">
        <v>113</v>
      </c>
      <c r="AP13">
        <f t="shared" si="0"/>
        <v>112</v>
      </c>
      <c r="AQ13">
        <v>112</v>
      </c>
      <c r="AR13">
        <v>112</v>
      </c>
      <c r="AS13">
        <v>112</v>
      </c>
      <c r="AU13" t="s">
        <v>3512</v>
      </c>
      <c r="AV13" t="s">
        <v>4774</v>
      </c>
      <c r="AW13">
        <v>6</v>
      </c>
    </row>
    <row r="14" spans="1:49" ht="13.5" customHeight="1">
      <c r="D14" t="s">
        <v>2943</v>
      </c>
      <c r="E14" t="s">
        <v>4713</v>
      </c>
      <c r="F14" t="s">
        <v>878</v>
      </c>
      <c r="G14" s="105">
        <v>0.5</v>
      </c>
      <c r="H14">
        <v>98</v>
      </c>
      <c r="I14">
        <v>105</v>
      </c>
      <c r="J14">
        <v>117</v>
      </c>
      <c r="K14">
        <v>98</v>
      </c>
      <c r="L14">
        <v>105</v>
      </c>
      <c r="M14">
        <v>117</v>
      </c>
      <c r="N14">
        <v>122</v>
      </c>
      <c r="O14">
        <v>98</v>
      </c>
      <c r="P14">
        <v>105</v>
      </c>
      <c r="Q14">
        <v>117</v>
      </c>
      <c r="R14">
        <v>122</v>
      </c>
      <c r="S14">
        <v>98</v>
      </c>
      <c r="T14">
        <v>105</v>
      </c>
      <c r="U14">
        <v>117</v>
      </c>
      <c r="V14">
        <v>105</v>
      </c>
      <c r="W14">
        <v>117</v>
      </c>
      <c r="X14">
        <v>98</v>
      </c>
      <c r="Y14">
        <v>105</v>
      </c>
      <c r="Z14">
        <v>117</v>
      </c>
      <c r="AA14">
        <v>122</v>
      </c>
      <c r="AB14">
        <v>98</v>
      </c>
      <c r="AC14">
        <v>105</v>
      </c>
      <c r="AD14">
        <v>117</v>
      </c>
      <c r="AE14">
        <v>122</v>
      </c>
      <c r="AF14">
        <v>98</v>
      </c>
      <c r="AG14">
        <v>105</v>
      </c>
      <c r="AH14">
        <v>117</v>
      </c>
      <c r="AI14">
        <v>105</v>
      </c>
      <c r="AJ14">
        <v>98</v>
      </c>
      <c r="AK14">
        <v>105</v>
      </c>
      <c r="AL14">
        <v>117</v>
      </c>
      <c r="AM14">
        <v>98</v>
      </c>
      <c r="AN14">
        <v>105</v>
      </c>
      <c r="AO14">
        <v>117</v>
      </c>
      <c r="AP14">
        <f t="shared" si="0"/>
        <v>116</v>
      </c>
      <c r="AQ14">
        <v>116</v>
      </c>
      <c r="AR14">
        <v>116</v>
      </c>
      <c r="AS14">
        <v>116</v>
      </c>
      <c r="AU14" t="s">
        <v>2943</v>
      </c>
      <c r="AV14" t="s">
        <v>4774</v>
      </c>
      <c r="AW14">
        <v>7</v>
      </c>
    </row>
    <row r="15" spans="1:49" ht="13.5" customHeight="1">
      <c r="D15" t="s">
        <v>3513</v>
      </c>
      <c r="E15" t="s">
        <v>4713</v>
      </c>
      <c r="F15" t="s">
        <v>878</v>
      </c>
      <c r="G15" s="105">
        <v>0.5</v>
      </c>
      <c r="H15">
        <v>98</v>
      </c>
      <c r="I15">
        <v>105</v>
      </c>
      <c r="J15">
        <v>117</v>
      </c>
      <c r="K15">
        <v>98</v>
      </c>
      <c r="L15">
        <v>105</v>
      </c>
      <c r="M15">
        <v>117</v>
      </c>
      <c r="N15">
        <v>122</v>
      </c>
      <c r="O15">
        <v>98</v>
      </c>
      <c r="P15">
        <v>105</v>
      </c>
      <c r="Q15">
        <v>117</v>
      </c>
      <c r="R15">
        <v>122</v>
      </c>
      <c r="S15">
        <v>98</v>
      </c>
      <c r="T15">
        <v>105</v>
      </c>
      <c r="U15">
        <v>117</v>
      </c>
      <c r="V15">
        <v>105</v>
      </c>
      <c r="W15">
        <v>117</v>
      </c>
      <c r="X15">
        <v>98</v>
      </c>
      <c r="Y15">
        <v>105</v>
      </c>
      <c r="Z15">
        <v>117</v>
      </c>
      <c r="AA15">
        <v>122</v>
      </c>
      <c r="AB15">
        <v>98</v>
      </c>
      <c r="AC15">
        <v>105</v>
      </c>
      <c r="AD15">
        <v>117</v>
      </c>
      <c r="AE15">
        <v>122</v>
      </c>
      <c r="AF15">
        <v>98</v>
      </c>
      <c r="AG15">
        <v>105</v>
      </c>
      <c r="AH15">
        <v>117</v>
      </c>
      <c r="AI15">
        <v>105</v>
      </c>
      <c r="AJ15">
        <v>98</v>
      </c>
      <c r="AK15">
        <v>105</v>
      </c>
      <c r="AL15">
        <v>117</v>
      </c>
      <c r="AM15">
        <v>98</v>
      </c>
      <c r="AN15">
        <v>105</v>
      </c>
      <c r="AO15">
        <v>117</v>
      </c>
      <c r="AP15">
        <f t="shared" si="0"/>
        <v>116</v>
      </c>
      <c r="AQ15">
        <v>116</v>
      </c>
      <c r="AR15">
        <v>116</v>
      </c>
      <c r="AS15">
        <v>116</v>
      </c>
      <c r="AU15" t="s">
        <v>3513</v>
      </c>
      <c r="AV15" t="s">
        <v>4774</v>
      </c>
      <c r="AW15">
        <v>7</v>
      </c>
    </row>
    <row r="16" spans="1:49" ht="13.5" customHeight="1">
      <c r="D16" t="s">
        <v>559</v>
      </c>
      <c r="E16" t="s">
        <v>4713</v>
      </c>
      <c r="F16" t="s">
        <v>878</v>
      </c>
      <c r="G16" s="105">
        <v>0.5</v>
      </c>
      <c r="H16">
        <v>104</v>
      </c>
      <c r="I16">
        <v>112</v>
      </c>
      <c r="J16">
        <v>125</v>
      </c>
      <c r="K16">
        <v>104</v>
      </c>
      <c r="L16">
        <v>112</v>
      </c>
      <c r="M16">
        <v>125</v>
      </c>
      <c r="N16">
        <v>131</v>
      </c>
      <c r="O16">
        <v>104</v>
      </c>
      <c r="P16">
        <v>112</v>
      </c>
      <c r="Q16">
        <v>125</v>
      </c>
      <c r="R16">
        <v>131</v>
      </c>
      <c r="S16">
        <v>104</v>
      </c>
      <c r="T16">
        <v>112</v>
      </c>
      <c r="U16">
        <v>125</v>
      </c>
      <c r="V16">
        <v>112</v>
      </c>
      <c r="W16">
        <v>125</v>
      </c>
      <c r="X16">
        <v>104</v>
      </c>
      <c r="Y16">
        <v>112</v>
      </c>
      <c r="Z16">
        <v>125</v>
      </c>
      <c r="AA16">
        <v>131</v>
      </c>
      <c r="AB16">
        <v>104</v>
      </c>
      <c r="AC16">
        <v>112</v>
      </c>
      <c r="AD16">
        <v>125</v>
      </c>
      <c r="AE16">
        <v>131</v>
      </c>
      <c r="AF16">
        <v>104</v>
      </c>
      <c r="AG16">
        <v>112</v>
      </c>
      <c r="AH16">
        <v>125</v>
      </c>
      <c r="AI16">
        <v>112</v>
      </c>
      <c r="AJ16">
        <v>104</v>
      </c>
      <c r="AK16">
        <v>112</v>
      </c>
      <c r="AL16">
        <v>125</v>
      </c>
      <c r="AM16">
        <v>104</v>
      </c>
      <c r="AN16">
        <v>112</v>
      </c>
      <c r="AO16">
        <v>125</v>
      </c>
      <c r="AP16">
        <f t="shared" si="0"/>
        <v>124</v>
      </c>
      <c r="AQ16">
        <v>124</v>
      </c>
      <c r="AR16">
        <v>124</v>
      </c>
      <c r="AS16">
        <v>124</v>
      </c>
      <c r="AU16" t="s">
        <v>559</v>
      </c>
      <c r="AV16" t="s">
        <v>4774</v>
      </c>
      <c r="AW16">
        <v>8</v>
      </c>
    </row>
    <row r="17" spans="4:49" ht="13.5" customHeight="1">
      <c r="D17" t="s">
        <v>3514</v>
      </c>
      <c r="E17" t="s">
        <v>4713</v>
      </c>
      <c r="F17" t="s">
        <v>878</v>
      </c>
      <c r="G17" s="105">
        <v>0.5</v>
      </c>
      <c r="H17">
        <v>104</v>
      </c>
      <c r="I17">
        <v>112</v>
      </c>
      <c r="J17">
        <v>125</v>
      </c>
      <c r="K17">
        <v>104</v>
      </c>
      <c r="L17">
        <v>112</v>
      </c>
      <c r="M17">
        <v>125</v>
      </c>
      <c r="N17">
        <v>131</v>
      </c>
      <c r="O17">
        <v>104</v>
      </c>
      <c r="P17">
        <v>112</v>
      </c>
      <c r="Q17">
        <v>125</v>
      </c>
      <c r="R17">
        <v>131</v>
      </c>
      <c r="S17">
        <v>104</v>
      </c>
      <c r="T17">
        <v>112</v>
      </c>
      <c r="U17">
        <v>125</v>
      </c>
      <c r="V17">
        <v>112</v>
      </c>
      <c r="W17">
        <v>125</v>
      </c>
      <c r="X17">
        <v>104</v>
      </c>
      <c r="Y17">
        <v>112</v>
      </c>
      <c r="Z17">
        <v>125</v>
      </c>
      <c r="AA17">
        <v>131</v>
      </c>
      <c r="AB17">
        <v>104</v>
      </c>
      <c r="AC17">
        <v>112</v>
      </c>
      <c r="AD17">
        <v>125</v>
      </c>
      <c r="AE17">
        <v>131</v>
      </c>
      <c r="AF17">
        <v>104</v>
      </c>
      <c r="AG17">
        <v>112</v>
      </c>
      <c r="AH17">
        <v>125</v>
      </c>
      <c r="AI17">
        <v>112</v>
      </c>
      <c r="AJ17">
        <v>104</v>
      </c>
      <c r="AK17">
        <v>112</v>
      </c>
      <c r="AL17">
        <v>125</v>
      </c>
      <c r="AM17">
        <v>104</v>
      </c>
      <c r="AN17">
        <v>112</v>
      </c>
      <c r="AO17">
        <v>125</v>
      </c>
      <c r="AP17">
        <f t="shared" si="0"/>
        <v>124</v>
      </c>
      <c r="AQ17">
        <v>124</v>
      </c>
      <c r="AR17">
        <v>124</v>
      </c>
      <c r="AS17">
        <v>124</v>
      </c>
      <c r="AU17" t="s">
        <v>3514</v>
      </c>
      <c r="AV17" t="s">
        <v>4774</v>
      </c>
      <c r="AW17">
        <v>8</v>
      </c>
    </row>
    <row r="18" spans="4:49" ht="13.5" customHeight="1">
      <c r="D18" t="s">
        <v>1096</v>
      </c>
      <c r="E18" t="s">
        <v>4713</v>
      </c>
      <c r="F18" t="s">
        <v>1097</v>
      </c>
      <c r="G18" s="105">
        <v>1</v>
      </c>
      <c r="H18">
        <v>184</v>
      </c>
      <c r="I18">
        <v>201</v>
      </c>
      <c r="J18">
        <v>222</v>
      </c>
      <c r="K18">
        <v>184</v>
      </c>
      <c r="L18">
        <v>201</v>
      </c>
      <c r="M18">
        <v>222</v>
      </c>
      <c r="N18">
        <v>241</v>
      </c>
      <c r="O18">
        <v>184</v>
      </c>
      <c r="P18">
        <v>201</v>
      </c>
      <c r="Q18">
        <v>222</v>
      </c>
      <c r="R18">
        <v>241</v>
      </c>
      <c r="S18">
        <v>184</v>
      </c>
      <c r="T18">
        <v>201</v>
      </c>
      <c r="U18">
        <v>222</v>
      </c>
      <c r="V18">
        <v>201</v>
      </c>
      <c r="W18">
        <v>222</v>
      </c>
      <c r="X18">
        <v>184</v>
      </c>
      <c r="Y18">
        <v>201</v>
      </c>
      <c r="Z18">
        <v>222</v>
      </c>
      <c r="AA18">
        <v>241</v>
      </c>
      <c r="AB18">
        <v>184</v>
      </c>
      <c r="AC18">
        <v>201</v>
      </c>
      <c r="AD18">
        <v>222</v>
      </c>
      <c r="AE18">
        <v>241</v>
      </c>
      <c r="AF18">
        <v>184</v>
      </c>
      <c r="AG18">
        <v>201</v>
      </c>
      <c r="AH18">
        <v>222</v>
      </c>
      <c r="AI18">
        <v>201</v>
      </c>
      <c r="AJ18">
        <v>184</v>
      </c>
      <c r="AK18">
        <v>201</v>
      </c>
      <c r="AL18">
        <v>222</v>
      </c>
      <c r="AM18">
        <v>184</v>
      </c>
      <c r="AN18">
        <v>201</v>
      </c>
      <c r="AO18">
        <v>222</v>
      </c>
      <c r="AP18">
        <f t="shared" si="0"/>
        <v>222</v>
      </c>
      <c r="AQ18">
        <v>222</v>
      </c>
      <c r="AR18">
        <v>222</v>
      </c>
      <c r="AS18">
        <v>222</v>
      </c>
      <c r="AU18" t="s">
        <v>1096</v>
      </c>
      <c r="AV18" t="s">
        <v>4774</v>
      </c>
      <c r="AW18">
        <v>9</v>
      </c>
    </row>
    <row r="19" spans="4:49" ht="13.5" customHeight="1">
      <c r="D19" t="s">
        <v>3515</v>
      </c>
      <c r="E19" t="s">
        <v>4713</v>
      </c>
      <c r="F19" t="s">
        <v>1097</v>
      </c>
      <c r="G19" s="105">
        <v>1</v>
      </c>
      <c r="H19">
        <v>184</v>
      </c>
      <c r="I19">
        <v>201</v>
      </c>
      <c r="J19">
        <v>222</v>
      </c>
      <c r="K19">
        <v>184</v>
      </c>
      <c r="L19">
        <v>201</v>
      </c>
      <c r="M19">
        <v>222</v>
      </c>
      <c r="N19">
        <v>241</v>
      </c>
      <c r="O19">
        <v>184</v>
      </c>
      <c r="P19">
        <v>201</v>
      </c>
      <c r="Q19">
        <v>222</v>
      </c>
      <c r="R19">
        <v>241</v>
      </c>
      <c r="S19">
        <v>184</v>
      </c>
      <c r="T19">
        <v>201</v>
      </c>
      <c r="U19">
        <v>222</v>
      </c>
      <c r="V19">
        <v>201</v>
      </c>
      <c r="W19">
        <v>222</v>
      </c>
      <c r="X19">
        <v>184</v>
      </c>
      <c r="Y19">
        <v>201</v>
      </c>
      <c r="Z19">
        <v>222</v>
      </c>
      <c r="AA19">
        <v>241</v>
      </c>
      <c r="AB19">
        <v>184</v>
      </c>
      <c r="AC19">
        <v>201</v>
      </c>
      <c r="AD19">
        <v>222</v>
      </c>
      <c r="AE19">
        <v>241</v>
      </c>
      <c r="AF19">
        <v>184</v>
      </c>
      <c r="AG19">
        <v>201</v>
      </c>
      <c r="AH19">
        <v>222</v>
      </c>
      <c r="AI19">
        <v>201</v>
      </c>
      <c r="AJ19">
        <v>184</v>
      </c>
      <c r="AK19">
        <v>201</v>
      </c>
      <c r="AL19">
        <v>222</v>
      </c>
      <c r="AM19">
        <v>184</v>
      </c>
      <c r="AN19">
        <v>201</v>
      </c>
      <c r="AO19">
        <v>222</v>
      </c>
      <c r="AP19">
        <f t="shared" si="0"/>
        <v>222</v>
      </c>
      <c r="AQ19">
        <v>222</v>
      </c>
      <c r="AR19">
        <v>222</v>
      </c>
      <c r="AS19">
        <v>222</v>
      </c>
      <c r="AU19" t="s">
        <v>3515</v>
      </c>
      <c r="AV19" t="s">
        <v>4774</v>
      </c>
      <c r="AW19">
        <v>9</v>
      </c>
    </row>
    <row r="20" spans="4:49" ht="13.5" customHeight="1">
      <c r="D20" t="s">
        <v>560</v>
      </c>
      <c r="E20" t="s">
        <v>4713</v>
      </c>
      <c r="F20" t="s">
        <v>879</v>
      </c>
      <c r="G20" s="105">
        <v>0.30000000000000004</v>
      </c>
      <c r="H20">
        <v>64</v>
      </c>
      <c r="I20">
        <v>63</v>
      </c>
      <c r="J20">
        <v>73</v>
      </c>
      <c r="K20">
        <v>64</v>
      </c>
      <c r="L20">
        <v>63</v>
      </c>
      <c r="M20">
        <v>73</v>
      </c>
      <c r="N20">
        <v>70</v>
      </c>
      <c r="O20">
        <v>64</v>
      </c>
      <c r="P20">
        <v>63</v>
      </c>
      <c r="Q20">
        <v>73</v>
      </c>
      <c r="R20">
        <v>70</v>
      </c>
      <c r="S20">
        <v>64</v>
      </c>
      <c r="T20">
        <v>63</v>
      </c>
      <c r="U20">
        <v>73</v>
      </c>
      <c r="V20">
        <v>63</v>
      </c>
      <c r="W20">
        <v>73</v>
      </c>
      <c r="X20">
        <v>64</v>
      </c>
      <c r="Y20">
        <v>63</v>
      </c>
      <c r="Z20">
        <v>73</v>
      </c>
      <c r="AA20">
        <v>70</v>
      </c>
      <c r="AB20">
        <v>64</v>
      </c>
      <c r="AC20">
        <v>63</v>
      </c>
      <c r="AD20">
        <v>73</v>
      </c>
      <c r="AE20">
        <v>70</v>
      </c>
      <c r="AF20">
        <v>64</v>
      </c>
      <c r="AG20">
        <v>63</v>
      </c>
      <c r="AH20">
        <v>73</v>
      </c>
      <c r="AI20">
        <v>63</v>
      </c>
      <c r="AJ20">
        <v>64</v>
      </c>
      <c r="AK20">
        <v>63</v>
      </c>
      <c r="AL20">
        <v>73</v>
      </c>
      <c r="AM20">
        <v>64</v>
      </c>
      <c r="AN20">
        <v>63</v>
      </c>
      <c r="AO20">
        <v>73</v>
      </c>
      <c r="AP20">
        <f t="shared" si="0"/>
        <v>70</v>
      </c>
      <c r="AQ20">
        <v>70</v>
      </c>
      <c r="AR20">
        <v>70</v>
      </c>
      <c r="AS20">
        <v>70</v>
      </c>
      <c r="AU20" t="s">
        <v>560</v>
      </c>
      <c r="AV20" t="s">
        <v>4774</v>
      </c>
      <c r="AW20">
        <v>10</v>
      </c>
    </row>
    <row r="21" spans="4:49" ht="13.5" customHeight="1">
      <c r="D21" t="s">
        <v>3516</v>
      </c>
      <c r="E21" t="s">
        <v>4713</v>
      </c>
      <c r="F21" t="s">
        <v>879</v>
      </c>
      <c r="G21" s="105">
        <v>0.30000000000000004</v>
      </c>
      <c r="H21">
        <v>64</v>
      </c>
      <c r="I21">
        <v>63</v>
      </c>
      <c r="J21">
        <v>73</v>
      </c>
      <c r="K21">
        <v>64</v>
      </c>
      <c r="L21">
        <v>63</v>
      </c>
      <c r="M21">
        <v>73</v>
      </c>
      <c r="N21">
        <v>70</v>
      </c>
      <c r="O21">
        <v>64</v>
      </c>
      <c r="P21">
        <v>63</v>
      </c>
      <c r="Q21">
        <v>73</v>
      </c>
      <c r="R21">
        <v>70</v>
      </c>
      <c r="S21">
        <v>64</v>
      </c>
      <c r="T21">
        <v>63</v>
      </c>
      <c r="U21">
        <v>73</v>
      </c>
      <c r="V21">
        <v>63</v>
      </c>
      <c r="W21">
        <v>73</v>
      </c>
      <c r="X21">
        <v>64</v>
      </c>
      <c r="Y21">
        <v>63</v>
      </c>
      <c r="Z21">
        <v>73</v>
      </c>
      <c r="AA21">
        <v>70</v>
      </c>
      <c r="AB21">
        <v>64</v>
      </c>
      <c r="AC21">
        <v>63</v>
      </c>
      <c r="AD21">
        <v>73</v>
      </c>
      <c r="AE21">
        <v>70</v>
      </c>
      <c r="AF21">
        <v>64</v>
      </c>
      <c r="AG21">
        <v>63</v>
      </c>
      <c r="AH21">
        <v>73</v>
      </c>
      <c r="AI21">
        <v>63</v>
      </c>
      <c r="AJ21">
        <v>64</v>
      </c>
      <c r="AK21">
        <v>63</v>
      </c>
      <c r="AL21">
        <v>73</v>
      </c>
      <c r="AM21">
        <v>64</v>
      </c>
      <c r="AN21">
        <v>63</v>
      </c>
      <c r="AO21">
        <v>73</v>
      </c>
      <c r="AP21">
        <f t="shared" si="0"/>
        <v>70</v>
      </c>
      <c r="AQ21">
        <v>70</v>
      </c>
      <c r="AR21">
        <v>70</v>
      </c>
      <c r="AS21">
        <v>70</v>
      </c>
      <c r="AU21" t="s">
        <v>3516</v>
      </c>
      <c r="AV21" t="s">
        <v>4774</v>
      </c>
      <c r="AW21">
        <v>10</v>
      </c>
    </row>
    <row r="22" spans="4:49" ht="13.5" customHeight="1">
      <c r="D22" t="s">
        <v>1092</v>
      </c>
      <c r="E22" t="s">
        <v>4713</v>
      </c>
      <c r="F22" t="s">
        <v>879</v>
      </c>
      <c r="G22" s="105">
        <v>0.4</v>
      </c>
      <c r="H22">
        <v>75</v>
      </c>
      <c r="I22">
        <v>74</v>
      </c>
      <c r="J22">
        <v>87</v>
      </c>
      <c r="K22">
        <v>75</v>
      </c>
      <c r="L22">
        <v>74</v>
      </c>
      <c r="M22">
        <v>87</v>
      </c>
      <c r="N22">
        <v>84</v>
      </c>
      <c r="O22">
        <v>75</v>
      </c>
      <c r="P22">
        <v>74</v>
      </c>
      <c r="Q22">
        <v>87</v>
      </c>
      <c r="R22">
        <v>84</v>
      </c>
      <c r="S22">
        <v>75</v>
      </c>
      <c r="T22">
        <v>74</v>
      </c>
      <c r="U22">
        <v>87</v>
      </c>
      <c r="V22">
        <v>74</v>
      </c>
      <c r="W22">
        <v>87</v>
      </c>
      <c r="X22">
        <v>75</v>
      </c>
      <c r="Y22">
        <v>74</v>
      </c>
      <c r="Z22">
        <v>87</v>
      </c>
      <c r="AA22">
        <v>84</v>
      </c>
      <c r="AB22">
        <v>75</v>
      </c>
      <c r="AC22">
        <v>74</v>
      </c>
      <c r="AD22">
        <v>87</v>
      </c>
      <c r="AE22">
        <v>84</v>
      </c>
      <c r="AF22">
        <v>75</v>
      </c>
      <c r="AG22">
        <v>74</v>
      </c>
      <c r="AH22">
        <v>87</v>
      </c>
      <c r="AI22">
        <v>74</v>
      </c>
      <c r="AJ22">
        <v>75</v>
      </c>
      <c r="AK22">
        <v>74</v>
      </c>
      <c r="AL22">
        <v>87</v>
      </c>
      <c r="AM22">
        <v>75</v>
      </c>
      <c r="AN22">
        <v>74</v>
      </c>
      <c r="AO22">
        <v>87</v>
      </c>
      <c r="AP22">
        <f t="shared" si="0"/>
        <v>82</v>
      </c>
      <c r="AQ22">
        <v>82</v>
      </c>
      <c r="AR22">
        <v>82</v>
      </c>
      <c r="AS22">
        <v>82</v>
      </c>
      <c r="AU22" t="s">
        <v>1092</v>
      </c>
      <c r="AV22" t="s">
        <v>4774</v>
      </c>
      <c r="AW22">
        <v>11</v>
      </c>
    </row>
    <row r="23" spans="4:49" ht="13.5" customHeight="1">
      <c r="D23" t="s">
        <v>3517</v>
      </c>
      <c r="E23" t="s">
        <v>4713</v>
      </c>
      <c r="F23" t="s">
        <v>879</v>
      </c>
      <c r="G23" s="105">
        <v>0.4</v>
      </c>
      <c r="H23">
        <v>75</v>
      </c>
      <c r="I23">
        <v>74</v>
      </c>
      <c r="J23">
        <v>87</v>
      </c>
      <c r="K23">
        <v>75</v>
      </c>
      <c r="L23">
        <v>74</v>
      </c>
      <c r="M23">
        <v>87</v>
      </c>
      <c r="N23">
        <v>84</v>
      </c>
      <c r="O23">
        <v>75</v>
      </c>
      <c r="P23">
        <v>74</v>
      </c>
      <c r="Q23">
        <v>87</v>
      </c>
      <c r="R23">
        <v>84</v>
      </c>
      <c r="S23">
        <v>75</v>
      </c>
      <c r="T23">
        <v>74</v>
      </c>
      <c r="U23">
        <v>87</v>
      </c>
      <c r="V23">
        <v>74</v>
      </c>
      <c r="W23">
        <v>87</v>
      </c>
      <c r="X23">
        <v>75</v>
      </c>
      <c r="Y23">
        <v>74</v>
      </c>
      <c r="Z23">
        <v>87</v>
      </c>
      <c r="AA23">
        <v>84</v>
      </c>
      <c r="AB23">
        <v>75</v>
      </c>
      <c r="AC23">
        <v>74</v>
      </c>
      <c r="AD23">
        <v>87</v>
      </c>
      <c r="AE23">
        <v>84</v>
      </c>
      <c r="AF23">
        <v>75</v>
      </c>
      <c r="AG23">
        <v>74</v>
      </c>
      <c r="AH23">
        <v>87</v>
      </c>
      <c r="AI23">
        <v>74</v>
      </c>
      <c r="AJ23">
        <v>75</v>
      </c>
      <c r="AK23">
        <v>74</v>
      </c>
      <c r="AL23">
        <v>87</v>
      </c>
      <c r="AM23">
        <v>75</v>
      </c>
      <c r="AN23">
        <v>74</v>
      </c>
      <c r="AO23">
        <v>87</v>
      </c>
      <c r="AP23">
        <f t="shared" si="0"/>
        <v>82</v>
      </c>
      <c r="AQ23">
        <v>82</v>
      </c>
      <c r="AR23">
        <v>82</v>
      </c>
      <c r="AS23">
        <v>82</v>
      </c>
      <c r="AU23" t="s">
        <v>3517</v>
      </c>
      <c r="AV23" t="s">
        <v>4774</v>
      </c>
      <c r="AW23">
        <v>11</v>
      </c>
    </row>
    <row r="24" spans="4:49" ht="13.5" customHeight="1">
      <c r="D24" t="s">
        <v>1093</v>
      </c>
      <c r="E24" t="s">
        <v>4713</v>
      </c>
      <c r="F24" t="s">
        <v>879</v>
      </c>
      <c r="G24" s="105">
        <v>0.5</v>
      </c>
      <c r="H24">
        <v>87</v>
      </c>
      <c r="I24">
        <v>85</v>
      </c>
      <c r="J24">
        <v>98</v>
      </c>
      <c r="K24">
        <v>87</v>
      </c>
      <c r="L24">
        <v>85</v>
      </c>
      <c r="M24">
        <v>98</v>
      </c>
      <c r="N24">
        <v>97</v>
      </c>
      <c r="O24">
        <v>87</v>
      </c>
      <c r="P24">
        <v>85</v>
      </c>
      <c r="Q24">
        <v>98</v>
      </c>
      <c r="R24">
        <v>97</v>
      </c>
      <c r="S24">
        <v>87</v>
      </c>
      <c r="T24">
        <v>85</v>
      </c>
      <c r="U24">
        <v>98</v>
      </c>
      <c r="V24">
        <v>85</v>
      </c>
      <c r="W24">
        <v>98</v>
      </c>
      <c r="X24">
        <v>87</v>
      </c>
      <c r="Y24">
        <v>85</v>
      </c>
      <c r="Z24">
        <v>98</v>
      </c>
      <c r="AA24">
        <v>97</v>
      </c>
      <c r="AB24">
        <v>87</v>
      </c>
      <c r="AC24">
        <v>85</v>
      </c>
      <c r="AD24">
        <v>98</v>
      </c>
      <c r="AE24">
        <v>97</v>
      </c>
      <c r="AF24">
        <v>87</v>
      </c>
      <c r="AG24">
        <v>85</v>
      </c>
      <c r="AH24">
        <v>98</v>
      </c>
      <c r="AI24">
        <v>85</v>
      </c>
      <c r="AJ24">
        <v>87</v>
      </c>
      <c r="AK24">
        <v>85</v>
      </c>
      <c r="AL24">
        <v>98</v>
      </c>
      <c r="AM24">
        <v>87</v>
      </c>
      <c r="AN24">
        <v>85</v>
      </c>
      <c r="AO24">
        <v>98</v>
      </c>
      <c r="AP24">
        <f t="shared" si="0"/>
        <v>94</v>
      </c>
      <c r="AQ24">
        <v>94</v>
      </c>
      <c r="AR24">
        <v>94</v>
      </c>
      <c r="AS24">
        <v>94</v>
      </c>
      <c r="AU24" t="s">
        <v>1093</v>
      </c>
      <c r="AV24" t="s">
        <v>4774</v>
      </c>
      <c r="AW24">
        <v>12</v>
      </c>
    </row>
    <row r="25" spans="4:49" ht="13.5" customHeight="1">
      <c r="D25" t="s">
        <v>3518</v>
      </c>
      <c r="E25" t="s">
        <v>4713</v>
      </c>
      <c r="F25" t="s">
        <v>879</v>
      </c>
      <c r="G25" s="105">
        <v>0.5</v>
      </c>
      <c r="H25">
        <v>87</v>
      </c>
      <c r="I25">
        <v>85</v>
      </c>
      <c r="J25">
        <v>98</v>
      </c>
      <c r="K25">
        <v>87</v>
      </c>
      <c r="L25">
        <v>85</v>
      </c>
      <c r="M25">
        <v>98</v>
      </c>
      <c r="N25">
        <v>97</v>
      </c>
      <c r="O25">
        <v>87</v>
      </c>
      <c r="P25">
        <v>85</v>
      </c>
      <c r="Q25">
        <v>98</v>
      </c>
      <c r="R25">
        <v>97</v>
      </c>
      <c r="S25">
        <v>87</v>
      </c>
      <c r="T25">
        <v>85</v>
      </c>
      <c r="U25">
        <v>98</v>
      </c>
      <c r="V25">
        <v>85</v>
      </c>
      <c r="W25">
        <v>98</v>
      </c>
      <c r="X25">
        <v>87</v>
      </c>
      <c r="Y25">
        <v>85</v>
      </c>
      <c r="Z25">
        <v>98</v>
      </c>
      <c r="AA25">
        <v>97</v>
      </c>
      <c r="AB25">
        <v>87</v>
      </c>
      <c r="AC25">
        <v>85</v>
      </c>
      <c r="AD25">
        <v>98</v>
      </c>
      <c r="AE25">
        <v>97</v>
      </c>
      <c r="AF25">
        <v>87</v>
      </c>
      <c r="AG25">
        <v>85</v>
      </c>
      <c r="AH25">
        <v>98</v>
      </c>
      <c r="AI25">
        <v>85</v>
      </c>
      <c r="AJ25">
        <v>87</v>
      </c>
      <c r="AK25">
        <v>85</v>
      </c>
      <c r="AL25">
        <v>98</v>
      </c>
      <c r="AM25">
        <v>87</v>
      </c>
      <c r="AN25">
        <v>85</v>
      </c>
      <c r="AO25">
        <v>98</v>
      </c>
      <c r="AP25">
        <f t="shared" si="0"/>
        <v>94</v>
      </c>
      <c r="AQ25">
        <v>94</v>
      </c>
      <c r="AR25">
        <v>94</v>
      </c>
      <c r="AS25">
        <v>94</v>
      </c>
      <c r="AU25" t="s">
        <v>3518</v>
      </c>
      <c r="AV25" t="s">
        <v>4774</v>
      </c>
      <c r="AW25">
        <v>12</v>
      </c>
    </row>
    <row r="26" spans="4:49" ht="13.5" customHeight="1">
      <c r="D26" t="s">
        <v>561</v>
      </c>
      <c r="E26" t="s">
        <v>4713</v>
      </c>
      <c r="F26" t="s">
        <v>879</v>
      </c>
      <c r="G26" s="105">
        <v>0.7</v>
      </c>
      <c r="H26">
        <v>99</v>
      </c>
      <c r="I26">
        <v>97</v>
      </c>
      <c r="J26">
        <v>113</v>
      </c>
      <c r="K26">
        <v>99</v>
      </c>
      <c r="L26">
        <v>97</v>
      </c>
      <c r="M26">
        <v>113</v>
      </c>
      <c r="N26">
        <v>112</v>
      </c>
      <c r="O26">
        <v>99</v>
      </c>
      <c r="P26">
        <v>97</v>
      </c>
      <c r="Q26">
        <v>113</v>
      </c>
      <c r="R26">
        <v>112</v>
      </c>
      <c r="S26">
        <v>99</v>
      </c>
      <c r="T26">
        <v>97</v>
      </c>
      <c r="U26">
        <v>113</v>
      </c>
      <c r="V26">
        <v>97</v>
      </c>
      <c r="W26">
        <v>113</v>
      </c>
      <c r="X26">
        <v>99</v>
      </c>
      <c r="Y26">
        <v>97</v>
      </c>
      <c r="Z26">
        <v>113</v>
      </c>
      <c r="AA26">
        <v>112</v>
      </c>
      <c r="AB26">
        <v>99</v>
      </c>
      <c r="AC26">
        <v>97</v>
      </c>
      <c r="AD26">
        <v>113</v>
      </c>
      <c r="AE26">
        <v>112</v>
      </c>
      <c r="AF26">
        <v>99</v>
      </c>
      <c r="AG26">
        <v>97</v>
      </c>
      <c r="AH26">
        <v>113</v>
      </c>
      <c r="AI26">
        <v>97</v>
      </c>
      <c r="AJ26">
        <v>99</v>
      </c>
      <c r="AK26">
        <v>97</v>
      </c>
      <c r="AL26">
        <v>113</v>
      </c>
      <c r="AM26">
        <v>99</v>
      </c>
      <c r="AN26">
        <v>97</v>
      </c>
      <c r="AO26">
        <v>113</v>
      </c>
      <c r="AP26">
        <f t="shared" si="0"/>
        <v>107</v>
      </c>
      <c r="AQ26">
        <v>107</v>
      </c>
      <c r="AR26">
        <v>107</v>
      </c>
      <c r="AS26">
        <v>107</v>
      </c>
      <c r="AU26" t="s">
        <v>561</v>
      </c>
      <c r="AV26" t="s">
        <v>4774</v>
      </c>
      <c r="AW26">
        <v>13</v>
      </c>
    </row>
    <row r="27" spans="4:49" ht="13.5" customHeight="1">
      <c r="D27" t="s">
        <v>3519</v>
      </c>
      <c r="E27" t="s">
        <v>4713</v>
      </c>
      <c r="F27" t="s">
        <v>879</v>
      </c>
      <c r="G27" s="105">
        <v>0.7</v>
      </c>
      <c r="H27">
        <v>99</v>
      </c>
      <c r="I27">
        <v>97</v>
      </c>
      <c r="J27">
        <v>113</v>
      </c>
      <c r="K27">
        <v>99</v>
      </c>
      <c r="L27">
        <v>97</v>
      </c>
      <c r="M27">
        <v>113</v>
      </c>
      <c r="N27">
        <v>112</v>
      </c>
      <c r="O27">
        <v>99</v>
      </c>
      <c r="P27">
        <v>97</v>
      </c>
      <c r="Q27">
        <v>113</v>
      </c>
      <c r="R27">
        <v>112</v>
      </c>
      <c r="S27">
        <v>99</v>
      </c>
      <c r="T27">
        <v>97</v>
      </c>
      <c r="U27">
        <v>113</v>
      </c>
      <c r="V27">
        <v>97</v>
      </c>
      <c r="W27">
        <v>113</v>
      </c>
      <c r="X27">
        <v>99</v>
      </c>
      <c r="Y27">
        <v>97</v>
      </c>
      <c r="Z27">
        <v>113</v>
      </c>
      <c r="AA27">
        <v>112</v>
      </c>
      <c r="AB27">
        <v>99</v>
      </c>
      <c r="AC27">
        <v>97</v>
      </c>
      <c r="AD27">
        <v>113</v>
      </c>
      <c r="AE27">
        <v>112</v>
      </c>
      <c r="AF27">
        <v>99</v>
      </c>
      <c r="AG27">
        <v>97</v>
      </c>
      <c r="AH27">
        <v>113</v>
      </c>
      <c r="AI27">
        <v>97</v>
      </c>
      <c r="AJ27">
        <v>99</v>
      </c>
      <c r="AK27">
        <v>97</v>
      </c>
      <c r="AL27">
        <v>113</v>
      </c>
      <c r="AM27">
        <v>99</v>
      </c>
      <c r="AN27">
        <v>97</v>
      </c>
      <c r="AO27">
        <v>113</v>
      </c>
      <c r="AP27">
        <f t="shared" si="0"/>
        <v>107</v>
      </c>
      <c r="AQ27">
        <v>107</v>
      </c>
      <c r="AR27">
        <v>107</v>
      </c>
      <c r="AS27">
        <v>107</v>
      </c>
      <c r="AU27" t="s">
        <v>3519</v>
      </c>
      <c r="AV27" t="s">
        <v>4774</v>
      </c>
      <c r="AW27">
        <v>13</v>
      </c>
    </row>
    <row r="28" spans="4:49" ht="13.5" customHeight="1">
      <c r="D28" t="s">
        <v>4666</v>
      </c>
      <c r="E28" t="s">
        <v>4713</v>
      </c>
      <c r="F28" t="s">
        <v>879</v>
      </c>
      <c r="G28" s="105">
        <v>0.7</v>
      </c>
      <c r="H28">
        <v>105</v>
      </c>
      <c r="I28">
        <v>103</v>
      </c>
      <c r="J28">
        <v>120</v>
      </c>
      <c r="K28">
        <v>105</v>
      </c>
      <c r="L28">
        <v>103</v>
      </c>
      <c r="M28">
        <v>120</v>
      </c>
      <c r="N28">
        <v>119</v>
      </c>
      <c r="O28">
        <v>105</v>
      </c>
      <c r="P28">
        <v>103</v>
      </c>
      <c r="Q28">
        <v>120</v>
      </c>
      <c r="R28">
        <v>119</v>
      </c>
      <c r="S28">
        <v>105</v>
      </c>
      <c r="T28">
        <v>103</v>
      </c>
      <c r="U28">
        <v>120</v>
      </c>
      <c r="V28">
        <v>103</v>
      </c>
      <c r="W28">
        <v>120</v>
      </c>
      <c r="X28">
        <v>105</v>
      </c>
      <c r="Y28">
        <v>103</v>
      </c>
      <c r="Z28">
        <v>120</v>
      </c>
      <c r="AA28">
        <v>119</v>
      </c>
      <c r="AB28">
        <v>105</v>
      </c>
      <c r="AC28">
        <v>103</v>
      </c>
      <c r="AD28">
        <v>120</v>
      </c>
      <c r="AE28">
        <v>119</v>
      </c>
      <c r="AF28">
        <v>105</v>
      </c>
      <c r="AG28">
        <v>103</v>
      </c>
      <c r="AH28">
        <v>120</v>
      </c>
      <c r="AI28">
        <v>103</v>
      </c>
      <c r="AJ28">
        <v>105</v>
      </c>
      <c r="AK28">
        <v>103</v>
      </c>
      <c r="AL28">
        <v>120</v>
      </c>
      <c r="AM28">
        <v>105</v>
      </c>
      <c r="AN28">
        <v>103</v>
      </c>
      <c r="AO28">
        <v>120</v>
      </c>
      <c r="AP28">
        <f t="shared" si="0"/>
        <v>114</v>
      </c>
      <c r="AQ28">
        <v>114</v>
      </c>
      <c r="AR28">
        <v>114</v>
      </c>
      <c r="AS28">
        <v>114</v>
      </c>
      <c r="AU28" t="s">
        <v>4666</v>
      </c>
      <c r="AV28" t="s">
        <v>4774</v>
      </c>
      <c r="AW28">
        <v>14</v>
      </c>
    </row>
    <row r="29" spans="4:49" ht="13.5" customHeight="1">
      <c r="D29" t="s">
        <v>4667</v>
      </c>
      <c r="E29" t="s">
        <v>4713</v>
      </c>
      <c r="F29" t="s">
        <v>879</v>
      </c>
      <c r="G29" s="105">
        <v>0.7</v>
      </c>
      <c r="H29">
        <v>105</v>
      </c>
      <c r="I29">
        <v>103</v>
      </c>
      <c r="J29">
        <v>120</v>
      </c>
      <c r="K29">
        <v>105</v>
      </c>
      <c r="L29">
        <v>103</v>
      </c>
      <c r="M29">
        <v>120</v>
      </c>
      <c r="N29">
        <v>119</v>
      </c>
      <c r="O29">
        <v>105</v>
      </c>
      <c r="P29">
        <v>103</v>
      </c>
      <c r="Q29">
        <v>120</v>
      </c>
      <c r="R29">
        <v>119</v>
      </c>
      <c r="S29">
        <v>105</v>
      </c>
      <c r="T29">
        <v>103</v>
      </c>
      <c r="U29">
        <v>120</v>
      </c>
      <c r="V29">
        <v>103</v>
      </c>
      <c r="W29">
        <v>120</v>
      </c>
      <c r="X29">
        <v>105</v>
      </c>
      <c r="Y29">
        <v>103</v>
      </c>
      <c r="Z29">
        <v>120</v>
      </c>
      <c r="AA29">
        <v>119</v>
      </c>
      <c r="AB29">
        <v>105</v>
      </c>
      <c r="AC29">
        <v>103</v>
      </c>
      <c r="AD29">
        <v>120</v>
      </c>
      <c r="AE29">
        <v>119</v>
      </c>
      <c r="AF29">
        <v>105</v>
      </c>
      <c r="AG29">
        <v>103</v>
      </c>
      <c r="AH29">
        <v>120</v>
      </c>
      <c r="AI29">
        <v>103</v>
      </c>
      <c r="AJ29">
        <v>105</v>
      </c>
      <c r="AK29">
        <v>103</v>
      </c>
      <c r="AL29">
        <v>120</v>
      </c>
      <c r="AM29">
        <v>105</v>
      </c>
      <c r="AN29">
        <v>103</v>
      </c>
      <c r="AO29">
        <v>120</v>
      </c>
      <c r="AP29">
        <f t="shared" si="0"/>
        <v>114</v>
      </c>
      <c r="AQ29">
        <v>114</v>
      </c>
      <c r="AR29">
        <v>114</v>
      </c>
      <c r="AS29">
        <v>114</v>
      </c>
      <c r="AU29" t="s">
        <v>4667</v>
      </c>
      <c r="AV29" t="s">
        <v>4774</v>
      </c>
      <c r="AW29">
        <v>14</v>
      </c>
    </row>
    <row r="30" spans="4:49" ht="13.5" customHeight="1">
      <c r="D30" t="s">
        <v>562</v>
      </c>
      <c r="E30" t="s">
        <v>4713</v>
      </c>
      <c r="F30" t="s">
        <v>879</v>
      </c>
      <c r="G30" s="105">
        <v>0.79999999999999993</v>
      </c>
      <c r="H30">
        <v>111</v>
      </c>
      <c r="I30">
        <v>109</v>
      </c>
      <c r="J30">
        <v>127</v>
      </c>
      <c r="K30">
        <v>111</v>
      </c>
      <c r="L30">
        <v>109</v>
      </c>
      <c r="M30">
        <v>127</v>
      </c>
      <c r="N30">
        <v>126</v>
      </c>
      <c r="O30">
        <v>111</v>
      </c>
      <c r="P30">
        <v>109</v>
      </c>
      <c r="Q30">
        <v>127</v>
      </c>
      <c r="R30">
        <v>126</v>
      </c>
      <c r="S30">
        <v>111</v>
      </c>
      <c r="T30">
        <v>109</v>
      </c>
      <c r="U30">
        <v>127</v>
      </c>
      <c r="V30">
        <v>109</v>
      </c>
      <c r="W30">
        <v>127</v>
      </c>
      <c r="X30">
        <v>111</v>
      </c>
      <c r="Y30">
        <v>109</v>
      </c>
      <c r="Z30">
        <v>127</v>
      </c>
      <c r="AA30">
        <v>126</v>
      </c>
      <c r="AB30">
        <v>111</v>
      </c>
      <c r="AC30">
        <v>109</v>
      </c>
      <c r="AD30">
        <v>127</v>
      </c>
      <c r="AE30">
        <v>126</v>
      </c>
      <c r="AF30">
        <v>111</v>
      </c>
      <c r="AG30">
        <v>109</v>
      </c>
      <c r="AH30">
        <v>127</v>
      </c>
      <c r="AI30">
        <v>109</v>
      </c>
      <c r="AJ30">
        <v>111</v>
      </c>
      <c r="AK30">
        <v>109</v>
      </c>
      <c r="AL30">
        <v>127</v>
      </c>
      <c r="AM30">
        <v>111</v>
      </c>
      <c r="AN30">
        <v>109</v>
      </c>
      <c r="AO30">
        <v>127</v>
      </c>
      <c r="AP30">
        <f t="shared" si="0"/>
        <v>120</v>
      </c>
      <c r="AQ30">
        <v>120</v>
      </c>
      <c r="AR30">
        <v>120</v>
      </c>
      <c r="AS30">
        <v>120</v>
      </c>
      <c r="AU30" t="s">
        <v>562</v>
      </c>
      <c r="AV30" t="s">
        <v>4774</v>
      </c>
      <c r="AW30">
        <v>15</v>
      </c>
    </row>
    <row r="31" spans="4:49" ht="13.5" customHeight="1">
      <c r="D31" t="s">
        <v>3520</v>
      </c>
      <c r="E31" t="s">
        <v>4713</v>
      </c>
      <c r="F31" t="s">
        <v>879</v>
      </c>
      <c r="G31" s="105">
        <v>0.79999999999999993</v>
      </c>
      <c r="H31">
        <v>111</v>
      </c>
      <c r="I31">
        <v>109</v>
      </c>
      <c r="J31">
        <v>127</v>
      </c>
      <c r="K31">
        <v>111</v>
      </c>
      <c r="L31">
        <v>109</v>
      </c>
      <c r="M31">
        <v>127</v>
      </c>
      <c r="N31">
        <v>126</v>
      </c>
      <c r="O31">
        <v>111</v>
      </c>
      <c r="P31">
        <v>109</v>
      </c>
      <c r="Q31">
        <v>127</v>
      </c>
      <c r="R31">
        <v>126</v>
      </c>
      <c r="S31">
        <v>111</v>
      </c>
      <c r="T31">
        <v>109</v>
      </c>
      <c r="U31">
        <v>127</v>
      </c>
      <c r="V31">
        <v>109</v>
      </c>
      <c r="W31">
        <v>127</v>
      </c>
      <c r="X31">
        <v>111</v>
      </c>
      <c r="Y31">
        <v>109</v>
      </c>
      <c r="Z31">
        <v>127</v>
      </c>
      <c r="AA31">
        <v>126</v>
      </c>
      <c r="AB31">
        <v>111</v>
      </c>
      <c r="AC31">
        <v>109</v>
      </c>
      <c r="AD31">
        <v>127</v>
      </c>
      <c r="AE31">
        <v>126</v>
      </c>
      <c r="AF31">
        <v>111</v>
      </c>
      <c r="AG31">
        <v>109</v>
      </c>
      <c r="AH31">
        <v>127</v>
      </c>
      <c r="AI31">
        <v>109</v>
      </c>
      <c r="AJ31">
        <v>111</v>
      </c>
      <c r="AK31">
        <v>109</v>
      </c>
      <c r="AL31">
        <v>127</v>
      </c>
      <c r="AM31">
        <v>111</v>
      </c>
      <c r="AN31">
        <v>109</v>
      </c>
      <c r="AO31">
        <v>127</v>
      </c>
      <c r="AP31">
        <f t="shared" si="0"/>
        <v>120</v>
      </c>
      <c r="AQ31">
        <v>120</v>
      </c>
      <c r="AR31">
        <v>120</v>
      </c>
      <c r="AS31">
        <v>120</v>
      </c>
      <c r="AU31" t="s">
        <v>3520</v>
      </c>
      <c r="AV31" t="s">
        <v>4774</v>
      </c>
      <c r="AW31">
        <v>15</v>
      </c>
    </row>
    <row r="32" spans="4:49" ht="13.5" customHeight="1">
      <c r="D32" t="s">
        <v>2944</v>
      </c>
      <c r="E32" t="s">
        <v>4713</v>
      </c>
      <c r="F32" t="s">
        <v>879</v>
      </c>
      <c r="G32" s="105">
        <v>0.9</v>
      </c>
      <c r="H32">
        <v>115</v>
      </c>
      <c r="I32">
        <v>114</v>
      </c>
      <c r="J32">
        <v>132</v>
      </c>
      <c r="K32">
        <v>115</v>
      </c>
      <c r="L32">
        <v>114</v>
      </c>
      <c r="M32">
        <v>132</v>
      </c>
      <c r="N32">
        <v>131</v>
      </c>
      <c r="O32">
        <v>115</v>
      </c>
      <c r="P32">
        <v>114</v>
      </c>
      <c r="Q32">
        <v>132</v>
      </c>
      <c r="R32">
        <v>131</v>
      </c>
      <c r="S32">
        <v>115</v>
      </c>
      <c r="T32">
        <v>114</v>
      </c>
      <c r="U32">
        <v>132</v>
      </c>
      <c r="V32">
        <v>114</v>
      </c>
      <c r="W32">
        <v>132</v>
      </c>
      <c r="X32">
        <v>115</v>
      </c>
      <c r="Y32">
        <v>114</v>
      </c>
      <c r="Z32">
        <v>132</v>
      </c>
      <c r="AA32">
        <v>131</v>
      </c>
      <c r="AB32">
        <v>115</v>
      </c>
      <c r="AC32">
        <v>114</v>
      </c>
      <c r="AD32">
        <v>132</v>
      </c>
      <c r="AE32">
        <v>131</v>
      </c>
      <c r="AF32">
        <v>115</v>
      </c>
      <c r="AG32">
        <v>114</v>
      </c>
      <c r="AH32">
        <v>132</v>
      </c>
      <c r="AI32">
        <v>114</v>
      </c>
      <c r="AJ32">
        <v>115</v>
      </c>
      <c r="AK32">
        <v>114</v>
      </c>
      <c r="AL32">
        <v>132</v>
      </c>
      <c r="AM32">
        <v>115</v>
      </c>
      <c r="AN32">
        <v>114</v>
      </c>
      <c r="AO32">
        <v>132</v>
      </c>
      <c r="AP32">
        <f t="shared" si="0"/>
        <v>126</v>
      </c>
      <c r="AQ32">
        <v>126</v>
      </c>
      <c r="AR32">
        <v>126</v>
      </c>
      <c r="AS32">
        <v>126</v>
      </c>
      <c r="AU32" t="s">
        <v>2944</v>
      </c>
      <c r="AV32" t="s">
        <v>4774</v>
      </c>
      <c r="AW32">
        <v>16</v>
      </c>
    </row>
    <row r="33" spans="4:49" ht="13.5" customHeight="1">
      <c r="D33" t="s">
        <v>3521</v>
      </c>
      <c r="E33" t="s">
        <v>4713</v>
      </c>
      <c r="F33" t="s">
        <v>879</v>
      </c>
      <c r="G33" s="105">
        <v>0.9</v>
      </c>
      <c r="H33">
        <v>115</v>
      </c>
      <c r="I33">
        <v>114</v>
      </c>
      <c r="J33">
        <v>132</v>
      </c>
      <c r="K33">
        <v>115</v>
      </c>
      <c r="L33">
        <v>114</v>
      </c>
      <c r="M33">
        <v>132</v>
      </c>
      <c r="N33">
        <v>131</v>
      </c>
      <c r="O33">
        <v>115</v>
      </c>
      <c r="P33">
        <v>114</v>
      </c>
      <c r="Q33">
        <v>132</v>
      </c>
      <c r="R33">
        <v>131</v>
      </c>
      <c r="S33">
        <v>115</v>
      </c>
      <c r="T33">
        <v>114</v>
      </c>
      <c r="U33">
        <v>132</v>
      </c>
      <c r="V33">
        <v>114</v>
      </c>
      <c r="W33">
        <v>132</v>
      </c>
      <c r="X33">
        <v>115</v>
      </c>
      <c r="Y33">
        <v>114</v>
      </c>
      <c r="Z33">
        <v>132</v>
      </c>
      <c r="AA33">
        <v>131</v>
      </c>
      <c r="AB33">
        <v>115</v>
      </c>
      <c r="AC33">
        <v>114</v>
      </c>
      <c r="AD33">
        <v>132</v>
      </c>
      <c r="AE33">
        <v>131</v>
      </c>
      <c r="AF33">
        <v>115</v>
      </c>
      <c r="AG33">
        <v>114</v>
      </c>
      <c r="AH33">
        <v>132</v>
      </c>
      <c r="AI33">
        <v>114</v>
      </c>
      <c r="AJ33">
        <v>115</v>
      </c>
      <c r="AK33">
        <v>114</v>
      </c>
      <c r="AL33">
        <v>132</v>
      </c>
      <c r="AM33">
        <v>115</v>
      </c>
      <c r="AN33">
        <v>114</v>
      </c>
      <c r="AO33">
        <v>132</v>
      </c>
      <c r="AP33">
        <f t="shared" si="0"/>
        <v>126</v>
      </c>
      <c r="AQ33">
        <v>126</v>
      </c>
      <c r="AR33">
        <v>126</v>
      </c>
      <c r="AS33">
        <v>126</v>
      </c>
      <c r="AU33" t="s">
        <v>3521</v>
      </c>
      <c r="AV33" t="s">
        <v>4774</v>
      </c>
      <c r="AW33">
        <v>16</v>
      </c>
    </row>
    <row r="34" spans="4:49" ht="13.5" customHeight="1">
      <c r="D34" t="s">
        <v>563</v>
      </c>
      <c r="E34" t="s">
        <v>4713</v>
      </c>
      <c r="F34" t="s">
        <v>879</v>
      </c>
      <c r="G34" s="105">
        <v>0.9</v>
      </c>
      <c r="H34">
        <v>123</v>
      </c>
      <c r="I34">
        <v>121</v>
      </c>
      <c r="J34">
        <v>141</v>
      </c>
      <c r="K34">
        <v>123</v>
      </c>
      <c r="L34">
        <v>121</v>
      </c>
      <c r="M34">
        <v>141</v>
      </c>
      <c r="N34">
        <v>141</v>
      </c>
      <c r="O34">
        <v>123</v>
      </c>
      <c r="P34">
        <v>121</v>
      </c>
      <c r="Q34">
        <v>141</v>
      </c>
      <c r="R34">
        <v>141</v>
      </c>
      <c r="S34">
        <v>123</v>
      </c>
      <c r="T34">
        <v>121</v>
      </c>
      <c r="U34">
        <v>141</v>
      </c>
      <c r="V34">
        <v>121</v>
      </c>
      <c r="W34">
        <v>141</v>
      </c>
      <c r="X34">
        <v>123</v>
      </c>
      <c r="Y34">
        <v>121</v>
      </c>
      <c r="Z34">
        <v>141</v>
      </c>
      <c r="AA34">
        <v>141</v>
      </c>
      <c r="AB34">
        <v>123</v>
      </c>
      <c r="AC34">
        <v>121</v>
      </c>
      <c r="AD34">
        <v>141</v>
      </c>
      <c r="AE34">
        <v>141</v>
      </c>
      <c r="AF34">
        <v>123</v>
      </c>
      <c r="AG34">
        <v>121</v>
      </c>
      <c r="AH34">
        <v>141</v>
      </c>
      <c r="AI34">
        <v>121</v>
      </c>
      <c r="AJ34">
        <v>123</v>
      </c>
      <c r="AK34">
        <v>121</v>
      </c>
      <c r="AL34">
        <v>141</v>
      </c>
      <c r="AM34">
        <v>123</v>
      </c>
      <c r="AN34">
        <v>121</v>
      </c>
      <c r="AO34">
        <v>141</v>
      </c>
      <c r="AP34">
        <f t="shared" si="0"/>
        <v>134</v>
      </c>
      <c r="AQ34">
        <v>134</v>
      </c>
      <c r="AR34">
        <v>134</v>
      </c>
      <c r="AS34">
        <v>134</v>
      </c>
      <c r="AU34" t="s">
        <v>563</v>
      </c>
      <c r="AV34" t="s">
        <v>4774</v>
      </c>
      <c r="AW34">
        <v>17</v>
      </c>
    </row>
    <row r="35" spans="4:49" ht="13.5" customHeight="1">
      <c r="D35" t="s">
        <v>3522</v>
      </c>
      <c r="E35" t="s">
        <v>4713</v>
      </c>
      <c r="F35" t="s">
        <v>879</v>
      </c>
      <c r="G35" s="105">
        <v>0.9</v>
      </c>
      <c r="H35">
        <v>123</v>
      </c>
      <c r="I35">
        <v>121</v>
      </c>
      <c r="J35">
        <v>141</v>
      </c>
      <c r="K35">
        <v>123</v>
      </c>
      <c r="L35">
        <v>121</v>
      </c>
      <c r="M35">
        <v>141</v>
      </c>
      <c r="N35">
        <v>141</v>
      </c>
      <c r="O35">
        <v>123</v>
      </c>
      <c r="P35">
        <v>121</v>
      </c>
      <c r="Q35">
        <v>141</v>
      </c>
      <c r="R35">
        <v>141</v>
      </c>
      <c r="S35">
        <v>123</v>
      </c>
      <c r="T35">
        <v>121</v>
      </c>
      <c r="U35">
        <v>141</v>
      </c>
      <c r="V35">
        <v>121</v>
      </c>
      <c r="W35">
        <v>141</v>
      </c>
      <c r="X35">
        <v>123</v>
      </c>
      <c r="Y35">
        <v>121</v>
      </c>
      <c r="Z35">
        <v>141</v>
      </c>
      <c r="AA35">
        <v>141</v>
      </c>
      <c r="AB35">
        <v>123</v>
      </c>
      <c r="AC35">
        <v>121</v>
      </c>
      <c r="AD35">
        <v>141</v>
      </c>
      <c r="AE35">
        <v>141</v>
      </c>
      <c r="AF35">
        <v>123</v>
      </c>
      <c r="AG35">
        <v>121</v>
      </c>
      <c r="AH35">
        <v>141</v>
      </c>
      <c r="AI35">
        <v>121</v>
      </c>
      <c r="AJ35">
        <v>123</v>
      </c>
      <c r="AK35">
        <v>121</v>
      </c>
      <c r="AL35">
        <v>141</v>
      </c>
      <c r="AM35">
        <v>123</v>
      </c>
      <c r="AN35">
        <v>121</v>
      </c>
      <c r="AO35">
        <v>141</v>
      </c>
      <c r="AP35">
        <f t="shared" si="0"/>
        <v>134</v>
      </c>
      <c r="AQ35">
        <v>134</v>
      </c>
      <c r="AR35">
        <v>134</v>
      </c>
      <c r="AS35">
        <v>134</v>
      </c>
      <c r="AU35" t="s">
        <v>3522</v>
      </c>
      <c r="AV35" t="s">
        <v>4774</v>
      </c>
      <c r="AW35">
        <v>17</v>
      </c>
    </row>
    <row r="36" spans="4:49" ht="13.5" customHeight="1">
      <c r="D36" t="s">
        <v>564</v>
      </c>
      <c r="E36" t="s">
        <v>4713</v>
      </c>
      <c r="F36" t="s">
        <v>880</v>
      </c>
      <c r="G36" s="105">
        <v>0.5</v>
      </c>
      <c r="H36">
        <v>70</v>
      </c>
      <c r="I36">
        <v>79</v>
      </c>
      <c r="J36">
        <v>81</v>
      </c>
      <c r="K36">
        <v>70</v>
      </c>
      <c r="L36">
        <v>79</v>
      </c>
      <c r="M36">
        <v>81</v>
      </c>
      <c r="N36">
        <v>81</v>
      </c>
      <c r="O36">
        <v>70</v>
      </c>
      <c r="P36">
        <v>79</v>
      </c>
      <c r="Q36">
        <v>81</v>
      </c>
      <c r="R36">
        <v>81</v>
      </c>
      <c r="S36">
        <v>70</v>
      </c>
      <c r="T36">
        <v>79</v>
      </c>
      <c r="U36">
        <v>81</v>
      </c>
      <c r="V36">
        <v>79</v>
      </c>
      <c r="W36">
        <v>81</v>
      </c>
      <c r="X36">
        <v>70</v>
      </c>
      <c r="Y36">
        <v>79</v>
      </c>
      <c r="Z36">
        <v>81</v>
      </c>
      <c r="AA36">
        <v>81</v>
      </c>
      <c r="AB36">
        <v>70</v>
      </c>
      <c r="AC36">
        <v>79</v>
      </c>
      <c r="AD36">
        <v>81</v>
      </c>
      <c r="AE36">
        <v>81</v>
      </c>
      <c r="AF36">
        <v>70</v>
      </c>
      <c r="AG36">
        <v>79</v>
      </c>
      <c r="AH36">
        <v>81</v>
      </c>
      <c r="AI36">
        <v>79</v>
      </c>
      <c r="AJ36">
        <v>70</v>
      </c>
      <c r="AK36">
        <v>79</v>
      </c>
      <c r="AL36">
        <v>81</v>
      </c>
      <c r="AM36">
        <v>70</v>
      </c>
      <c r="AN36">
        <v>79</v>
      </c>
      <c r="AO36">
        <v>81</v>
      </c>
      <c r="AP36">
        <f t="shared" si="0"/>
        <v>87</v>
      </c>
      <c r="AQ36">
        <v>87</v>
      </c>
      <c r="AR36">
        <v>87</v>
      </c>
      <c r="AS36">
        <v>87</v>
      </c>
      <c r="AU36" t="s">
        <v>564</v>
      </c>
      <c r="AV36" t="s">
        <v>4774</v>
      </c>
      <c r="AW36">
        <v>18</v>
      </c>
    </row>
    <row r="37" spans="4:49" ht="13.5" customHeight="1">
      <c r="D37" t="s">
        <v>3523</v>
      </c>
      <c r="E37" t="s">
        <v>4713</v>
      </c>
      <c r="F37" t="s">
        <v>880</v>
      </c>
      <c r="G37" s="105">
        <v>0.5</v>
      </c>
      <c r="H37">
        <v>70</v>
      </c>
      <c r="I37">
        <v>79</v>
      </c>
      <c r="J37">
        <v>81</v>
      </c>
      <c r="K37">
        <v>70</v>
      </c>
      <c r="L37">
        <v>79</v>
      </c>
      <c r="M37">
        <v>81</v>
      </c>
      <c r="N37">
        <v>81</v>
      </c>
      <c r="O37">
        <v>70</v>
      </c>
      <c r="P37">
        <v>79</v>
      </c>
      <c r="Q37">
        <v>81</v>
      </c>
      <c r="R37">
        <v>81</v>
      </c>
      <c r="S37">
        <v>70</v>
      </c>
      <c r="T37">
        <v>79</v>
      </c>
      <c r="U37">
        <v>81</v>
      </c>
      <c r="V37">
        <v>79</v>
      </c>
      <c r="W37">
        <v>81</v>
      </c>
      <c r="X37">
        <v>70</v>
      </c>
      <c r="Y37">
        <v>79</v>
      </c>
      <c r="Z37">
        <v>81</v>
      </c>
      <c r="AA37">
        <v>81</v>
      </c>
      <c r="AB37">
        <v>70</v>
      </c>
      <c r="AC37">
        <v>79</v>
      </c>
      <c r="AD37">
        <v>81</v>
      </c>
      <c r="AE37">
        <v>81</v>
      </c>
      <c r="AF37">
        <v>70</v>
      </c>
      <c r="AG37">
        <v>79</v>
      </c>
      <c r="AH37">
        <v>81</v>
      </c>
      <c r="AI37">
        <v>79</v>
      </c>
      <c r="AJ37">
        <v>70</v>
      </c>
      <c r="AK37">
        <v>79</v>
      </c>
      <c r="AL37">
        <v>81</v>
      </c>
      <c r="AM37">
        <v>70</v>
      </c>
      <c r="AN37">
        <v>79</v>
      </c>
      <c r="AO37">
        <v>81</v>
      </c>
      <c r="AP37">
        <f t="shared" si="0"/>
        <v>87</v>
      </c>
      <c r="AQ37">
        <v>87</v>
      </c>
      <c r="AR37">
        <v>87</v>
      </c>
      <c r="AS37">
        <v>87</v>
      </c>
      <c r="AU37" t="s">
        <v>3523</v>
      </c>
      <c r="AV37" t="s">
        <v>4774</v>
      </c>
      <c r="AW37">
        <v>18</v>
      </c>
    </row>
    <row r="38" spans="4:49" ht="13.5" customHeight="1">
      <c r="D38" t="s">
        <v>1094</v>
      </c>
      <c r="E38" t="s">
        <v>4713</v>
      </c>
      <c r="F38" t="s">
        <v>880</v>
      </c>
      <c r="G38" s="105">
        <v>0.79999999999999993</v>
      </c>
      <c r="H38">
        <v>84</v>
      </c>
      <c r="I38">
        <v>96</v>
      </c>
      <c r="J38">
        <v>98</v>
      </c>
      <c r="K38">
        <v>84</v>
      </c>
      <c r="L38">
        <v>96</v>
      </c>
      <c r="M38">
        <v>98</v>
      </c>
      <c r="N38">
        <v>98</v>
      </c>
      <c r="O38">
        <v>84</v>
      </c>
      <c r="P38">
        <v>96</v>
      </c>
      <c r="Q38">
        <v>98</v>
      </c>
      <c r="R38">
        <v>98</v>
      </c>
      <c r="S38">
        <v>84</v>
      </c>
      <c r="T38">
        <v>96</v>
      </c>
      <c r="U38">
        <v>98</v>
      </c>
      <c r="V38">
        <v>96</v>
      </c>
      <c r="W38">
        <v>98</v>
      </c>
      <c r="X38">
        <v>84</v>
      </c>
      <c r="Y38">
        <v>96</v>
      </c>
      <c r="Z38">
        <v>98</v>
      </c>
      <c r="AA38">
        <v>98</v>
      </c>
      <c r="AB38">
        <v>84</v>
      </c>
      <c r="AC38">
        <v>96</v>
      </c>
      <c r="AD38">
        <v>98</v>
      </c>
      <c r="AE38">
        <v>98</v>
      </c>
      <c r="AF38">
        <v>84</v>
      </c>
      <c r="AG38">
        <v>96</v>
      </c>
      <c r="AH38">
        <v>98</v>
      </c>
      <c r="AI38">
        <v>96</v>
      </c>
      <c r="AJ38">
        <v>84</v>
      </c>
      <c r="AK38">
        <v>96</v>
      </c>
      <c r="AL38">
        <v>98</v>
      </c>
      <c r="AM38">
        <v>84</v>
      </c>
      <c r="AN38">
        <v>96</v>
      </c>
      <c r="AO38">
        <v>98</v>
      </c>
      <c r="AP38">
        <f t="shared" si="0"/>
        <v>106</v>
      </c>
      <c r="AQ38">
        <v>106</v>
      </c>
      <c r="AR38">
        <v>106</v>
      </c>
      <c r="AS38">
        <v>106</v>
      </c>
      <c r="AU38" t="s">
        <v>1094</v>
      </c>
      <c r="AV38" t="s">
        <v>4774</v>
      </c>
      <c r="AW38">
        <v>19</v>
      </c>
    </row>
    <row r="39" spans="4:49" ht="13.5" customHeight="1">
      <c r="D39" t="s">
        <v>3524</v>
      </c>
      <c r="E39" t="s">
        <v>4713</v>
      </c>
      <c r="F39" t="s">
        <v>880</v>
      </c>
      <c r="G39" s="105">
        <v>0.79999999999999993</v>
      </c>
      <c r="H39">
        <v>84</v>
      </c>
      <c r="I39">
        <v>96</v>
      </c>
      <c r="J39">
        <v>98</v>
      </c>
      <c r="K39">
        <v>84</v>
      </c>
      <c r="L39">
        <v>96</v>
      </c>
      <c r="M39">
        <v>98</v>
      </c>
      <c r="N39">
        <v>98</v>
      </c>
      <c r="O39">
        <v>84</v>
      </c>
      <c r="P39">
        <v>96</v>
      </c>
      <c r="Q39">
        <v>98</v>
      </c>
      <c r="R39">
        <v>98</v>
      </c>
      <c r="S39">
        <v>84</v>
      </c>
      <c r="T39">
        <v>96</v>
      </c>
      <c r="U39">
        <v>98</v>
      </c>
      <c r="V39">
        <v>96</v>
      </c>
      <c r="W39">
        <v>98</v>
      </c>
      <c r="X39">
        <v>84</v>
      </c>
      <c r="Y39">
        <v>96</v>
      </c>
      <c r="Z39">
        <v>98</v>
      </c>
      <c r="AA39">
        <v>98</v>
      </c>
      <c r="AB39">
        <v>84</v>
      </c>
      <c r="AC39">
        <v>96</v>
      </c>
      <c r="AD39">
        <v>98</v>
      </c>
      <c r="AE39">
        <v>98</v>
      </c>
      <c r="AF39">
        <v>84</v>
      </c>
      <c r="AG39">
        <v>96</v>
      </c>
      <c r="AH39">
        <v>98</v>
      </c>
      <c r="AI39">
        <v>96</v>
      </c>
      <c r="AJ39">
        <v>84</v>
      </c>
      <c r="AK39">
        <v>96</v>
      </c>
      <c r="AL39">
        <v>98</v>
      </c>
      <c r="AM39">
        <v>84</v>
      </c>
      <c r="AN39">
        <v>96</v>
      </c>
      <c r="AO39">
        <v>98</v>
      </c>
      <c r="AP39">
        <f t="shared" si="0"/>
        <v>106</v>
      </c>
      <c r="AQ39">
        <v>106</v>
      </c>
      <c r="AR39">
        <v>106</v>
      </c>
      <c r="AS39">
        <v>106</v>
      </c>
      <c r="AU39" t="s">
        <v>3524</v>
      </c>
      <c r="AV39" t="s">
        <v>4774</v>
      </c>
      <c r="AW39">
        <v>19</v>
      </c>
    </row>
    <row r="40" spans="4:49" ht="13.5" customHeight="1">
      <c r="D40" t="s">
        <v>1095</v>
      </c>
      <c r="E40" t="s">
        <v>4713</v>
      </c>
      <c r="F40" t="s">
        <v>880</v>
      </c>
      <c r="G40" s="105">
        <v>1</v>
      </c>
      <c r="H40">
        <v>97</v>
      </c>
      <c r="I40">
        <v>113</v>
      </c>
      <c r="J40">
        <v>114</v>
      </c>
      <c r="K40">
        <v>97</v>
      </c>
      <c r="L40">
        <v>113</v>
      </c>
      <c r="M40">
        <v>114</v>
      </c>
      <c r="N40">
        <v>114</v>
      </c>
      <c r="O40">
        <v>97</v>
      </c>
      <c r="P40">
        <v>113</v>
      </c>
      <c r="Q40">
        <v>114</v>
      </c>
      <c r="R40">
        <v>114</v>
      </c>
      <c r="S40">
        <v>97</v>
      </c>
      <c r="T40">
        <v>113</v>
      </c>
      <c r="U40">
        <v>114</v>
      </c>
      <c r="V40">
        <v>113</v>
      </c>
      <c r="W40">
        <v>114</v>
      </c>
      <c r="X40">
        <v>97</v>
      </c>
      <c r="Y40">
        <v>113</v>
      </c>
      <c r="Z40">
        <v>114</v>
      </c>
      <c r="AA40">
        <v>114</v>
      </c>
      <c r="AB40">
        <v>97</v>
      </c>
      <c r="AC40">
        <v>113</v>
      </c>
      <c r="AD40">
        <v>114</v>
      </c>
      <c r="AE40">
        <v>114</v>
      </c>
      <c r="AF40">
        <v>97</v>
      </c>
      <c r="AG40">
        <v>113</v>
      </c>
      <c r="AH40">
        <v>114</v>
      </c>
      <c r="AI40">
        <v>113</v>
      </c>
      <c r="AJ40">
        <v>97</v>
      </c>
      <c r="AK40">
        <v>113</v>
      </c>
      <c r="AL40">
        <v>114</v>
      </c>
      <c r="AM40">
        <v>97</v>
      </c>
      <c r="AN40">
        <v>113</v>
      </c>
      <c r="AO40">
        <v>114</v>
      </c>
      <c r="AP40">
        <f t="shared" si="0"/>
        <v>125</v>
      </c>
      <c r="AQ40">
        <v>125</v>
      </c>
      <c r="AR40">
        <v>125</v>
      </c>
      <c r="AS40">
        <v>125</v>
      </c>
      <c r="AU40" t="s">
        <v>1095</v>
      </c>
      <c r="AV40" t="s">
        <v>4774</v>
      </c>
      <c r="AW40">
        <v>20</v>
      </c>
    </row>
    <row r="41" spans="4:49" ht="13.5" customHeight="1">
      <c r="D41" t="s">
        <v>3525</v>
      </c>
      <c r="E41" t="s">
        <v>4713</v>
      </c>
      <c r="F41" t="s">
        <v>880</v>
      </c>
      <c r="G41" s="105">
        <v>1</v>
      </c>
      <c r="H41">
        <v>97</v>
      </c>
      <c r="I41">
        <v>113</v>
      </c>
      <c r="J41">
        <v>114</v>
      </c>
      <c r="K41">
        <v>97</v>
      </c>
      <c r="L41">
        <v>113</v>
      </c>
      <c r="M41">
        <v>114</v>
      </c>
      <c r="N41">
        <v>114</v>
      </c>
      <c r="O41">
        <v>97</v>
      </c>
      <c r="P41">
        <v>113</v>
      </c>
      <c r="Q41">
        <v>114</v>
      </c>
      <c r="R41">
        <v>114</v>
      </c>
      <c r="S41">
        <v>97</v>
      </c>
      <c r="T41">
        <v>113</v>
      </c>
      <c r="U41">
        <v>114</v>
      </c>
      <c r="V41">
        <v>113</v>
      </c>
      <c r="W41">
        <v>114</v>
      </c>
      <c r="X41">
        <v>97</v>
      </c>
      <c r="Y41">
        <v>113</v>
      </c>
      <c r="Z41">
        <v>114</v>
      </c>
      <c r="AA41">
        <v>114</v>
      </c>
      <c r="AB41">
        <v>97</v>
      </c>
      <c r="AC41">
        <v>113</v>
      </c>
      <c r="AD41">
        <v>114</v>
      </c>
      <c r="AE41">
        <v>114</v>
      </c>
      <c r="AF41">
        <v>97</v>
      </c>
      <c r="AG41">
        <v>113</v>
      </c>
      <c r="AH41">
        <v>114</v>
      </c>
      <c r="AI41">
        <v>113</v>
      </c>
      <c r="AJ41">
        <v>97</v>
      </c>
      <c r="AK41">
        <v>113</v>
      </c>
      <c r="AL41">
        <v>114</v>
      </c>
      <c r="AM41">
        <v>97</v>
      </c>
      <c r="AN41">
        <v>113</v>
      </c>
      <c r="AO41">
        <v>114</v>
      </c>
      <c r="AP41">
        <f t="shared" si="0"/>
        <v>125</v>
      </c>
      <c r="AQ41">
        <v>125</v>
      </c>
      <c r="AR41">
        <v>125</v>
      </c>
      <c r="AS41">
        <v>125</v>
      </c>
      <c r="AU41" t="s">
        <v>3525</v>
      </c>
      <c r="AV41" t="s">
        <v>4774</v>
      </c>
      <c r="AW41">
        <v>20</v>
      </c>
    </row>
    <row r="42" spans="4:49" ht="13.5" customHeight="1">
      <c r="D42" t="s">
        <v>565</v>
      </c>
      <c r="E42" t="s">
        <v>4713</v>
      </c>
      <c r="F42" t="s">
        <v>880</v>
      </c>
      <c r="G42" s="105">
        <v>1.3</v>
      </c>
      <c r="H42">
        <v>111</v>
      </c>
      <c r="I42">
        <v>131</v>
      </c>
      <c r="J42">
        <v>130</v>
      </c>
      <c r="K42">
        <v>111</v>
      </c>
      <c r="L42">
        <v>131</v>
      </c>
      <c r="M42">
        <v>130</v>
      </c>
      <c r="N42">
        <v>132</v>
      </c>
      <c r="O42">
        <v>111</v>
      </c>
      <c r="P42">
        <v>131</v>
      </c>
      <c r="Q42">
        <v>130</v>
      </c>
      <c r="R42">
        <v>132</v>
      </c>
      <c r="S42">
        <v>111</v>
      </c>
      <c r="T42">
        <v>131</v>
      </c>
      <c r="U42">
        <v>130</v>
      </c>
      <c r="V42">
        <v>131</v>
      </c>
      <c r="W42">
        <v>130</v>
      </c>
      <c r="X42">
        <v>111</v>
      </c>
      <c r="Y42">
        <v>131</v>
      </c>
      <c r="Z42">
        <v>130</v>
      </c>
      <c r="AA42">
        <v>132</v>
      </c>
      <c r="AB42">
        <v>111</v>
      </c>
      <c r="AC42">
        <v>131</v>
      </c>
      <c r="AD42">
        <v>130</v>
      </c>
      <c r="AE42">
        <v>132</v>
      </c>
      <c r="AF42">
        <v>111</v>
      </c>
      <c r="AG42">
        <v>131</v>
      </c>
      <c r="AH42">
        <v>130</v>
      </c>
      <c r="AI42">
        <v>131</v>
      </c>
      <c r="AJ42">
        <v>111</v>
      </c>
      <c r="AK42">
        <v>131</v>
      </c>
      <c r="AL42">
        <v>130</v>
      </c>
      <c r="AM42">
        <v>111</v>
      </c>
      <c r="AN42">
        <v>131</v>
      </c>
      <c r="AO42">
        <v>130</v>
      </c>
      <c r="AP42">
        <f t="shared" si="0"/>
        <v>145</v>
      </c>
      <c r="AQ42">
        <v>145</v>
      </c>
      <c r="AR42">
        <v>145</v>
      </c>
      <c r="AS42">
        <v>145</v>
      </c>
      <c r="AU42" t="s">
        <v>565</v>
      </c>
      <c r="AV42" t="s">
        <v>4774</v>
      </c>
      <c r="AW42">
        <v>21</v>
      </c>
    </row>
    <row r="43" spans="4:49" ht="13.5" customHeight="1">
      <c r="D43" t="s">
        <v>3526</v>
      </c>
      <c r="E43" t="s">
        <v>4713</v>
      </c>
      <c r="F43" t="s">
        <v>880</v>
      </c>
      <c r="G43" s="105">
        <v>1.3</v>
      </c>
      <c r="H43">
        <v>111</v>
      </c>
      <c r="I43">
        <v>131</v>
      </c>
      <c r="J43">
        <v>130</v>
      </c>
      <c r="K43">
        <v>111</v>
      </c>
      <c r="L43">
        <v>131</v>
      </c>
      <c r="M43">
        <v>130</v>
      </c>
      <c r="N43">
        <v>132</v>
      </c>
      <c r="O43">
        <v>111</v>
      </c>
      <c r="P43">
        <v>131</v>
      </c>
      <c r="Q43">
        <v>130</v>
      </c>
      <c r="R43">
        <v>132</v>
      </c>
      <c r="S43">
        <v>111</v>
      </c>
      <c r="T43">
        <v>131</v>
      </c>
      <c r="U43">
        <v>130</v>
      </c>
      <c r="V43">
        <v>131</v>
      </c>
      <c r="W43">
        <v>130</v>
      </c>
      <c r="X43">
        <v>111</v>
      </c>
      <c r="Y43">
        <v>131</v>
      </c>
      <c r="Z43">
        <v>130</v>
      </c>
      <c r="AA43">
        <v>132</v>
      </c>
      <c r="AB43">
        <v>111</v>
      </c>
      <c r="AC43">
        <v>131</v>
      </c>
      <c r="AD43">
        <v>130</v>
      </c>
      <c r="AE43">
        <v>132</v>
      </c>
      <c r="AF43">
        <v>111</v>
      </c>
      <c r="AG43">
        <v>131</v>
      </c>
      <c r="AH43">
        <v>130</v>
      </c>
      <c r="AI43">
        <v>131</v>
      </c>
      <c r="AJ43">
        <v>111</v>
      </c>
      <c r="AK43">
        <v>131</v>
      </c>
      <c r="AL43">
        <v>130</v>
      </c>
      <c r="AM43">
        <v>111</v>
      </c>
      <c r="AN43">
        <v>131</v>
      </c>
      <c r="AO43">
        <v>130</v>
      </c>
      <c r="AP43">
        <f t="shared" si="0"/>
        <v>145</v>
      </c>
      <c r="AQ43">
        <v>145</v>
      </c>
      <c r="AR43">
        <v>145</v>
      </c>
      <c r="AS43">
        <v>145</v>
      </c>
      <c r="AU43" t="s">
        <v>3526</v>
      </c>
      <c r="AV43" t="s">
        <v>4774</v>
      </c>
      <c r="AW43">
        <v>21</v>
      </c>
    </row>
    <row r="44" spans="4:49" ht="13.5" customHeight="1">
      <c r="D44" t="s">
        <v>4668</v>
      </c>
      <c r="E44" t="s">
        <v>4713</v>
      </c>
      <c r="F44" t="s">
        <v>880</v>
      </c>
      <c r="G44" s="105">
        <v>1.4000000000000001</v>
      </c>
      <c r="H44">
        <v>118</v>
      </c>
      <c r="I44">
        <v>140</v>
      </c>
      <c r="J44">
        <v>139</v>
      </c>
      <c r="K44">
        <v>118</v>
      </c>
      <c r="L44">
        <v>140</v>
      </c>
      <c r="M44">
        <v>139</v>
      </c>
      <c r="N44">
        <v>141</v>
      </c>
      <c r="O44">
        <v>118</v>
      </c>
      <c r="P44">
        <v>140</v>
      </c>
      <c r="Q44">
        <v>139</v>
      </c>
      <c r="R44">
        <v>141</v>
      </c>
      <c r="S44">
        <v>118</v>
      </c>
      <c r="T44">
        <v>140</v>
      </c>
      <c r="U44">
        <v>139</v>
      </c>
      <c r="V44">
        <v>140</v>
      </c>
      <c r="W44">
        <v>139</v>
      </c>
      <c r="X44">
        <v>118</v>
      </c>
      <c r="Y44">
        <v>140</v>
      </c>
      <c r="Z44">
        <v>139</v>
      </c>
      <c r="AA44">
        <v>141</v>
      </c>
      <c r="AB44">
        <v>118</v>
      </c>
      <c r="AC44">
        <v>140</v>
      </c>
      <c r="AD44">
        <v>139</v>
      </c>
      <c r="AE44">
        <v>141</v>
      </c>
      <c r="AF44">
        <v>118</v>
      </c>
      <c r="AG44">
        <v>140</v>
      </c>
      <c r="AH44">
        <v>139</v>
      </c>
      <c r="AI44">
        <v>140</v>
      </c>
      <c r="AJ44">
        <v>118</v>
      </c>
      <c r="AK44">
        <v>140</v>
      </c>
      <c r="AL44">
        <v>139</v>
      </c>
      <c r="AM44">
        <v>118</v>
      </c>
      <c r="AN44">
        <v>140</v>
      </c>
      <c r="AO44">
        <v>139</v>
      </c>
      <c r="AP44">
        <f t="shared" si="0"/>
        <v>154</v>
      </c>
      <c r="AQ44">
        <v>154</v>
      </c>
      <c r="AR44">
        <v>154</v>
      </c>
      <c r="AS44">
        <v>154</v>
      </c>
      <c r="AU44" t="s">
        <v>4668</v>
      </c>
      <c r="AV44" t="s">
        <v>4774</v>
      </c>
      <c r="AW44">
        <v>22</v>
      </c>
    </row>
    <row r="45" spans="4:49" ht="13.5" customHeight="1">
      <c r="D45" t="s">
        <v>4669</v>
      </c>
      <c r="E45" t="s">
        <v>4713</v>
      </c>
      <c r="F45" t="s">
        <v>880</v>
      </c>
      <c r="G45" s="105">
        <v>1.4000000000000001</v>
      </c>
      <c r="H45">
        <v>118</v>
      </c>
      <c r="I45">
        <v>140</v>
      </c>
      <c r="J45">
        <v>139</v>
      </c>
      <c r="K45">
        <v>118</v>
      </c>
      <c r="L45">
        <v>140</v>
      </c>
      <c r="M45">
        <v>139</v>
      </c>
      <c r="N45">
        <v>141</v>
      </c>
      <c r="O45">
        <v>118</v>
      </c>
      <c r="P45">
        <v>140</v>
      </c>
      <c r="Q45">
        <v>139</v>
      </c>
      <c r="R45">
        <v>141</v>
      </c>
      <c r="S45">
        <v>118</v>
      </c>
      <c r="T45">
        <v>140</v>
      </c>
      <c r="U45">
        <v>139</v>
      </c>
      <c r="V45">
        <v>140</v>
      </c>
      <c r="W45">
        <v>139</v>
      </c>
      <c r="X45">
        <v>118</v>
      </c>
      <c r="Y45">
        <v>140</v>
      </c>
      <c r="Z45">
        <v>139</v>
      </c>
      <c r="AA45">
        <v>141</v>
      </c>
      <c r="AB45">
        <v>118</v>
      </c>
      <c r="AC45">
        <v>140</v>
      </c>
      <c r="AD45">
        <v>139</v>
      </c>
      <c r="AE45">
        <v>141</v>
      </c>
      <c r="AF45">
        <v>118</v>
      </c>
      <c r="AG45">
        <v>140</v>
      </c>
      <c r="AH45">
        <v>139</v>
      </c>
      <c r="AI45">
        <v>140</v>
      </c>
      <c r="AJ45">
        <v>118</v>
      </c>
      <c r="AK45">
        <v>140</v>
      </c>
      <c r="AL45">
        <v>139</v>
      </c>
      <c r="AM45">
        <v>118</v>
      </c>
      <c r="AN45">
        <v>140</v>
      </c>
      <c r="AO45">
        <v>139</v>
      </c>
      <c r="AP45">
        <f t="shared" si="0"/>
        <v>154</v>
      </c>
      <c r="AQ45">
        <v>154</v>
      </c>
      <c r="AR45">
        <v>154</v>
      </c>
      <c r="AS45">
        <v>154</v>
      </c>
      <c r="AU45" t="s">
        <v>4669</v>
      </c>
      <c r="AV45" t="s">
        <v>4774</v>
      </c>
      <c r="AW45">
        <v>22</v>
      </c>
    </row>
    <row r="46" spans="4:49" ht="13.5" customHeight="1">
      <c r="D46" t="s">
        <v>566</v>
      </c>
      <c r="E46" t="s">
        <v>4713</v>
      </c>
      <c r="F46" t="s">
        <v>880</v>
      </c>
      <c r="G46" s="105">
        <v>1.5</v>
      </c>
      <c r="H46">
        <v>125</v>
      </c>
      <c r="I46">
        <v>148</v>
      </c>
      <c r="J46">
        <v>147</v>
      </c>
      <c r="K46">
        <v>125</v>
      </c>
      <c r="L46">
        <v>148</v>
      </c>
      <c r="M46">
        <v>147</v>
      </c>
      <c r="N46">
        <v>149</v>
      </c>
      <c r="O46">
        <v>125</v>
      </c>
      <c r="P46">
        <v>148</v>
      </c>
      <c r="Q46">
        <v>147</v>
      </c>
      <c r="R46">
        <v>149</v>
      </c>
      <c r="S46">
        <v>125</v>
      </c>
      <c r="T46">
        <v>148</v>
      </c>
      <c r="U46">
        <v>147</v>
      </c>
      <c r="V46">
        <v>148</v>
      </c>
      <c r="W46">
        <v>147</v>
      </c>
      <c r="X46">
        <v>125</v>
      </c>
      <c r="Y46">
        <v>148</v>
      </c>
      <c r="Z46">
        <v>147</v>
      </c>
      <c r="AA46">
        <v>149</v>
      </c>
      <c r="AB46">
        <v>125</v>
      </c>
      <c r="AC46">
        <v>148</v>
      </c>
      <c r="AD46">
        <v>147</v>
      </c>
      <c r="AE46">
        <v>149</v>
      </c>
      <c r="AF46">
        <v>125</v>
      </c>
      <c r="AG46">
        <v>148</v>
      </c>
      <c r="AH46">
        <v>147</v>
      </c>
      <c r="AI46">
        <v>148</v>
      </c>
      <c r="AJ46">
        <v>125</v>
      </c>
      <c r="AK46">
        <v>148</v>
      </c>
      <c r="AL46">
        <v>147</v>
      </c>
      <c r="AM46">
        <v>125</v>
      </c>
      <c r="AN46">
        <v>148</v>
      </c>
      <c r="AO46">
        <v>147</v>
      </c>
      <c r="AP46">
        <f t="shared" si="0"/>
        <v>163</v>
      </c>
      <c r="AQ46">
        <v>163</v>
      </c>
      <c r="AR46">
        <v>163</v>
      </c>
      <c r="AS46">
        <v>163</v>
      </c>
      <c r="AU46" t="s">
        <v>566</v>
      </c>
      <c r="AV46" t="s">
        <v>4774</v>
      </c>
      <c r="AW46">
        <v>23</v>
      </c>
    </row>
    <row r="47" spans="4:49" ht="13.5" customHeight="1">
      <c r="D47" t="s">
        <v>3527</v>
      </c>
      <c r="E47" t="s">
        <v>4713</v>
      </c>
      <c r="F47" t="s">
        <v>880</v>
      </c>
      <c r="G47" s="105">
        <v>1.5</v>
      </c>
      <c r="H47">
        <v>125</v>
      </c>
      <c r="I47">
        <v>148</v>
      </c>
      <c r="J47">
        <v>147</v>
      </c>
      <c r="K47">
        <v>125</v>
      </c>
      <c r="L47">
        <v>148</v>
      </c>
      <c r="M47">
        <v>147</v>
      </c>
      <c r="N47">
        <v>149</v>
      </c>
      <c r="O47">
        <v>125</v>
      </c>
      <c r="P47">
        <v>148</v>
      </c>
      <c r="Q47">
        <v>147</v>
      </c>
      <c r="R47">
        <v>149</v>
      </c>
      <c r="S47">
        <v>125</v>
      </c>
      <c r="T47">
        <v>148</v>
      </c>
      <c r="U47">
        <v>147</v>
      </c>
      <c r="V47">
        <v>148</v>
      </c>
      <c r="W47">
        <v>147</v>
      </c>
      <c r="X47">
        <v>125</v>
      </c>
      <c r="Y47">
        <v>148</v>
      </c>
      <c r="Z47">
        <v>147</v>
      </c>
      <c r="AA47">
        <v>149</v>
      </c>
      <c r="AB47">
        <v>125</v>
      </c>
      <c r="AC47">
        <v>148</v>
      </c>
      <c r="AD47">
        <v>147</v>
      </c>
      <c r="AE47">
        <v>149</v>
      </c>
      <c r="AF47">
        <v>125</v>
      </c>
      <c r="AG47">
        <v>148</v>
      </c>
      <c r="AH47">
        <v>147</v>
      </c>
      <c r="AI47">
        <v>148</v>
      </c>
      <c r="AJ47">
        <v>125</v>
      </c>
      <c r="AK47">
        <v>148</v>
      </c>
      <c r="AL47">
        <v>147</v>
      </c>
      <c r="AM47">
        <v>125</v>
      </c>
      <c r="AN47">
        <v>148</v>
      </c>
      <c r="AO47">
        <v>147</v>
      </c>
      <c r="AP47">
        <f t="shared" si="0"/>
        <v>163</v>
      </c>
      <c r="AQ47">
        <v>163</v>
      </c>
      <c r="AR47">
        <v>163</v>
      </c>
      <c r="AS47">
        <v>163</v>
      </c>
      <c r="AU47" t="s">
        <v>3527</v>
      </c>
      <c r="AV47" t="s">
        <v>4774</v>
      </c>
      <c r="AW47">
        <v>23</v>
      </c>
    </row>
    <row r="48" spans="4:49" ht="13.5" customHeight="1">
      <c r="D48" t="s">
        <v>2945</v>
      </c>
      <c r="E48" t="s">
        <v>4713</v>
      </c>
      <c r="F48" t="s">
        <v>880</v>
      </c>
      <c r="G48" s="105">
        <v>1.7000000000000002</v>
      </c>
      <c r="H48">
        <v>130</v>
      </c>
      <c r="I48">
        <v>156</v>
      </c>
      <c r="J48">
        <v>154</v>
      </c>
      <c r="K48">
        <v>130</v>
      </c>
      <c r="L48">
        <v>156</v>
      </c>
      <c r="M48">
        <v>154</v>
      </c>
      <c r="N48">
        <v>156</v>
      </c>
      <c r="O48">
        <v>130</v>
      </c>
      <c r="P48">
        <v>156</v>
      </c>
      <c r="Q48">
        <v>154</v>
      </c>
      <c r="R48">
        <v>156</v>
      </c>
      <c r="S48">
        <v>130</v>
      </c>
      <c r="T48">
        <v>156</v>
      </c>
      <c r="U48">
        <v>154</v>
      </c>
      <c r="V48">
        <v>156</v>
      </c>
      <c r="W48">
        <v>154</v>
      </c>
      <c r="X48">
        <v>130</v>
      </c>
      <c r="Y48">
        <v>156</v>
      </c>
      <c r="Z48">
        <v>154</v>
      </c>
      <c r="AA48">
        <v>156</v>
      </c>
      <c r="AB48">
        <v>130</v>
      </c>
      <c r="AC48">
        <v>156</v>
      </c>
      <c r="AD48">
        <v>154</v>
      </c>
      <c r="AE48">
        <v>156</v>
      </c>
      <c r="AF48">
        <v>130</v>
      </c>
      <c r="AG48">
        <v>156</v>
      </c>
      <c r="AH48">
        <v>154</v>
      </c>
      <c r="AI48">
        <v>156</v>
      </c>
      <c r="AJ48">
        <v>130</v>
      </c>
      <c r="AK48">
        <v>156</v>
      </c>
      <c r="AL48">
        <v>154</v>
      </c>
      <c r="AM48">
        <v>130</v>
      </c>
      <c r="AN48">
        <v>156</v>
      </c>
      <c r="AO48">
        <v>154</v>
      </c>
      <c r="AP48">
        <f t="shared" si="0"/>
        <v>172</v>
      </c>
      <c r="AQ48">
        <v>172</v>
      </c>
      <c r="AR48">
        <v>172</v>
      </c>
      <c r="AS48">
        <v>172</v>
      </c>
      <c r="AU48" t="s">
        <v>2945</v>
      </c>
      <c r="AV48" t="s">
        <v>4774</v>
      </c>
      <c r="AW48">
        <v>24</v>
      </c>
    </row>
    <row r="49" spans="4:49" ht="13.5" customHeight="1">
      <c r="D49" t="s">
        <v>3528</v>
      </c>
      <c r="E49" t="s">
        <v>4713</v>
      </c>
      <c r="F49" t="s">
        <v>880</v>
      </c>
      <c r="G49" s="105">
        <v>1.7000000000000002</v>
      </c>
      <c r="H49">
        <v>130</v>
      </c>
      <c r="I49">
        <v>156</v>
      </c>
      <c r="J49">
        <v>154</v>
      </c>
      <c r="K49">
        <v>130</v>
      </c>
      <c r="L49">
        <v>156</v>
      </c>
      <c r="M49">
        <v>154</v>
      </c>
      <c r="N49">
        <v>156</v>
      </c>
      <c r="O49">
        <v>130</v>
      </c>
      <c r="P49">
        <v>156</v>
      </c>
      <c r="Q49">
        <v>154</v>
      </c>
      <c r="R49">
        <v>156</v>
      </c>
      <c r="S49">
        <v>130</v>
      </c>
      <c r="T49">
        <v>156</v>
      </c>
      <c r="U49">
        <v>154</v>
      </c>
      <c r="V49">
        <v>156</v>
      </c>
      <c r="W49">
        <v>154</v>
      </c>
      <c r="X49">
        <v>130</v>
      </c>
      <c r="Y49">
        <v>156</v>
      </c>
      <c r="Z49">
        <v>154</v>
      </c>
      <c r="AA49">
        <v>156</v>
      </c>
      <c r="AB49">
        <v>130</v>
      </c>
      <c r="AC49">
        <v>156</v>
      </c>
      <c r="AD49">
        <v>154</v>
      </c>
      <c r="AE49">
        <v>156</v>
      </c>
      <c r="AF49">
        <v>130</v>
      </c>
      <c r="AG49">
        <v>156</v>
      </c>
      <c r="AH49">
        <v>154</v>
      </c>
      <c r="AI49">
        <v>156</v>
      </c>
      <c r="AJ49">
        <v>130</v>
      </c>
      <c r="AK49">
        <v>156</v>
      </c>
      <c r="AL49">
        <v>154</v>
      </c>
      <c r="AM49">
        <v>130</v>
      </c>
      <c r="AN49">
        <v>156</v>
      </c>
      <c r="AO49">
        <v>154</v>
      </c>
      <c r="AP49">
        <f t="shared" si="0"/>
        <v>172</v>
      </c>
      <c r="AQ49">
        <v>172</v>
      </c>
      <c r="AR49">
        <v>172</v>
      </c>
      <c r="AS49">
        <v>172</v>
      </c>
      <c r="AU49" t="s">
        <v>3528</v>
      </c>
      <c r="AV49" t="s">
        <v>4774</v>
      </c>
      <c r="AW49">
        <v>24</v>
      </c>
    </row>
    <row r="50" spans="4:49" ht="13.5" customHeight="1">
      <c r="D50" t="s">
        <v>567</v>
      </c>
      <c r="E50" t="s">
        <v>4713</v>
      </c>
      <c r="F50" t="s">
        <v>880</v>
      </c>
      <c r="G50" s="105">
        <v>1.8</v>
      </c>
      <c r="H50">
        <v>139</v>
      </c>
      <c r="I50">
        <v>167</v>
      </c>
      <c r="J50">
        <v>163</v>
      </c>
      <c r="K50">
        <v>139</v>
      </c>
      <c r="L50">
        <v>167</v>
      </c>
      <c r="M50">
        <v>163</v>
      </c>
      <c r="N50">
        <v>167</v>
      </c>
      <c r="O50">
        <v>139</v>
      </c>
      <c r="P50">
        <v>167</v>
      </c>
      <c r="Q50">
        <v>163</v>
      </c>
      <c r="R50">
        <v>167</v>
      </c>
      <c r="S50">
        <v>139</v>
      </c>
      <c r="T50">
        <v>167</v>
      </c>
      <c r="U50">
        <v>163</v>
      </c>
      <c r="V50">
        <v>167</v>
      </c>
      <c r="W50">
        <v>163</v>
      </c>
      <c r="X50">
        <v>139</v>
      </c>
      <c r="Y50">
        <v>167</v>
      </c>
      <c r="Z50">
        <v>163</v>
      </c>
      <c r="AA50">
        <v>167</v>
      </c>
      <c r="AB50">
        <v>139</v>
      </c>
      <c r="AC50">
        <v>167</v>
      </c>
      <c r="AD50">
        <v>163</v>
      </c>
      <c r="AE50">
        <v>167</v>
      </c>
      <c r="AF50">
        <v>139</v>
      </c>
      <c r="AG50">
        <v>167</v>
      </c>
      <c r="AH50">
        <v>163</v>
      </c>
      <c r="AI50">
        <v>167</v>
      </c>
      <c r="AJ50">
        <v>139</v>
      </c>
      <c r="AK50">
        <v>167</v>
      </c>
      <c r="AL50">
        <v>163</v>
      </c>
      <c r="AM50">
        <v>139</v>
      </c>
      <c r="AN50">
        <v>167</v>
      </c>
      <c r="AO50">
        <v>163</v>
      </c>
      <c r="AP50">
        <f t="shared" si="0"/>
        <v>184</v>
      </c>
      <c r="AQ50">
        <v>184</v>
      </c>
      <c r="AR50">
        <v>184</v>
      </c>
      <c r="AS50">
        <v>184</v>
      </c>
      <c r="AU50" t="s">
        <v>567</v>
      </c>
      <c r="AV50" t="s">
        <v>4774</v>
      </c>
      <c r="AW50">
        <v>25</v>
      </c>
    </row>
    <row r="51" spans="4:49" ht="13.5" customHeight="1">
      <c r="D51" t="s">
        <v>3529</v>
      </c>
      <c r="E51" t="s">
        <v>4713</v>
      </c>
      <c r="F51" t="s">
        <v>880</v>
      </c>
      <c r="G51" s="105">
        <v>1.8</v>
      </c>
      <c r="H51">
        <v>139</v>
      </c>
      <c r="I51">
        <v>167</v>
      </c>
      <c r="J51">
        <v>163</v>
      </c>
      <c r="K51">
        <v>139</v>
      </c>
      <c r="L51">
        <v>167</v>
      </c>
      <c r="M51">
        <v>163</v>
      </c>
      <c r="N51">
        <v>167</v>
      </c>
      <c r="O51">
        <v>139</v>
      </c>
      <c r="P51">
        <v>167</v>
      </c>
      <c r="Q51">
        <v>163</v>
      </c>
      <c r="R51">
        <v>167</v>
      </c>
      <c r="S51">
        <v>139</v>
      </c>
      <c r="T51">
        <v>167</v>
      </c>
      <c r="U51">
        <v>163</v>
      </c>
      <c r="V51">
        <v>167</v>
      </c>
      <c r="W51">
        <v>163</v>
      </c>
      <c r="X51">
        <v>139</v>
      </c>
      <c r="Y51">
        <v>167</v>
      </c>
      <c r="Z51">
        <v>163</v>
      </c>
      <c r="AA51">
        <v>167</v>
      </c>
      <c r="AB51">
        <v>139</v>
      </c>
      <c r="AC51">
        <v>167</v>
      </c>
      <c r="AD51">
        <v>163</v>
      </c>
      <c r="AE51">
        <v>167</v>
      </c>
      <c r="AF51">
        <v>139</v>
      </c>
      <c r="AG51">
        <v>167</v>
      </c>
      <c r="AH51">
        <v>163</v>
      </c>
      <c r="AI51">
        <v>167</v>
      </c>
      <c r="AJ51">
        <v>139</v>
      </c>
      <c r="AK51">
        <v>167</v>
      </c>
      <c r="AL51">
        <v>163</v>
      </c>
      <c r="AM51">
        <v>139</v>
      </c>
      <c r="AN51">
        <v>167</v>
      </c>
      <c r="AO51">
        <v>163</v>
      </c>
      <c r="AP51">
        <f t="shared" si="0"/>
        <v>184</v>
      </c>
      <c r="AQ51">
        <v>184</v>
      </c>
      <c r="AR51">
        <v>184</v>
      </c>
      <c r="AS51">
        <v>184</v>
      </c>
      <c r="AU51" t="s">
        <v>3529</v>
      </c>
      <c r="AV51" t="s">
        <v>4774</v>
      </c>
      <c r="AW51">
        <v>25</v>
      </c>
    </row>
    <row r="52" spans="4:49" ht="13.5" customHeight="1">
      <c r="D52" t="s">
        <v>1805</v>
      </c>
      <c r="E52" t="s">
        <v>4713</v>
      </c>
      <c r="F52" t="s">
        <v>1062</v>
      </c>
      <c r="G52" s="105">
        <v>0.30000000000000004</v>
      </c>
      <c r="H52">
        <v>60</v>
      </c>
      <c r="I52">
        <v>64</v>
      </c>
      <c r="J52">
        <v>69</v>
      </c>
      <c r="K52">
        <v>60</v>
      </c>
      <c r="L52">
        <v>64</v>
      </c>
      <c r="M52">
        <v>69</v>
      </c>
      <c r="N52">
        <v>64</v>
      </c>
      <c r="O52">
        <v>60</v>
      </c>
      <c r="P52">
        <v>64</v>
      </c>
      <c r="Q52">
        <v>69</v>
      </c>
      <c r="R52">
        <v>64</v>
      </c>
      <c r="S52">
        <v>60</v>
      </c>
      <c r="T52">
        <v>64</v>
      </c>
      <c r="U52">
        <v>69</v>
      </c>
      <c r="V52">
        <v>64</v>
      </c>
      <c r="W52">
        <v>69</v>
      </c>
      <c r="X52">
        <v>60</v>
      </c>
      <c r="Y52">
        <v>64</v>
      </c>
      <c r="Z52">
        <v>69</v>
      </c>
      <c r="AA52">
        <v>64</v>
      </c>
      <c r="AB52">
        <v>60</v>
      </c>
      <c r="AC52">
        <v>64</v>
      </c>
      <c r="AD52">
        <v>69</v>
      </c>
      <c r="AE52">
        <v>64</v>
      </c>
      <c r="AF52">
        <v>60</v>
      </c>
      <c r="AG52">
        <v>64</v>
      </c>
      <c r="AH52">
        <v>69</v>
      </c>
      <c r="AI52">
        <v>64</v>
      </c>
      <c r="AJ52">
        <v>60</v>
      </c>
      <c r="AK52">
        <v>64</v>
      </c>
      <c r="AL52">
        <v>69</v>
      </c>
      <c r="AM52">
        <v>60</v>
      </c>
      <c r="AN52">
        <v>64</v>
      </c>
      <c r="AO52">
        <v>69</v>
      </c>
      <c r="AP52">
        <f t="shared" si="0"/>
        <v>71</v>
      </c>
      <c r="AQ52">
        <v>71</v>
      </c>
      <c r="AR52">
        <v>71</v>
      </c>
      <c r="AS52">
        <v>71</v>
      </c>
      <c r="AU52" t="s">
        <v>1805</v>
      </c>
      <c r="AV52" t="s">
        <v>4774</v>
      </c>
      <c r="AW52">
        <v>26</v>
      </c>
    </row>
    <row r="53" spans="4:49" ht="13.5" customHeight="1">
      <c r="D53" t="s">
        <v>3534</v>
      </c>
      <c r="E53" t="s">
        <v>4713</v>
      </c>
      <c r="F53" t="s">
        <v>1062</v>
      </c>
      <c r="G53" s="105">
        <v>0.30000000000000004</v>
      </c>
      <c r="H53">
        <v>60</v>
      </c>
      <c r="I53">
        <v>64</v>
      </c>
      <c r="J53">
        <v>69</v>
      </c>
      <c r="K53">
        <v>60</v>
      </c>
      <c r="L53">
        <v>64</v>
      </c>
      <c r="M53">
        <v>69</v>
      </c>
      <c r="N53">
        <v>64</v>
      </c>
      <c r="O53">
        <v>60</v>
      </c>
      <c r="P53">
        <v>64</v>
      </c>
      <c r="Q53">
        <v>69</v>
      </c>
      <c r="R53">
        <v>64</v>
      </c>
      <c r="S53">
        <v>60</v>
      </c>
      <c r="T53">
        <v>64</v>
      </c>
      <c r="U53">
        <v>69</v>
      </c>
      <c r="V53">
        <v>64</v>
      </c>
      <c r="W53">
        <v>69</v>
      </c>
      <c r="X53">
        <v>60</v>
      </c>
      <c r="Y53">
        <v>64</v>
      </c>
      <c r="Z53">
        <v>69</v>
      </c>
      <c r="AA53">
        <v>64</v>
      </c>
      <c r="AB53">
        <v>60</v>
      </c>
      <c r="AC53">
        <v>64</v>
      </c>
      <c r="AD53">
        <v>69</v>
      </c>
      <c r="AE53">
        <v>64</v>
      </c>
      <c r="AF53">
        <v>60</v>
      </c>
      <c r="AG53">
        <v>64</v>
      </c>
      <c r="AH53">
        <v>69</v>
      </c>
      <c r="AI53">
        <v>64</v>
      </c>
      <c r="AJ53">
        <v>60</v>
      </c>
      <c r="AK53">
        <v>64</v>
      </c>
      <c r="AL53">
        <v>69</v>
      </c>
      <c r="AM53">
        <v>60</v>
      </c>
      <c r="AN53">
        <v>64</v>
      </c>
      <c r="AO53">
        <v>69</v>
      </c>
      <c r="AP53">
        <f t="shared" si="0"/>
        <v>71</v>
      </c>
      <c r="AQ53">
        <v>71</v>
      </c>
      <c r="AR53">
        <v>71</v>
      </c>
      <c r="AS53">
        <v>71</v>
      </c>
      <c r="AU53" t="s">
        <v>3534</v>
      </c>
      <c r="AV53" t="s">
        <v>4774</v>
      </c>
      <c r="AW53">
        <v>26</v>
      </c>
    </row>
    <row r="54" spans="4:49" ht="13.5" customHeight="1">
      <c r="D54" t="s">
        <v>1806</v>
      </c>
      <c r="E54" t="s">
        <v>4713</v>
      </c>
      <c r="F54" t="s">
        <v>1062</v>
      </c>
      <c r="G54" s="105">
        <v>0.4</v>
      </c>
      <c r="H54">
        <v>73</v>
      </c>
      <c r="I54">
        <v>80</v>
      </c>
      <c r="J54">
        <v>85</v>
      </c>
      <c r="K54">
        <v>73</v>
      </c>
      <c r="L54">
        <v>80</v>
      </c>
      <c r="M54">
        <v>85</v>
      </c>
      <c r="N54">
        <v>78</v>
      </c>
      <c r="O54">
        <v>73</v>
      </c>
      <c r="P54">
        <v>80</v>
      </c>
      <c r="Q54">
        <v>85</v>
      </c>
      <c r="R54">
        <v>78</v>
      </c>
      <c r="S54">
        <v>73</v>
      </c>
      <c r="T54">
        <v>80</v>
      </c>
      <c r="U54">
        <v>85</v>
      </c>
      <c r="V54">
        <v>80</v>
      </c>
      <c r="W54">
        <v>85</v>
      </c>
      <c r="X54">
        <v>73</v>
      </c>
      <c r="Y54">
        <v>80</v>
      </c>
      <c r="Z54">
        <v>85</v>
      </c>
      <c r="AA54">
        <v>78</v>
      </c>
      <c r="AB54">
        <v>73</v>
      </c>
      <c r="AC54">
        <v>80</v>
      </c>
      <c r="AD54">
        <v>85</v>
      </c>
      <c r="AE54">
        <v>78</v>
      </c>
      <c r="AF54">
        <v>73</v>
      </c>
      <c r="AG54">
        <v>80</v>
      </c>
      <c r="AH54">
        <v>85</v>
      </c>
      <c r="AI54">
        <v>80</v>
      </c>
      <c r="AJ54">
        <v>73</v>
      </c>
      <c r="AK54">
        <v>80</v>
      </c>
      <c r="AL54">
        <v>85</v>
      </c>
      <c r="AM54">
        <v>73</v>
      </c>
      <c r="AN54">
        <v>80</v>
      </c>
      <c r="AO54">
        <v>85</v>
      </c>
      <c r="AP54">
        <f t="shared" si="0"/>
        <v>88</v>
      </c>
      <c r="AQ54">
        <v>88</v>
      </c>
      <c r="AR54">
        <v>88</v>
      </c>
      <c r="AS54">
        <v>88</v>
      </c>
      <c r="AU54" t="s">
        <v>1806</v>
      </c>
      <c r="AV54" t="s">
        <v>4774</v>
      </c>
      <c r="AW54">
        <v>27</v>
      </c>
    </row>
    <row r="55" spans="4:49" ht="13.5" customHeight="1">
      <c r="D55" t="s">
        <v>3535</v>
      </c>
      <c r="E55" t="s">
        <v>4713</v>
      </c>
      <c r="F55" t="s">
        <v>1062</v>
      </c>
      <c r="G55" s="105">
        <v>0.4</v>
      </c>
      <c r="H55">
        <v>73</v>
      </c>
      <c r="I55">
        <v>80</v>
      </c>
      <c r="J55">
        <v>85</v>
      </c>
      <c r="K55">
        <v>73</v>
      </c>
      <c r="L55">
        <v>80</v>
      </c>
      <c r="M55">
        <v>85</v>
      </c>
      <c r="N55">
        <v>78</v>
      </c>
      <c r="O55">
        <v>73</v>
      </c>
      <c r="P55">
        <v>80</v>
      </c>
      <c r="Q55">
        <v>85</v>
      </c>
      <c r="R55">
        <v>78</v>
      </c>
      <c r="S55">
        <v>73</v>
      </c>
      <c r="T55">
        <v>80</v>
      </c>
      <c r="U55">
        <v>85</v>
      </c>
      <c r="V55">
        <v>80</v>
      </c>
      <c r="W55">
        <v>85</v>
      </c>
      <c r="X55">
        <v>73</v>
      </c>
      <c r="Y55">
        <v>80</v>
      </c>
      <c r="Z55">
        <v>85</v>
      </c>
      <c r="AA55">
        <v>78</v>
      </c>
      <c r="AB55">
        <v>73</v>
      </c>
      <c r="AC55">
        <v>80</v>
      </c>
      <c r="AD55">
        <v>85</v>
      </c>
      <c r="AE55">
        <v>78</v>
      </c>
      <c r="AF55">
        <v>73</v>
      </c>
      <c r="AG55">
        <v>80</v>
      </c>
      <c r="AH55">
        <v>85</v>
      </c>
      <c r="AI55">
        <v>80</v>
      </c>
      <c r="AJ55">
        <v>73</v>
      </c>
      <c r="AK55">
        <v>80</v>
      </c>
      <c r="AL55">
        <v>85</v>
      </c>
      <c r="AM55">
        <v>73</v>
      </c>
      <c r="AN55">
        <v>80</v>
      </c>
      <c r="AO55">
        <v>85</v>
      </c>
      <c r="AP55">
        <f t="shared" si="0"/>
        <v>88</v>
      </c>
      <c r="AQ55">
        <v>88</v>
      </c>
      <c r="AR55">
        <v>88</v>
      </c>
      <c r="AS55">
        <v>88</v>
      </c>
      <c r="AU55" t="s">
        <v>3535</v>
      </c>
      <c r="AV55" t="s">
        <v>4774</v>
      </c>
      <c r="AW55">
        <v>27</v>
      </c>
    </row>
    <row r="56" spans="4:49" ht="13.5" customHeight="1">
      <c r="D56" t="s">
        <v>1807</v>
      </c>
      <c r="E56" t="s">
        <v>4713</v>
      </c>
      <c r="F56" t="s">
        <v>1062</v>
      </c>
      <c r="G56" s="105">
        <v>0.5</v>
      </c>
      <c r="H56">
        <v>84</v>
      </c>
      <c r="I56">
        <v>93</v>
      </c>
      <c r="J56">
        <v>98</v>
      </c>
      <c r="K56">
        <v>84</v>
      </c>
      <c r="L56">
        <v>93</v>
      </c>
      <c r="M56">
        <v>98</v>
      </c>
      <c r="N56">
        <v>90</v>
      </c>
      <c r="O56">
        <v>84</v>
      </c>
      <c r="P56">
        <v>93</v>
      </c>
      <c r="Q56">
        <v>98</v>
      </c>
      <c r="R56">
        <v>90</v>
      </c>
      <c r="S56">
        <v>84</v>
      </c>
      <c r="T56">
        <v>93</v>
      </c>
      <c r="U56">
        <v>98</v>
      </c>
      <c r="V56">
        <v>93</v>
      </c>
      <c r="W56">
        <v>98</v>
      </c>
      <c r="X56">
        <v>84</v>
      </c>
      <c r="Y56">
        <v>93</v>
      </c>
      <c r="Z56">
        <v>98</v>
      </c>
      <c r="AA56">
        <v>90</v>
      </c>
      <c r="AB56">
        <v>84</v>
      </c>
      <c r="AC56">
        <v>93</v>
      </c>
      <c r="AD56">
        <v>98</v>
      </c>
      <c r="AE56">
        <v>90</v>
      </c>
      <c r="AF56">
        <v>84</v>
      </c>
      <c r="AG56">
        <v>93</v>
      </c>
      <c r="AH56">
        <v>98</v>
      </c>
      <c r="AI56">
        <v>93</v>
      </c>
      <c r="AJ56">
        <v>84</v>
      </c>
      <c r="AK56">
        <v>93</v>
      </c>
      <c r="AL56">
        <v>98</v>
      </c>
      <c r="AM56">
        <v>84</v>
      </c>
      <c r="AN56">
        <v>93</v>
      </c>
      <c r="AO56">
        <v>98</v>
      </c>
      <c r="AP56">
        <f t="shared" si="0"/>
        <v>103</v>
      </c>
      <c r="AQ56">
        <v>103</v>
      </c>
      <c r="AR56">
        <v>103</v>
      </c>
      <c r="AS56">
        <v>103</v>
      </c>
      <c r="AU56" t="s">
        <v>1807</v>
      </c>
      <c r="AV56" t="s">
        <v>4774</v>
      </c>
      <c r="AW56">
        <v>28</v>
      </c>
    </row>
    <row r="57" spans="4:49" ht="13.5" customHeight="1">
      <c r="D57" t="s">
        <v>3536</v>
      </c>
      <c r="E57" t="s">
        <v>4713</v>
      </c>
      <c r="F57" t="s">
        <v>1062</v>
      </c>
      <c r="G57" s="105">
        <v>0.5</v>
      </c>
      <c r="H57">
        <v>84</v>
      </c>
      <c r="I57">
        <v>93</v>
      </c>
      <c r="J57">
        <v>98</v>
      </c>
      <c r="K57">
        <v>84</v>
      </c>
      <c r="L57">
        <v>93</v>
      </c>
      <c r="M57">
        <v>98</v>
      </c>
      <c r="N57">
        <v>90</v>
      </c>
      <c r="O57">
        <v>84</v>
      </c>
      <c r="P57">
        <v>93</v>
      </c>
      <c r="Q57">
        <v>98</v>
      </c>
      <c r="R57">
        <v>90</v>
      </c>
      <c r="S57">
        <v>84</v>
      </c>
      <c r="T57">
        <v>93</v>
      </c>
      <c r="U57">
        <v>98</v>
      </c>
      <c r="V57">
        <v>93</v>
      </c>
      <c r="W57">
        <v>98</v>
      </c>
      <c r="X57">
        <v>84</v>
      </c>
      <c r="Y57">
        <v>93</v>
      </c>
      <c r="Z57">
        <v>98</v>
      </c>
      <c r="AA57">
        <v>90</v>
      </c>
      <c r="AB57">
        <v>84</v>
      </c>
      <c r="AC57">
        <v>93</v>
      </c>
      <c r="AD57">
        <v>98</v>
      </c>
      <c r="AE57">
        <v>90</v>
      </c>
      <c r="AF57">
        <v>84</v>
      </c>
      <c r="AG57">
        <v>93</v>
      </c>
      <c r="AH57">
        <v>98</v>
      </c>
      <c r="AI57">
        <v>93</v>
      </c>
      <c r="AJ57">
        <v>84</v>
      </c>
      <c r="AK57">
        <v>93</v>
      </c>
      <c r="AL57">
        <v>98</v>
      </c>
      <c r="AM57">
        <v>84</v>
      </c>
      <c r="AN57">
        <v>93</v>
      </c>
      <c r="AO57">
        <v>98</v>
      </c>
      <c r="AP57">
        <f t="shared" si="0"/>
        <v>103</v>
      </c>
      <c r="AQ57">
        <v>103</v>
      </c>
      <c r="AR57">
        <v>103</v>
      </c>
      <c r="AS57">
        <v>103</v>
      </c>
      <c r="AU57" t="s">
        <v>3536</v>
      </c>
      <c r="AV57" t="s">
        <v>4774</v>
      </c>
      <c r="AW57">
        <v>28</v>
      </c>
    </row>
    <row r="58" spans="4:49" ht="13.5" customHeight="1">
      <c r="D58" t="s">
        <v>1808</v>
      </c>
      <c r="E58" t="s">
        <v>4713</v>
      </c>
      <c r="F58" t="s">
        <v>1062</v>
      </c>
      <c r="G58" s="105">
        <v>0.7</v>
      </c>
      <c r="H58">
        <v>97</v>
      </c>
      <c r="I58">
        <v>108</v>
      </c>
      <c r="J58">
        <v>114</v>
      </c>
      <c r="K58">
        <v>97</v>
      </c>
      <c r="L58">
        <v>108</v>
      </c>
      <c r="M58">
        <v>114</v>
      </c>
      <c r="N58">
        <v>104</v>
      </c>
      <c r="O58">
        <v>97</v>
      </c>
      <c r="P58">
        <v>108</v>
      </c>
      <c r="Q58">
        <v>114</v>
      </c>
      <c r="R58">
        <v>104</v>
      </c>
      <c r="S58">
        <v>97</v>
      </c>
      <c r="T58">
        <v>108</v>
      </c>
      <c r="U58">
        <v>114</v>
      </c>
      <c r="V58">
        <v>108</v>
      </c>
      <c r="W58">
        <v>114</v>
      </c>
      <c r="X58">
        <v>97</v>
      </c>
      <c r="Y58">
        <v>108</v>
      </c>
      <c r="Z58">
        <v>114</v>
      </c>
      <c r="AA58">
        <v>104</v>
      </c>
      <c r="AB58">
        <v>97</v>
      </c>
      <c r="AC58">
        <v>108</v>
      </c>
      <c r="AD58">
        <v>114</v>
      </c>
      <c r="AE58">
        <v>104</v>
      </c>
      <c r="AF58">
        <v>97</v>
      </c>
      <c r="AG58">
        <v>108</v>
      </c>
      <c r="AH58">
        <v>114</v>
      </c>
      <c r="AI58">
        <v>108</v>
      </c>
      <c r="AJ58">
        <v>97</v>
      </c>
      <c r="AK58">
        <v>108</v>
      </c>
      <c r="AL58">
        <v>114</v>
      </c>
      <c r="AM58">
        <v>97</v>
      </c>
      <c r="AN58">
        <v>108</v>
      </c>
      <c r="AO58">
        <v>114</v>
      </c>
      <c r="AP58">
        <f t="shared" si="0"/>
        <v>119</v>
      </c>
      <c r="AQ58">
        <v>119</v>
      </c>
      <c r="AR58">
        <v>119</v>
      </c>
      <c r="AS58">
        <v>119</v>
      </c>
      <c r="AU58" t="s">
        <v>1808</v>
      </c>
      <c r="AV58" t="s">
        <v>4774</v>
      </c>
      <c r="AW58">
        <v>29</v>
      </c>
    </row>
    <row r="59" spans="4:49" ht="13.5" customHeight="1">
      <c r="D59" t="s">
        <v>3537</v>
      </c>
      <c r="E59" t="s">
        <v>4713</v>
      </c>
      <c r="F59" t="s">
        <v>1062</v>
      </c>
      <c r="G59" s="105">
        <v>0.7</v>
      </c>
      <c r="H59">
        <v>97</v>
      </c>
      <c r="I59">
        <v>108</v>
      </c>
      <c r="J59">
        <v>114</v>
      </c>
      <c r="K59">
        <v>97</v>
      </c>
      <c r="L59">
        <v>108</v>
      </c>
      <c r="M59">
        <v>114</v>
      </c>
      <c r="N59">
        <v>104</v>
      </c>
      <c r="O59">
        <v>97</v>
      </c>
      <c r="P59">
        <v>108</v>
      </c>
      <c r="Q59">
        <v>114</v>
      </c>
      <c r="R59">
        <v>104</v>
      </c>
      <c r="S59">
        <v>97</v>
      </c>
      <c r="T59">
        <v>108</v>
      </c>
      <c r="U59">
        <v>114</v>
      </c>
      <c r="V59">
        <v>108</v>
      </c>
      <c r="W59">
        <v>114</v>
      </c>
      <c r="X59">
        <v>97</v>
      </c>
      <c r="Y59">
        <v>108</v>
      </c>
      <c r="Z59">
        <v>114</v>
      </c>
      <c r="AA59">
        <v>104</v>
      </c>
      <c r="AB59">
        <v>97</v>
      </c>
      <c r="AC59">
        <v>108</v>
      </c>
      <c r="AD59">
        <v>114</v>
      </c>
      <c r="AE59">
        <v>104</v>
      </c>
      <c r="AF59">
        <v>97</v>
      </c>
      <c r="AG59">
        <v>108</v>
      </c>
      <c r="AH59">
        <v>114</v>
      </c>
      <c r="AI59">
        <v>108</v>
      </c>
      <c r="AJ59">
        <v>97</v>
      </c>
      <c r="AK59">
        <v>108</v>
      </c>
      <c r="AL59">
        <v>114</v>
      </c>
      <c r="AM59">
        <v>97</v>
      </c>
      <c r="AN59">
        <v>108</v>
      </c>
      <c r="AO59">
        <v>114</v>
      </c>
      <c r="AP59">
        <f t="shared" si="0"/>
        <v>119</v>
      </c>
      <c r="AQ59">
        <v>119</v>
      </c>
      <c r="AR59">
        <v>119</v>
      </c>
      <c r="AS59">
        <v>119</v>
      </c>
      <c r="AU59" t="s">
        <v>3537</v>
      </c>
      <c r="AV59" t="s">
        <v>4774</v>
      </c>
      <c r="AW59">
        <v>29</v>
      </c>
    </row>
    <row r="60" spans="4:49" ht="13.5" customHeight="1">
      <c r="D60" t="s">
        <v>1809</v>
      </c>
      <c r="E60" t="s">
        <v>4713</v>
      </c>
      <c r="F60" t="s">
        <v>1062</v>
      </c>
      <c r="G60" s="105">
        <v>0.79999999999999993</v>
      </c>
      <c r="H60">
        <v>110</v>
      </c>
      <c r="I60">
        <v>122</v>
      </c>
      <c r="J60">
        <v>128</v>
      </c>
      <c r="K60">
        <v>110</v>
      </c>
      <c r="L60">
        <v>122</v>
      </c>
      <c r="M60">
        <v>128</v>
      </c>
      <c r="N60">
        <v>118</v>
      </c>
      <c r="O60">
        <v>110</v>
      </c>
      <c r="P60">
        <v>122</v>
      </c>
      <c r="Q60">
        <v>128</v>
      </c>
      <c r="R60">
        <v>118</v>
      </c>
      <c r="S60">
        <v>110</v>
      </c>
      <c r="T60">
        <v>122</v>
      </c>
      <c r="U60">
        <v>128</v>
      </c>
      <c r="V60">
        <v>122</v>
      </c>
      <c r="W60">
        <v>128</v>
      </c>
      <c r="X60">
        <v>110</v>
      </c>
      <c r="Y60">
        <v>122</v>
      </c>
      <c r="Z60">
        <v>128</v>
      </c>
      <c r="AA60">
        <v>118</v>
      </c>
      <c r="AB60">
        <v>110</v>
      </c>
      <c r="AC60">
        <v>122</v>
      </c>
      <c r="AD60">
        <v>128</v>
      </c>
      <c r="AE60">
        <v>118</v>
      </c>
      <c r="AF60">
        <v>110</v>
      </c>
      <c r="AG60">
        <v>122</v>
      </c>
      <c r="AH60">
        <v>128</v>
      </c>
      <c r="AI60">
        <v>122</v>
      </c>
      <c r="AJ60">
        <v>110</v>
      </c>
      <c r="AK60">
        <v>122</v>
      </c>
      <c r="AL60">
        <v>128</v>
      </c>
      <c r="AM60">
        <v>110</v>
      </c>
      <c r="AN60">
        <v>122</v>
      </c>
      <c r="AO60">
        <v>128</v>
      </c>
      <c r="AP60">
        <f t="shared" si="0"/>
        <v>135</v>
      </c>
      <c r="AQ60">
        <v>135</v>
      </c>
      <c r="AR60">
        <v>135</v>
      </c>
      <c r="AS60">
        <v>135</v>
      </c>
      <c r="AU60" t="s">
        <v>1809</v>
      </c>
      <c r="AV60" t="s">
        <v>4774</v>
      </c>
      <c r="AW60">
        <v>30</v>
      </c>
    </row>
    <row r="61" spans="4:49" ht="13.5" customHeight="1">
      <c r="D61" t="s">
        <v>3538</v>
      </c>
      <c r="E61" t="s">
        <v>4713</v>
      </c>
      <c r="F61" t="s">
        <v>1062</v>
      </c>
      <c r="G61" s="105">
        <v>0.79999999999999993</v>
      </c>
      <c r="H61">
        <v>110</v>
      </c>
      <c r="I61">
        <v>122</v>
      </c>
      <c r="J61">
        <v>128</v>
      </c>
      <c r="K61">
        <v>110</v>
      </c>
      <c r="L61">
        <v>122</v>
      </c>
      <c r="M61">
        <v>128</v>
      </c>
      <c r="N61">
        <v>118</v>
      </c>
      <c r="O61">
        <v>110</v>
      </c>
      <c r="P61">
        <v>122</v>
      </c>
      <c r="Q61">
        <v>128</v>
      </c>
      <c r="R61">
        <v>118</v>
      </c>
      <c r="S61">
        <v>110</v>
      </c>
      <c r="T61">
        <v>122</v>
      </c>
      <c r="U61">
        <v>128</v>
      </c>
      <c r="V61">
        <v>122</v>
      </c>
      <c r="W61">
        <v>128</v>
      </c>
      <c r="X61">
        <v>110</v>
      </c>
      <c r="Y61">
        <v>122</v>
      </c>
      <c r="Z61">
        <v>128</v>
      </c>
      <c r="AA61">
        <v>118</v>
      </c>
      <c r="AB61">
        <v>110</v>
      </c>
      <c r="AC61">
        <v>122</v>
      </c>
      <c r="AD61">
        <v>128</v>
      </c>
      <c r="AE61">
        <v>118</v>
      </c>
      <c r="AF61">
        <v>110</v>
      </c>
      <c r="AG61">
        <v>122</v>
      </c>
      <c r="AH61">
        <v>128</v>
      </c>
      <c r="AI61">
        <v>122</v>
      </c>
      <c r="AJ61">
        <v>110</v>
      </c>
      <c r="AK61">
        <v>122</v>
      </c>
      <c r="AL61">
        <v>128</v>
      </c>
      <c r="AM61">
        <v>110</v>
      </c>
      <c r="AN61">
        <v>122</v>
      </c>
      <c r="AO61">
        <v>128</v>
      </c>
      <c r="AP61">
        <f t="shared" si="0"/>
        <v>135</v>
      </c>
      <c r="AQ61">
        <v>135</v>
      </c>
      <c r="AR61">
        <v>135</v>
      </c>
      <c r="AS61">
        <v>135</v>
      </c>
      <c r="AU61" t="s">
        <v>3538</v>
      </c>
      <c r="AV61" t="s">
        <v>4774</v>
      </c>
      <c r="AW61">
        <v>30</v>
      </c>
    </row>
    <row r="62" spans="4:49" ht="13.5" customHeight="1">
      <c r="D62" t="s">
        <v>2950</v>
      </c>
      <c r="E62" t="s">
        <v>4713</v>
      </c>
      <c r="F62" t="s">
        <v>1062</v>
      </c>
      <c r="G62" s="105">
        <v>0.9</v>
      </c>
      <c r="H62">
        <v>114</v>
      </c>
      <c r="I62">
        <v>128</v>
      </c>
      <c r="J62">
        <v>134</v>
      </c>
      <c r="K62">
        <v>114</v>
      </c>
      <c r="L62">
        <v>128</v>
      </c>
      <c r="M62">
        <v>134</v>
      </c>
      <c r="N62">
        <v>123</v>
      </c>
      <c r="O62">
        <v>114</v>
      </c>
      <c r="P62">
        <v>128</v>
      </c>
      <c r="Q62">
        <v>134</v>
      </c>
      <c r="R62">
        <v>123</v>
      </c>
      <c r="S62">
        <v>114</v>
      </c>
      <c r="T62">
        <v>128</v>
      </c>
      <c r="U62">
        <v>134</v>
      </c>
      <c r="V62">
        <v>128</v>
      </c>
      <c r="W62">
        <v>134</v>
      </c>
      <c r="X62">
        <v>114</v>
      </c>
      <c r="Y62">
        <v>128</v>
      </c>
      <c r="Z62">
        <v>134</v>
      </c>
      <c r="AA62">
        <v>123</v>
      </c>
      <c r="AB62">
        <v>114</v>
      </c>
      <c r="AC62">
        <v>128</v>
      </c>
      <c r="AD62">
        <v>134</v>
      </c>
      <c r="AE62">
        <v>123</v>
      </c>
      <c r="AF62">
        <v>114</v>
      </c>
      <c r="AG62">
        <v>128</v>
      </c>
      <c r="AH62">
        <v>134</v>
      </c>
      <c r="AI62">
        <v>128</v>
      </c>
      <c r="AJ62">
        <v>114</v>
      </c>
      <c r="AK62">
        <v>128</v>
      </c>
      <c r="AL62">
        <v>134</v>
      </c>
      <c r="AM62">
        <v>114</v>
      </c>
      <c r="AN62">
        <v>128</v>
      </c>
      <c r="AO62">
        <v>134</v>
      </c>
      <c r="AP62">
        <f t="shared" si="0"/>
        <v>141</v>
      </c>
      <c r="AQ62">
        <v>141</v>
      </c>
      <c r="AR62">
        <v>141</v>
      </c>
      <c r="AS62">
        <v>141</v>
      </c>
      <c r="AU62" t="s">
        <v>2950</v>
      </c>
      <c r="AV62" t="s">
        <v>4774</v>
      </c>
      <c r="AW62">
        <v>31</v>
      </c>
    </row>
    <row r="63" spans="4:49" ht="13.5" customHeight="1">
      <c r="D63" t="s">
        <v>3539</v>
      </c>
      <c r="E63" t="s">
        <v>4713</v>
      </c>
      <c r="F63" t="s">
        <v>1062</v>
      </c>
      <c r="G63" s="105">
        <v>0.9</v>
      </c>
      <c r="H63">
        <v>114</v>
      </c>
      <c r="I63">
        <v>128</v>
      </c>
      <c r="J63">
        <v>134</v>
      </c>
      <c r="K63">
        <v>114</v>
      </c>
      <c r="L63">
        <v>128</v>
      </c>
      <c r="M63">
        <v>134</v>
      </c>
      <c r="N63">
        <v>123</v>
      </c>
      <c r="O63">
        <v>114</v>
      </c>
      <c r="P63">
        <v>128</v>
      </c>
      <c r="Q63">
        <v>134</v>
      </c>
      <c r="R63">
        <v>123</v>
      </c>
      <c r="S63">
        <v>114</v>
      </c>
      <c r="T63">
        <v>128</v>
      </c>
      <c r="U63">
        <v>134</v>
      </c>
      <c r="V63">
        <v>128</v>
      </c>
      <c r="W63">
        <v>134</v>
      </c>
      <c r="X63">
        <v>114</v>
      </c>
      <c r="Y63">
        <v>128</v>
      </c>
      <c r="Z63">
        <v>134</v>
      </c>
      <c r="AA63">
        <v>123</v>
      </c>
      <c r="AB63">
        <v>114</v>
      </c>
      <c r="AC63">
        <v>128</v>
      </c>
      <c r="AD63">
        <v>134</v>
      </c>
      <c r="AE63">
        <v>123</v>
      </c>
      <c r="AF63">
        <v>114</v>
      </c>
      <c r="AG63">
        <v>128</v>
      </c>
      <c r="AH63">
        <v>134</v>
      </c>
      <c r="AI63">
        <v>128</v>
      </c>
      <c r="AJ63">
        <v>114</v>
      </c>
      <c r="AK63">
        <v>128</v>
      </c>
      <c r="AL63">
        <v>134</v>
      </c>
      <c r="AM63">
        <v>114</v>
      </c>
      <c r="AN63">
        <v>128</v>
      </c>
      <c r="AO63">
        <v>134</v>
      </c>
      <c r="AP63">
        <f t="shared" si="0"/>
        <v>141</v>
      </c>
      <c r="AQ63">
        <v>141</v>
      </c>
      <c r="AR63">
        <v>141</v>
      </c>
      <c r="AS63">
        <v>141</v>
      </c>
      <c r="AU63" t="s">
        <v>3539</v>
      </c>
      <c r="AV63" t="s">
        <v>4774</v>
      </c>
      <c r="AW63">
        <v>31</v>
      </c>
    </row>
    <row r="64" spans="4:49" ht="13.5" customHeight="1">
      <c r="D64" t="s">
        <v>1810</v>
      </c>
      <c r="E64" t="s">
        <v>4713</v>
      </c>
      <c r="F64" t="s">
        <v>1062</v>
      </c>
      <c r="G64" s="105">
        <v>0.9</v>
      </c>
      <c r="H64">
        <v>122</v>
      </c>
      <c r="I64">
        <v>138</v>
      </c>
      <c r="J64">
        <v>144</v>
      </c>
      <c r="K64">
        <v>122</v>
      </c>
      <c r="L64">
        <v>138</v>
      </c>
      <c r="M64">
        <v>144</v>
      </c>
      <c r="N64">
        <v>132</v>
      </c>
      <c r="O64">
        <v>122</v>
      </c>
      <c r="P64">
        <v>138</v>
      </c>
      <c r="Q64">
        <v>144</v>
      </c>
      <c r="R64">
        <v>132</v>
      </c>
      <c r="S64">
        <v>122</v>
      </c>
      <c r="T64">
        <v>138</v>
      </c>
      <c r="U64">
        <v>144</v>
      </c>
      <c r="V64">
        <v>138</v>
      </c>
      <c r="W64">
        <v>144</v>
      </c>
      <c r="X64">
        <v>122</v>
      </c>
      <c r="Y64">
        <v>138</v>
      </c>
      <c r="Z64">
        <v>144</v>
      </c>
      <c r="AA64">
        <v>132</v>
      </c>
      <c r="AB64">
        <v>122</v>
      </c>
      <c r="AC64">
        <v>138</v>
      </c>
      <c r="AD64">
        <v>144</v>
      </c>
      <c r="AE64">
        <v>132</v>
      </c>
      <c r="AF64">
        <v>122</v>
      </c>
      <c r="AG64">
        <v>138</v>
      </c>
      <c r="AH64">
        <v>144</v>
      </c>
      <c r="AI64">
        <v>138</v>
      </c>
      <c r="AJ64">
        <v>122</v>
      </c>
      <c r="AK64">
        <v>138</v>
      </c>
      <c r="AL64">
        <v>144</v>
      </c>
      <c r="AM64">
        <v>122</v>
      </c>
      <c r="AN64">
        <v>138</v>
      </c>
      <c r="AO64">
        <v>144</v>
      </c>
      <c r="AP64">
        <f t="shared" si="0"/>
        <v>152</v>
      </c>
      <c r="AQ64">
        <v>152</v>
      </c>
      <c r="AR64">
        <v>152</v>
      </c>
      <c r="AS64">
        <v>152</v>
      </c>
      <c r="AU64" t="s">
        <v>1810</v>
      </c>
      <c r="AV64" t="s">
        <v>4774</v>
      </c>
      <c r="AW64">
        <v>32</v>
      </c>
    </row>
    <row r="65" spans="4:49" ht="13.5" customHeight="1">
      <c r="D65" t="s">
        <v>3540</v>
      </c>
      <c r="E65" t="s">
        <v>4713</v>
      </c>
      <c r="F65" t="s">
        <v>1062</v>
      </c>
      <c r="G65" s="105">
        <v>0.9</v>
      </c>
      <c r="H65">
        <v>122</v>
      </c>
      <c r="I65">
        <v>138</v>
      </c>
      <c r="J65">
        <v>144</v>
      </c>
      <c r="K65">
        <v>122</v>
      </c>
      <c r="L65">
        <v>138</v>
      </c>
      <c r="M65">
        <v>144</v>
      </c>
      <c r="N65">
        <v>132</v>
      </c>
      <c r="O65">
        <v>122</v>
      </c>
      <c r="P65">
        <v>138</v>
      </c>
      <c r="Q65">
        <v>144</v>
      </c>
      <c r="R65">
        <v>132</v>
      </c>
      <c r="S65">
        <v>122</v>
      </c>
      <c r="T65">
        <v>138</v>
      </c>
      <c r="U65">
        <v>144</v>
      </c>
      <c r="V65">
        <v>138</v>
      </c>
      <c r="W65">
        <v>144</v>
      </c>
      <c r="X65">
        <v>122</v>
      </c>
      <c r="Y65">
        <v>138</v>
      </c>
      <c r="Z65">
        <v>144</v>
      </c>
      <c r="AA65">
        <v>132</v>
      </c>
      <c r="AB65">
        <v>122</v>
      </c>
      <c r="AC65">
        <v>138</v>
      </c>
      <c r="AD65">
        <v>144</v>
      </c>
      <c r="AE65">
        <v>132</v>
      </c>
      <c r="AF65">
        <v>122</v>
      </c>
      <c r="AG65">
        <v>138</v>
      </c>
      <c r="AH65">
        <v>144</v>
      </c>
      <c r="AI65">
        <v>138</v>
      </c>
      <c r="AJ65">
        <v>122</v>
      </c>
      <c r="AK65">
        <v>138</v>
      </c>
      <c r="AL65">
        <v>144</v>
      </c>
      <c r="AM65">
        <v>122</v>
      </c>
      <c r="AN65">
        <v>138</v>
      </c>
      <c r="AO65">
        <v>144</v>
      </c>
      <c r="AP65">
        <f t="shared" si="0"/>
        <v>152</v>
      </c>
      <c r="AQ65">
        <v>152</v>
      </c>
      <c r="AR65">
        <v>152</v>
      </c>
      <c r="AS65">
        <v>152</v>
      </c>
      <c r="AU65" t="s">
        <v>3540</v>
      </c>
      <c r="AV65" t="s">
        <v>4774</v>
      </c>
      <c r="AW65">
        <v>32</v>
      </c>
    </row>
    <row r="66" spans="4:49" ht="13.5" customHeight="1">
      <c r="D66" t="s">
        <v>1811</v>
      </c>
      <c r="E66" t="s">
        <v>4713</v>
      </c>
      <c r="F66" t="s">
        <v>1062</v>
      </c>
      <c r="G66" s="105">
        <v>1</v>
      </c>
      <c r="H66">
        <v>134</v>
      </c>
      <c r="I66">
        <v>151</v>
      </c>
      <c r="J66">
        <v>157</v>
      </c>
      <c r="K66">
        <v>134</v>
      </c>
      <c r="L66">
        <v>151</v>
      </c>
      <c r="M66">
        <v>157</v>
      </c>
      <c r="N66">
        <v>144</v>
      </c>
      <c r="O66">
        <v>134</v>
      </c>
      <c r="P66">
        <v>151</v>
      </c>
      <c r="Q66">
        <v>157</v>
      </c>
      <c r="R66">
        <v>144</v>
      </c>
      <c r="S66">
        <v>134</v>
      </c>
      <c r="T66">
        <v>151</v>
      </c>
      <c r="U66">
        <v>157</v>
      </c>
      <c r="V66">
        <v>151</v>
      </c>
      <c r="W66">
        <v>157</v>
      </c>
      <c r="X66">
        <v>134</v>
      </c>
      <c r="Y66">
        <v>151</v>
      </c>
      <c r="Z66">
        <v>157</v>
      </c>
      <c r="AA66">
        <v>144</v>
      </c>
      <c r="AB66">
        <v>134</v>
      </c>
      <c r="AC66">
        <v>151</v>
      </c>
      <c r="AD66">
        <v>157</v>
      </c>
      <c r="AE66">
        <v>144</v>
      </c>
      <c r="AF66">
        <v>134</v>
      </c>
      <c r="AG66">
        <v>151</v>
      </c>
      <c r="AH66">
        <v>157</v>
      </c>
      <c r="AI66">
        <v>151</v>
      </c>
      <c r="AJ66">
        <v>134</v>
      </c>
      <c r="AK66">
        <v>151</v>
      </c>
      <c r="AL66">
        <v>157</v>
      </c>
      <c r="AM66">
        <v>134</v>
      </c>
      <c r="AN66">
        <v>151</v>
      </c>
      <c r="AO66">
        <v>157</v>
      </c>
      <c r="AP66">
        <f t="shared" si="0"/>
        <v>167</v>
      </c>
      <c r="AQ66">
        <v>167</v>
      </c>
      <c r="AR66">
        <v>167</v>
      </c>
      <c r="AS66">
        <v>167</v>
      </c>
      <c r="AU66" t="s">
        <v>1811</v>
      </c>
      <c r="AV66" t="s">
        <v>4774</v>
      </c>
      <c r="AW66">
        <v>33</v>
      </c>
    </row>
    <row r="67" spans="4:49" ht="13.5" customHeight="1">
      <c r="D67" t="s">
        <v>3541</v>
      </c>
      <c r="E67" t="s">
        <v>4713</v>
      </c>
      <c r="F67" t="s">
        <v>1062</v>
      </c>
      <c r="G67" s="105">
        <v>1</v>
      </c>
      <c r="H67">
        <v>134</v>
      </c>
      <c r="I67">
        <v>151</v>
      </c>
      <c r="J67">
        <v>157</v>
      </c>
      <c r="K67">
        <v>134</v>
      </c>
      <c r="L67">
        <v>151</v>
      </c>
      <c r="M67">
        <v>157</v>
      </c>
      <c r="N67">
        <v>144</v>
      </c>
      <c r="O67">
        <v>134</v>
      </c>
      <c r="P67">
        <v>151</v>
      </c>
      <c r="Q67">
        <v>157</v>
      </c>
      <c r="R67">
        <v>144</v>
      </c>
      <c r="S67">
        <v>134</v>
      </c>
      <c r="T67">
        <v>151</v>
      </c>
      <c r="U67">
        <v>157</v>
      </c>
      <c r="V67">
        <v>151</v>
      </c>
      <c r="W67">
        <v>157</v>
      </c>
      <c r="X67">
        <v>134</v>
      </c>
      <c r="Y67">
        <v>151</v>
      </c>
      <c r="Z67">
        <v>157</v>
      </c>
      <c r="AA67">
        <v>144</v>
      </c>
      <c r="AB67">
        <v>134</v>
      </c>
      <c r="AC67">
        <v>151</v>
      </c>
      <c r="AD67">
        <v>157</v>
      </c>
      <c r="AE67">
        <v>144</v>
      </c>
      <c r="AF67">
        <v>134</v>
      </c>
      <c r="AG67">
        <v>151</v>
      </c>
      <c r="AH67">
        <v>157</v>
      </c>
      <c r="AI67">
        <v>151</v>
      </c>
      <c r="AJ67">
        <v>134</v>
      </c>
      <c r="AK67">
        <v>151</v>
      </c>
      <c r="AL67">
        <v>157</v>
      </c>
      <c r="AM67">
        <v>134</v>
      </c>
      <c r="AN67">
        <v>151</v>
      </c>
      <c r="AO67">
        <v>157</v>
      </c>
      <c r="AP67">
        <f t="shared" ref="AP67:AP130" si="1">ROUNDUP(AN67*1.1,0)</f>
        <v>167</v>
      </c>
      <c r="AQ67">
        <v>167</v>
      </c>
      <c r="AR67">
        <v>167</v>
      </c>
      <c r="AS67">
        <v>167</v>
      </c>
      <c r="AU67" t="s">
        <v>3541</v>
      </c>
      <c r="AV67" t="s">
        <v>4774</v>
      </c>
      <c r="AW67">
        <v>33</v>
      </c>
    </row>
    <row r="68" spans="4:49" ht="13.5" customHeight="1">
      <c r="D68" t="s">
        <v>1812</v>
      </c>
      <c r="E68" t="s">
        <v>4713</v>
      </c>
      <c r="F68" t="s">
        <v>1062</v>
      </c>
      <c r="G68" s="105">
        <v>1.3</v>
      </c>
      <c r="H68">
        <v>160</v>
      </c>
      <c r="I68">
        <v>181</v>
      </c>
      <c r="J68">
        <v>188</v>
      </c>
      <c r="K68">
        <v>160</v>
      </c>
      <c r="L68">
        <v>181</v>
      </c>
      <c r="M68">
        <v>188</v>
      </c>
      <c r="N68">
        <v>172</v>
      </c>
      <c r="O68">
        <v>160</v>
      </c>
      <c r="P68">
        <v>181</v>
      </c>
      <c r="Q68">
        <v>188</v>
      </c>
      <c r="R68">
        <v>172</v>
      </c>
      <c r="S68">
        <v>160</v>
      </c>
      <c r="T68">
        <v>181</v>
      </c>
      <c r="U68">
        <v>188</v>
      </c>
      <c r="V68">
        <v>181</v>
      </c>
      <c r="W68">
        <v>188</v>
      </c>
      <c r="X68">
        <v>160</v>
      </c>
      <c r="Y68">
        <v>181</v>
      </c>
      <c r="Z68">
        <v>188</v>
      </c>
      <c r="AA68">
        <v>172</v>
      </c>
      <c r="AB68">
        <v>160</v>
      </c>
      <c r="AC68">
        <v>181</v>
      </c>
      <c r="AD68">
        <v>188</v>
      </c>
      <c r="AE68">
        <v>172</v>
      </c>
      <c r="AF68">
        <v>160</v>
      </c>
      <c r="AG68">
        <v>181</v>
      </c>
      <c r="AH68">
        <v>188</v>
      </c>
      <c r="AI68">
        <v>181</v>
      </c>
      <c r="AJ68">
        <v>160</v>
      </c>
      <c r="AK68">
        <v>181</v>
      </c>
      <c r="AL68">
        <v>188</v>
      </c>
      <c r="AM68">
        <v>160</v>
      </c>
      <c r="AN68">
        <v>181</v>
      </c>
      <c r="AO68">
        <v>188</v>
      </c>
      <c r="AP68">
        <f t="shared" si="1"/>
        <v>200</v>
      </c>
      <c r="AQ68">
        <v>200</v>
      </c>
      <c r="AR68">
        <v>200</v>
      </c>
      <c r="AS68">
        <v>200</v>
      </c>
      <c r="AU68" t="s">
        <v>1812</v>
      </c>
      <c r="AV68" t="s">
        <v>4774</v>
      </c>
      <c r="AW68">
        <v>34</v>
      </c>
    </row>
    <row r="69" spans="4:49" ht="13.5" customHeight="1">
      <c r="D69" t="s">
        <v>3542</v>
      </c>
      <c r="E69" t="s">
        <v>4713</v>
      </c>
      <c r="F69" t="s">
        <v>1062</v>
      </c>
      <c r="G69" s="105">
        <v>1.3</v>
      </c>
      <c r="H69">
        <v>160</v>
      </c>
      <c r="I69">
        <v>181</v>
      </c>
      <c r="J69">
        <v>188</v>
      </c>
      <c r="K69">
        <v>160</v>
      </c>
      <c r="L69">
        <v>181</v>
      </c>
      <c r="M69">
        <v>188</v>
      </c>
      <c r="N69">
        <v>172</v>
      </c>
      <c r="O69">
        <v>160</v>
      </c>
      <c r="P69">
        <v>181</v>
      </c>
      <c r="Q69">
        <v>188</v>
      </c>
      <c r="R69">
        <v>172</v>
      </c>
      <c r="S69">
        <v>160</v>
      </c>
      <c r="T69">
        <v>181</v>
      </c>
      <c r="U69">
        <v>188</v>
      </c>
      <c r="V69">
        <v>181</v>
      </c>
      <c r="W69">
        <v>188</v>
      </c>
      <c r="X69">
        <v>160</v>
      </c>
      <c r="Y69">
        <v>181</v>
      </c>
      <c r="Z69">
        <v>188</v>
      </c>
      <c r="AA69">
        <v>172</v>
      </c>
      <c r="AB69">
        <v>160</v>
      </c>
      <c r="AC69">
        <v>181</v>
      </c>
      <c r="AD69">
        <v>188</v>
      </c>
      <c r="AE69">
        <v>172</v>
      </c>
      <c r="AF69">
        <v>160</v>
      </c>
      <c r="AG69">
        <v>181</v>
      </c>
      <c r="AH69">
        <v>188</v>
      </c>
      <c r="AI69">
        <v>181</v>
      </c>
      <c r="AJ69">
        <v>160</v>
      </c>
      <c r="AK69">
        <v>181</v>
      </c>
      <c r="AL69">
        <v>188</v>
      </c>
      <c r="AM69">
        <v>160</v>
      </c>
      <c r="AN69">
        <v>181</v>
      </c>
      <c r="AO69">
        <v>188</v>
      </c>
      <c r="AP69">
        <f t="shared" si="1"/>
        <v>200</v>
      </c>
      <c r="AQ69">
        <v>200</v>
      </c>
      <c r="AR69">
        <v>200</v>
      </c>
      <c r="AS69">
        <v>200</v>
      </c>
      <c r="AU69" t="s">
        <v>3542</v>
      </c>
      <c r="AV69" t="s">
        <v>4774</v>
      </c>
      <c r="AW69">
        <v>34</v>
      </c>
    </row>
    <row r="70" spans="4:49" ht="13.5" customHeight="1">
      <c r="D70" t="s">
        <v>1401</v>
      </c>
      <c r="F70" t="s">
        <v>1400</v>
      </c>
      <c r="G70" s="105">
        <v>0.4</v>
      </c>
      <c r="H70">
        <v>143</v>
      </c>
      <c r="I70">
        <v>158</v>
      </c>
      <c r="J70">
        <v>196</v>
      </c>
      <c r="K70">
        <v>143</v>
      </c>
      <c r="L70">
        <v>158</v>
      </c>
      <c r="M70">
        <v>196</v>
      </c>
      <c r="N70">
        <v>178</v>
      </c>
      <c r="O70">
        <v>143</v>
      </c>
      <c r="P70">
        <v>158</v>
      </c>
      <c r="Q70">
        <v>196</v>
      </c>
      <c r="R70">
        <v>178</v>
      </c>
      <c r="S70">
        <v>143</v>
      </c>
      <c r="T70">
        <v>158</v>
      </c>
      <c r="U70">
        <v>196</v>
      </c>
      <c r="V70">
        <v>158</v>
      </c>
      <c r="W70">
        <v>196</v>
      </c>
      <c r="X70">
        <v>143</v>
      </c>
      <c r="Y70">
        <v>158</v>
      </c>
      <c r="Z70">
        <v>196</v>
      </c>
      <c r="AA70">
        <v>178</v>
      </c>
      <c r="AB70">
        <v>143</v>
      </c>
      <c r="AC70">
        <v>158</v>
      </c>
      <c r="AD70">
        <v>196</v>
      </c>
      <c r="AE70">
        <v>178</v>
      </c>
      <c r="AF70">
        <v>143</v>
      </c>
      <c r="AG70">
        <v>158</v>
      </c>
      <c r="AH70">
        <v>196</v>
      </c>
      <c r="AI70">
        <v>158</v>
      </c>
      <c r="AJ70">
        <v>143</v>
      </c>
      <c r="AK70">
        <v>158</v>
      </c>
      <c r="AL70">
        <v>196</v>
      </c>
      <c r="AM70">
        <v>143</v>
      </c>
      <c r="AN70">
        <v>158</v>
      </c>
      <c r="AO70">
        <v>196</v>
      </c>
      <c r="AP70">
        <f t="shared" si="1"/>
        <v>174</v>
      </c>
      <c r="AQ70">
        <v>174</v>
      </c>
      <c r="AR70">
        <v>174</v>
      </c>
      <c r="AS70">
        <v>174</v>
      </c>
      <c r="AU70" t="s">
        <v>1401</v>
      </c>
      <c r="AV70" t="s">
        <v>4774</v>
      </c>
      <c r="AW70">
        <v>35</v>
      </c>
    </row>
    <row r="71" spans="4:49" ht="13.5" customHeight="1">
      <c r="D71" t="s">
        <v>422</v>
      </c>
      <c r="E71" t="s">
        <v>4713</v>
      </c>
      <c r="F71" t="s">
        <v>861</v>
      </c>
      <c r="G71" s="105">
        <v>0.79999999999999993</v>
      </c>
      <c r="H71">
        <v>139</v>
      </c>
      <c r="I71">
        <v>148</v>
      </c>
      <c r="J71">
        <v>168</v>
      </c>
      <c r="K71">
        <v>139</v>
      </c>
      <c r="L71">
        <v>148</v>
      </c>
      <c r="M71">
        <v>168</v>
      </c>
      <c r="N71">
        <v>176</v>
      </c>
      <c r="O71">
        <v>139</v>
      </c>
      <c r="P71">
        <v>148</v>
      </c>
      <c r="Q71">
        <v>168</v>
      </c>
      <c r="R71">
        <v>176</v>
      </c>
      <c r="S71">
        <v>139</v>
      </c>
      <c r="T71">
        <v>148</v>
      </c>
      <c r="U71">
        <v>168</v>
      </c>
      <c r="V71">
        <v>148</v>
      </c>
      <c r="W71">
        <v>168</v>
      </c>
      <c r="X71">
        <v>139</v>
      </c>
      <c r="Y71">
        <v>148</v>
      </c>
      <c r="Z71">
        <v>168</v>
      </c>
      <c r="AA71">
        <v>176</v>
      </c>
      <c r="AB71">
        <v>139</v>
      </c>
      <c r="AC71">
        <v>148</v>
      </c>
      <c r="AD71">
        <v>168</v>
      </c>
      <c r="AE71">
        <v>176</v>
      </c>
      <c r="AF71">
        <v>139</v>
      </c>
      <c r="AG71">
        <v>148</v>
      </c>
      <c r="AH71">
        <v>168</v>
      </c>
      <c r="AI71">
        <v>148</v>
      </c>
      <c r="AJ71">
        <v>139</v>
      </c>
      <c r="AK71">
        <v>148</v>
      </c>
      <c r="AL71">
        <v>168</v>
      </c>
      <c r="AM71">
        <v>139</v>
      </c>
      <c r="AN71">
        <v>148</v>
      </c>
      <c r="AO71">
        <v>168</v>
      </c>
      <c r="AP71">
        <f t="shared" si="1"/>
        <v>163</v>
      </c>
      <c r="AQ71">
        <v>163</v>
      </c>
      <c r="AR71">
        <v>163</v>
      </c>
      <c r="AS71">
        <v>163</v>
      </c>
      <c r="AU71" t="s">
        <v>422</v>
      </c>
      <c r="AV71" t="s">
        <v>4774</v>
      </c>
      <c r="AW71">
        <v>36</v>
      </c>
    </row>
    <row r="72" spans="4:49" ht="13.5" customHeight="1">
      <c r="D72" t="s">
        <v>3102</v>
      </c>
      <c r="E72" t="s">
        <v>4713</v>
      </c>
      <c r="F72" t="s">
        <v>861</v>
      </c>
      <c r="G72" s="105">
        <v>0.79999999999999993</v>
      </c>
      <c r="H72">
        <v>139</v>
      </c>
      <c r="I72">
        <v>148</v>
      </c>
      <c r="J72">
        <v>168</v>
      </c>
      <c r="K72">
        <v>139</v>
      </c>
      <c r="L72">
        <v>148</v>
      </c>
      <c r="M72">
        <v>168</v>
      </c>
      <c r="N72">
        <v>176</v>
      </c>
      <c r="O72">
        <v>139</v>
      </c>
      <c r="P72">
        <v>148</v>
      </c>
      <c r="Q72">
        <v>168</v>
      </c>
      <c r="R72">
        <v>176</v>
      </c>
      <c r="S72">
        <v>139</v>
      </c>
      <c r="T72">
        <v>148</v>
      </c>
      <c r="U72">
        <v>168</v>
      </c>
      <c r="V72">
        <v>148</v>
      </c>
      <c r="W72">
        <v>168</v>
      </c>
      <c r="X72">
        <v>139</v>
      </c>
      <c r="Y72">
        <v>148</v>
      </c>
      <c r="Z72">
        <v>168</v>
      </c>
      <c r="AA72">
        <v>176</v>
      </c>
      <c r="AB72">
        <v>139</v>
      </c>
      <c r="AC72">
        <v>148</v>
      </c>
      <c r="AD72">
        <v>168</v>
      </c>
      <c r="AE72">
        <v>176</v>
      </c>
      <c r="AF72">
        <v>139</v>
      </c>
      <c r="AG72">
        <v>148</v>
      </c>
      <c r="AH72">
        <v>168</v>
      </c>
      <c r="AI72">
        <v>148</v>
      </c>
      <c r="AJ72">
        <v>139</v>
      </c>
      <c r="AK72">
        <v>148</v>
      </c>
      <c r="AL72">
        <v>168</v>
      </c>
      <c r="AM72">
        <v>139</v>
      </c>
      <c r="AN72">
        <v>148</v>
      </c>
      <c r="AO72">
        <v>168</v>
      </c>
      <c r="AP72">
        <f t="shared" si="1"/>
        <v>163</v>
      </c>
      <c r="AQ72">
        <v>163</v>
      </c>
      <c r="AR72">
        <v>163</v>
      </c>
      <c r="AS72">
        <v>163</v>
      </c>
      <c r="AU72" t="s">
        <v>3102</v>
      </c>
      <c r="AV72" t="s">
        <v>4774</v>
      </c>
      <c r="AW72">
        <v>36</v>
      </c>
    </row>
    <row r="73" spans="4:49" ht="13.5" customHeight="1">
      <c r="D73" t="s">
        <v>424</v>
      </c>
      <c r="E73" t="s">
        <v>4713</v>
      </c>
      <c r="F73" t="s">
        <v>886</v>
      </c>
      <c r="G73" s="105">
        <v>1.5</v>
      </c>
      <c r="H73">
        <v>154</v>
      </c>
      <c r="I73">
        <v>158</v>
      </c>
      <c r="J73">
        <v>181</v>
      </c>
      <c r="K73">
        <v>154</v>
      </c>
      <c r="L73">
        <v>158</v>
      </c>
      <c r="M73">
        <v>181</v>
      </c>
      <c r="N73">
        <v>186</v>
      </c>
      <c r="O73">
        <v>154</v>
      </c>
      <c r="P73">
        <v>158</v>
      </c>
      <c r="Q73">
        <v>181</v>
      </c>
      <c r="R73">
        <v>186</v>
      </c>
      <c r="S73">
        <v>154</v>
      </c>
      <c r="T73">
        <v>158</v>
      </c>
      <c r="U73">
        <v>181</v>
      </c>
      <c r="V73">
        <v>158</v>
      </c>
      <c r="W73">
        <v>181</v>
      </c>
      <c r="X73">
        <v>154</v>
      </c>
      <c r="Y73">
        <v>158</v>
      </c>
      <c r="Z73">
        <v>181</v>
      </c>
      <c r="AA73">
        <v>186</v>
      </c>
      <c r="AB73">
        <v>154</v>
      </c>
      <c r="AC73">
        <v>158</v>
      </c>
      <c r="AD73">
        <v>181</v>
      </c>
      <c r="AE73">
        <v>186</v>
      </c>
      <c r="AF73">
        <v>154</v>
      </c>
      <c r="AG73">
        <v>158</v>
      </c>
      <c r="AH73">
        <v>181</v>
      </c>
      <c r="AI73">
        <v>158</v>
      </c>
      <c r="AJ73">
        <v>154</v>
      </c>
      <c r="AK73">
        <v>158</v>
      </c>
      <c r="AL73">
        <v>181</v>
      </c>
      <c r="AM73">
        <v>154</v>
      </c>
      <c r="AN73">
        <v>158</v>
      </c>
      <c r="AO73">
        <v>181</v>
      </c>
      <c r="AP73">
        <f t="shared" si="1"/>
        <v>174</v>
      </c>
      <c r="AQ73">
        <v>174</v>
      </c>
      <c r="AR73">
        <v>174</v>
      </c>
      <c r="AS73">
        <v>174</v>
      </c>
      <c r="AU73" t="s">
        <v>424</v>
      </c>
      <c r="AV73" t="s">
        <v>4774</v>
      </c>
      <c r="AW73">
        <v>37</v>
      </c>
    </row>
    <row r="74" spans="4:49" ht="13.5" customHeight="1">
      <c r="D74" t="s">
        <v>3104</v>
      </c>
      <c r="E74" t="s">
        <v>4713</v>
      </c>
      <c r="F74" t="s">
        <v>886</v>
      </c>
      <c r="G74" s="105">
        <v>1.5</v>
      </c>
      <c r="H74">
        <v>154</v>
      </c>
      <c r="I74">
        <v>158</v>
      </c>
      <c r="J74">
        <v>181</v>
      </c>
      <c r="K74">
        <v>154</v>
      </c>
      <c r="L74">
        <v>158</v>
      </c>
      <c r="M74">
        <v>181</v>
      </c>
      <c r="N74">
        <v>186</v>
      </c>
      <c r="O74">
        <v>154</v>
      </c>
      <c r="P74">
        <v>158</v>
      </c>
      <c r="Q74">
        <v>181</v>
      </c>
      <c r="R74">
        <v>186</v>
      </c>
      <c r="S74">
        <v>154</v>
      </c>
      <c r="T74">
        <v>158</v>
      </c>
      <c r="U74">
        <v>181</v>
      </c>
      <c r="V74">
        <v>158</v>
      </c>
      <c r="W74">
        <v>181</v>
      </c>
      <c r="X74">
        <v>154</v>
      </c>
      <c r="Y74">
        <v>158</v>
      </c>
      <c r="Z74">
        <v>181</v>
      </c>
      <c r="AA74">
        <v>186</v>
      </c>
      <c r="AB74">
        <v>154</v>
      </c>
      <c r="AC74">
        <v>158</v>
      </c>
      <c r="AD74">
        <v>181</v>
      </c>
      <c r="AE74">
        <v>186</v>
      </c>
      <c r="AF74">
        <v>154</v>
      </c>
      <c r="AG74">
        <v>158</v>
      </c>
      <c r="AH74">
        <v>181</v>
      </c>
      <c r="AI74">
        <v>158</v>
      </c>
      <c r="AJ74">
        <v>154</v>
      </c>
      <c r="AK74">
        <v>158</v>
      </c>
      <c r="AL74">
        <v>181</v>
      </c>
      <c r="AM74">
        <v>154</v>
      </c>
      <c r="AN74">
        <v>158</v>
      </c>
      <c r="AO74">
        <v>181</v>
      </c>
      <c r="AP74">
        <f t="shared" si="1"/>
        <v>174</v>
      </c>
      <c r="AQ74">
        <v>174</v>
      </c>
      <c r="AR74">
        <v>174</v>
      </c>
      <c r="AS74">
        <v>174</v>
      </c>
      <c r="AU74" t="s">
        <v>3104</v>
      </c>
      <c r="AV74" t="s">
        <v>4774</v>
      </c>
      <c r="AW74">
        <v>37</v>
      </c>
    </row>
    <row r="75" spans="4:49" ht="13.5" customHeight="1">
      <c r="D75" t="s">
        <v>478</v>
      </c>
      <c r="E75" t="s">
        <v>4713</v>
      </c>
      <c r="F75" t="s">
        <v>612</v>
      </c>
      <c r="G75" s="105">
        <v>1.5</v>
      </c>
      <c r="H75">
        <v>154</v>
      </c>
      <c r="I75">
        <v>158</v>
      </c>
      <c r="J75">
        <v>181</v>
      </c>
      <c r="K75">
        <v>154</v>
      </c>
      <c r="L75">
        <v>158</v>
      </c>
      <c r="M75">
        <v>181</v>
      </c>
      <c r="N75">
        <v>186</v>
      </c>
      <c r="O75">
        <v>154</v>
      </c>
      <c r="P75">
        <v>158</v>
      </c>
      <c r="Q75">
        <v>181</v>
      </c>
      <c r="R75">
        <v>186</v>
      </c>
      <c r="S75">
        <v>154</v>
      </c>
      <c r="T75">
        <v>158</v>
      </c>
      <c r="U75">
        <v>181</v>
      </c>
      <c r="V75">
        <v>158</v>
      </c>
      <c r="W75">
        <v>181</v>
      </c>
      <c r="X75">
        <v>154</v>
      </c>
      <c r="Y75">
        <v>158</v>
      </c>
      <c r="Z75">
        <v>181</v>
      </c>
      <c r="AA75">
        <v>186</v>
      </c>
      <c r="AB75">
        <v>154</v>
      </c>
      <c r="AC75">
        <v>158</v>
      </c>
      <c r="AD75">
        <v>181</v>
      </c>
      <c r="AE75">
        <v>186</v>
      </c>
      <c r="AF75">
        <v>154</v>
      </c>
      <c r="AG75">
        <v>158</v>
      </c>
      <c r="AH75">
        <v>181</v>
      </c>
      <c r="AI75">
        <v>158</v>
      </c>
      <c r="AJ75">
        <v>154</v>
      </c>
      <c r="AK75">
        <v>158</v>
      </c>
      <c r="AL75">
        <v>181</v>
      </c>
      <c r="AM75">
        <v>154</v>
      </c>
      <c r="AN75">
        <v>158</v>
      </c>
      <c r="AO75">
        <v>181</v>
      </c>
      <c r="AP75">
        <f t="shared" si="1"/>
        <v>174</v>
      </c>
      <c r="AQ75">
        <v>174</v>
      </c>
      <c r="AR75">
        <v>174</v>
      </c>
      <c r="AS75">
        <v>174</v>
      </c>
      <c r="AU75" t="s">
        <v>478</v>
      </c>
      <c r="AV75" t="s">
        <v>4774</v>
      </c>
      <c r="AW75">
        <v>38</v>
      </c>
    </row>
    <row r="76" spans="4:49" ht="13.5" customHeight="1">
      <c r="D76" t="s">
        <v>3208</v>
      </c>
      <c r="E76" t="s">
        <v>4713</v>
      </c>
      <c r="F76" t="s">
        <v>612</v>
      </c>
      <c r="G76" s="105">
        <v>1.5</v>
      </c>
      <c r="H76">
        <v>154</v>
      </c>
      <c r="I76">
        <v>158</v>
      </c>
      <c r="J76">
        <v>181</v>
      </c>
      <c r="K76">
        <v>154</v>
      </c>
      <c r="L76">
        <v>158</v>
      </c>
      <c r="M76">
        <v>181</v>
      </c>
      <c r="N76">
        <v>186</v>
      </c>
      <c r="O76">
        <v>154</v>
      </c>
      <c r="P76">
        <v>158</v>
      </c>
      <c r="Q76">
        <v>181</v>
      </c>
      <c r="R76">
        <v>186</v>
      </c>
      <c r="S76">
        <v>154</v>
      </c>
      <c r="T76">
        <v>158</v>
      </c>
      <c r="U76">
        <v>181</v>
      </c>
      <c r="V76">
        <v>158</v>
      </c>
      <c r="W76">
        <v>181</v>
      </c>
      <c r="X76">
        <v>154</v>
      </c>
      <c r="Y76">
        <v>158</v>
      </c>
      <c r="Z76">
        <v>181</v>
      </c>
      <c r="AA76">
        <v>186</v>
      </c>
      <c r="AB76">
        <v>154</v>
      </c>
      <c r="AC76">
        <v>158</v>
      </c>
      <c r="AD76">
        <v>181</v>
      </c>
      <c r="AE76">
        <v>186</v>
      </c>
      <c r="AF76">
        <v>154</v>
      </c>
      <c r="AG76">
        <v>158</v>
      </c>
      <c r="AH76">
        <v>181</v>
      </c>
      <c r="AI76">
        <v>158</v>
      </c>
      <c r="AJ76">
        <v>154</v>
      </c>
      <c r="AK76">
        <v>158</v>
      </c>
      <c r="AL76">
        <v>181</v>
      </c>
      <c r="AM76">
        <v>154</v>
      </c>
      <c r="AN76">
        <v>158</v>
      </c>
      <c r="AO76">
        <v>181</v>
      </c>
      <c r="AP76">
        <f t="shared" si="1"/>
        <v>174</v>
      </c>
      <c r="AQ76">
        <v>174</v>
      </c>
      <c r="AR76">
        <v>174</v>
      </c>
      <c r="AS76">
        <v>174</v>
      </c>
      <c r="AU76" t="s">
        <v>3208</v>
      </c>
      <c r="AV76" t="s">
        <v>4774</v>
      </c>
      <c r="AW76">
        <v>38</v>
      </c>
    </row>
    <row r="77" spans="4:49" ht="13.5" customHeight="1">
      <c r="D77" t="s">
        <v>426</v>
      </c>
      <c r="E77" t="s">
        <v>4713</v>
      </c>
      <c r="F77" t="s">
        <v>863</v>
      </c>
      <c r="G77" s="105">
        <v>2.9</v>
      </c>
      <c r="H77">
        <v>166</v>
      </c>
      <c r="I77">
        <v>191</v>
      </c>
      <c r="J77">
        <v>199</v>
      </c>
      <c r="K77">
        <v>166</v>
      </c>
      <c r="L77">
        <v>191</v>
      </c>
      <c r="M77">
        <v>199</v>
      </c>
      <c r="N77">
        <v>206</v>
      </c>
      <c r="O77">
        <v>166</v>
      </c>
      <c r="P77">
        <v>191</v>
      </c>
      <c r="Q77">
        <v>199</v>
      </c>
      <c r="R77">
        <v>206</v>
      </c>
      <c r="S77">
        <v>166</v>
      </c>
      <c r="T77">
        <v>191</v>
      </c>
      <c r="U77">
        <v>199</v>
      </c>
      <c r="V77">
        <v>191</v>
      </c>
      <c r="W77">
        <v>199</v>
      </c>
      <c r="X77">
        <v>166</v>
      </c>
      <c r="Y77">
        <v>191</v>
      </c>
      <c r="Z77">
        <v>199</v>
      </c>
      <c r="AA77">
        <v>206</v>
      </c>
      <c r="AB77">
        <v>166</v>
      </c>
      <c r="AC77">
        <v>191</v>
      </c>
      <c r="AD77">
        <v>199</v>
      </c>
      <c r="AE77">
        <v>206</v>
      </c>
      <c r="AF77">
        <v>166</v>
      </c>
      <c r="AG77">
        <v>191</v>
      </c>
      <c r="AH77">
        <v>199</v>
      </c>
      <c r="AI77">
        <v>191</v>
      </c>
      <c r="AJ77">
        <v>166</v>
      </c>
      <c r="AK77">
        <v>191</v>
      </c>
      <c r="AL77">
        <v>199</v>
      </c>
      <c r="AM77">
        <v>166</v>
      </c>
      <c r="AN77">
        <v>191</v>
      </c>
      <c r="AO77">
        <v>199</v>
      </c>
      <c r="AP77">
        <f t="shared" si="1"/>
        <v>211</v>
      </c>
      <c r="AQ77">
        <v>211</v>
      </c>
      <c r="AR77">
        <v>211</v>
      </c>
      <c r="AS77">
        <v>211</v>
      </c>
      <c r="AU77" t="s">
        <v>426</v>
      </c>
      <c r="AV77" t="s">
        <v>4774</v>
      </c>
      <c r="AW77">
        <v>39</v>
      </c>
    </row>
    <row r="78" spans="4:49" ht="13.5" customHeight="1">
      <c r="D78" t="s">
        <v>3106</v>
      </c>
      <c r="E78" t="s">
        <v>4713</v>
      </c>
      <c r="F78" t="s">
        <v>863</v>
      </c>
      <c r="G78" s="105">
        <v>2.9</v>
      </c>
      <c r="H78">
        <v>166</v>
      </c>
      <c r="I78">
        <v>191</v>
      </c>
      <c r="J78">
        <v>199</v>
      </c>
      <c r="K78">
        <v>166</v>
      </c>
      <c r="L78">
        <v>191</v>
      </c>
      <c r="M78">
        <v>199</v>
      </c>
      <c r="N78">
        <v>206</v>
      </c>
      <c r="O78">
        <v>166</v>
      </c>
      <c r="P78">
        <v>191</v>
      </c>
      <c r="Q78">
        <v>199</v>
      </c>
      <c r="R78">
        <v>206</v>
      </c>
      <c r="S78">
        <v>166</v>
      </c>
      <c r="T78">
        <v>191</v>
      </c>
      <c r="U78">
        <v>199</v>
      </c>
      <c r="V78">
        <v>191</v>
      </c>
      <c r="W78">
        <v>199</v>
      </c>
      <c r="X78">
        <v>166</v>
      </c>
      <c r="Y78">
        <v>191</v>
      </c>
      <c r="Z78">
        <v>199</v>
      </c>
      <c r="AA78">
        <v>206</v>
      </c>
      <c r="AB78">
        <v>166</v>
      </c>
      <c r="AC78">
        <v>191</v>
      </c>
      <c r="AD78">
        <v>199</v>
      </c>
      <c r="AE78">
        <v>206</v>
      </c>
      <c r="AF78">
        <v>166</v>
      </c>
      <c r="AG78">
        <v>191</v>
      </c>
      <c r="AH78">
        <v>199</v>
      </c>
      <c r="AI78">
        <v>191</v>
      </c>
      <c r="AJ78">
        <v>166</v>
      </c>
      <c r="AK78">
        <v>191</v>
      </c>
      <c r="AL78">
        <v>199</v>
      </c>
      <c r="AM78">
        <v>166</v>
      </c>
      <c r="AN78">
        <v>191</v>
      </c>
      <c r="AO78">
        <v>199</v>
      </c>
      <c r="AP78">
        <f t="shared" si="1"/>
        <v>211</v>
      </c>
      <c r="AQ78">
        <v>211</v>
      </c>
      <c r="AR78">
        <v>211</v>
      </c>
      <c r="AS78">
        <v>211</v>
      </c>
      <c r="AU78" t="s">
        <v>3106</v>
      </c>
      <c r="AV78" t="s">
        <v>4774</v>
      </c>
      <c r="AW78">
        <v>39</v>
      </c>
    </row>
    <row r="79" spans="4:49" ht="13.5" customHeight="1">
      <c r="D79" t="s">
        <v>480</v>
      </c>
      <c r="E79" t="s">
        <v>4713</v>
      </c>
      <c r="F79" t="s">
        <v>952</v>
      </c>
      <c r="G79" s="105">
        <v>1.5</v>
      </c>
      <c r="H79">
        <v>147</v>
      </c>
      <c r="I79">
        <v>150</v>
      </c>
      <c r="J79">
        <v>173</v>
      </c>
      <c r="K79">
        <v>147</v>
      </c>
      <c r="L79">
        <v>150</v>
      </c>
      <c r="M79">
        <v>173</v>
      </c>
      <c r="N79">
        <v>177</v>
      </c>
      <c r="O79">
        <v>147</v>
      </c>
      <c r="P79">
        <v>150</v>
      </c>
      <c r="Q79">
        <v>173</v>
      </c>
      <c r="R79">
        <v>177</v>
      </c>
      <c r="S79">
        <v>147</v>
      </c>
      <c r="T79">
        <v>150</v>
      </c>
      <c r="U79">
        <v>173</v>
      </c>
      <c r="V79">
        <v>150</v>
      </c>
      <c r="W79">
        <v>173</v>
      </c>
      <c r="X79">
        <v>147</v>
      </c>
      <c r="Y79">
        <v>150</v>
      </c>
      <c r="Z79">
        <v>173</v>
      </c>
      <c r="AA79">
        <v>177</v>
      </c>
      <c r="AB79">
        <v>147</v>
      </c>
      <c r="AC79">
        <v>150</v>
      </c>
      <c r="AD79">
        <v>173</v>
      </c>
      <c r="AE79">
        <v>177</v>
      </c>
      <c r="AF79">
        <v>147</v>
      </c>
      <c r="AG79">
        <v>150</v>
      </c>
      <c r="AH79">
        <v>173</v>
      </c>
      <c r="AI79">
        <v>150</v>
      </c>
      <c r="AJ79">
        <v>147</v>
      </c>
      <c r="AK79">
        <v>150</v>
      </c>
      <c r="AL79">
        <v>173</v>
      </c>
      <c r="AM79">
        <v>147</v>
      </c>
      <c r="AN79">
        <v>150</v>
      </c>
      <c r="AO79">
        <v>173</v>
      </c>
      <c r="AP79">
        <f t="shared" si="1"/>
        <v>165</v>
      </c>
      <c r="AQ79">
        <v>165</v>
      </c>
      <c r="AR79">
        <v>165</v>
      </c>
      <c r="AS79">
        <v>165</v>
      </c>
      <c r="AU79" t="s">
        <v>480</v>
      </c>
      <c r="AV79" t="s">
        <v>4774</v>
      </c>
      <c r="AW79">
        <v>40</v>
      </c>
    </row>
    <row r="80" spans="4:49" ht="13.5" customHeight="1">
      <c r="D80" t="s">
        <v>3217</v>
      </c>
      <c r="E80" t="s">
        <v>4713</v>
      </c>
      <c r="F80" t="s">
        <v>952</v>
      </c>
      <c r="G80" s="105">
        <v>1.5</v>
      </c>
      <c r="H80">
        <v>147</v>
      </c>
      <c r="I80">
        <v>150</v>
      </c>
      <c r="J80">
        <v>173</v>
      </c>
      <c r="K80">
        <v>147</v>
      </c>
      <c r="L80">
        <v>150</v>
      </c>
      <c r="M80">
        <v>173</v>
      </c>
      <c r="N80">
        <v>177</v>
      </c>
      <c r="O80">
        <v>147</v>
      </c>
      <c r="P80">
        <v>150</v>
      </c>
      <c r="Q80">
        <v>173</v>
      </c>
      <c r="R80">
        <v>177</v>
      </c>
      <c r="S80">
        <v>147</v>
      </c>
      <c r="T80">
        <v>150</v>
      </c>
      <c r="U80">
        <v>173</v>
      </c>
      <c r="V80">
        <v>150</v>
      </c>
      <c r="W80">
        <v>173</v>
      </c>
      <c r="X80">
        <v>147</v>
      </c>
      <c r="Y80">
        <v>150</v>
      </c>
      <c r="Z80">
        <v>173</v>
      </c>
      <c r="AA80">
        <v>177</v>
      </c>
      <c r="AB80">
        <v>147</v>
      </c>
      <c r="AC80">
        <v>150</v>
      </c>
      <c r="AD80">
        <v>173</v>
      </c>
      <c r="AE80">
        <v>177</v>
      </c>
      <c r="AF80">
        <v>147</v>
      </c>
      <c r="AG80">
        <v>150</v>
      </c>
      <c r="AH80">
        <v>173</v>
      </c>
      <c r="AI80">
        <v>150</v>
      </c>
      <c r="AJ80">
        <v>147</v>
      </c>
      <c r="AK80">
        <v>150</v>
      </c>
      <c r="AL80">
        <v>173</v>
      </c>
      <c r="AM80">
        <v>147</v>
      </c>
      <c r="AN80">
        <v>150</v>
      </c>
      <c r="AO80">
        <v>173</v>
      </c>
      <c r="AP80">
        <f t="shared" si="1"/>
        <v>165</v>
      </c>
      <c r="AQ80">
        <v>165</v>
      </c>
      <c r="AR80">
        <v>165</v>
      </c>
      <c r="AS80">
        <v>165</v>
      </c>
      <c r="AU80" t="s">
        <v>3217</v>
      </c>
      <c r="AV80" t="s">
        <v>4774</v>
      </c>
      <c r="AW80">
        <v>40</v>
      </c>
    </row>
    <row r="81" spans="4:49" ht="13.5" customHeight="1">
      <c r="D81" t="s">
        <v>423</v>
      </c>
      <c r="E81" t="s">
        <v>4713</v>
      </c>
      <c r="F81" t="s">
        <v>862</v>
      </c>
      <c r="G81" s="105">
        <v>0.79999999999999993</v>
      </c>
      <c r="H81">
        <v>137</v>
      </c>
      <c r="I81">
        <v>148</v>
      </c>
      <c r="J81">
        <v>166</v>
      </c>
      <c r="K81">
        <v>137</v>
      </c>
      <c r="L81">
        <v>148</v>
      </c>
      <c r="M81">
        <v>166</v>
      </c>
      <c r="N81">
        <v>175</v>
      </c>
      <c r="O81">
        <v>137</v>
      </c>
      <c r="P81">
        <v>148</v>
      </c>
      <c r="Q81">
        <v>166</v>
      </c>
      <c r="R81">
        <v>175</v>
      </c>
      <c r="S81">
        <v>137</v>
      </c>
      <c r="T81">
        <v>148</v>
      </c>
      <c r="U81">
        <v>166</v>
      </c>
      <c r="V81">
        <v>148</v>
      </c>
      <c r="W81">
        <v>166</v>
      </c>
      <c r="X81">
        <v>137</v>
      </c>
      <c r="Y81">
        <v>148</v>
      </c>
      <c r="Z81">
        <v>166</v>
      </c>
      <c r="AA81">
        <v>175</v>
      </c>
      <c r="AB81">
        <v>137</v>
      </c>
      <c r="AC81">
        <v>148</v>
      </c>
      <c r="AD81">
        <v>166</v>
      </c>
      <c r="AE81">
        <v>175</v>
      </c>
      <c r="AF81">
        <v>137</v>
      </c>
      <c r="AG81">
        <v>148</v>
      </c>
      <c r="AH81">
        <v>166</v>
      </c>
      <c r="AI81">
        <v>148</v>
      </c>
      <c r="AJ81">
        <v>137</v>
      </c>
      <c r="AK81">
        <v>148</v>
      </c>
      <c r="AL81">
        <v>166</v>
      </c>
      <c r="AM81">
        <v>137</v>
      </c>
      <c r="AN81">
        <v>148</v>
      </c>
      <c r="AO81">
        <v>166</v>
      </c>
      <c r="AP81">
        <f t="shared" si="1"/>
        <v>163</v>
      </c>
      <c r="AQ81">
        <v>163</v>
      </c>
      <c r="AR81">
        <v>163</v>
      </c>
      <c r="AS81">
        <v>163</v>
      </c>
      <c r="AU81" t="s">
        <v>423</v>
      </c>
      <c r="AV81" t="s">
        <v>4774</v>
      </c>
      <c r="AW81">
        <v>41</v>
      </c>
    </row>
    <row r="82" spans="4:49" ht="13.5" customHeight="1">
      <c r="D82" t="s">
        <v>3103</v>
      </c>
      <c r="E82" t="s">
        <v>4713</v>
      </c>
      <c r="F82" t="s">
        <v>862</v>
      </c>
      <c r="G82" s="105">
        <v>0.79999999999999993</v>
      </c>
      <c r="H82">
        <v>137</v>
      </c>
      <c r="I82">
        <v>148</v>
      </c>
      <c r="J82">
        <v>166</v>
      </c>
      <c r="K82">
        <v>137</v>
      </c>
      <c r="L82">
        <v>148</v>
      </c>
      <c r="M82">
        <v>166</v>
      </c>
      <c r="N82">
        <v>175</v>
      </c>
      <c r="O82">
        <v>137</v>
      </c>
      <c r="P82">
        <v>148</v>
      </c>
      <c r="Q82">
        <v>166</v>
      </c>
      <c r="R82">
        <v>175</v>
      </c>
      <c r="S82">
        <v>137</v>
      </c>
      <c r="T82">
        <v>148</v>
      </c>
      <c r="U82">
        <v>166</v>
      </c>
      <c r="V82">
        <v>148</v>
      </c>
      <c r="W82">
        <v>166</v>
      </c>
      <c r="X82">
        <v>137</v>
      </c>
      <c r="Y82">
        <v>148</v>
      </c>
      <c r="Z82">
        <v>166</v>
      </c>
      <c r="AA82">
        <v>175</v>
      </c>
      <c r="AB82">
        <v>137</v>
      </c>
      <c r="AC82">
        <v>148</v>
      </c>
      <c r="AD82">
        <v>166</v>
      </c>
      <c r="AE82">
        <v>175</v>
      </c>
      <c r="AF82">
        <v>137</v>
      </c>
      <c r="AG82">
        <v>148</v>
      </c>
      <c r="AH82">
        <v>166</v>
      </c>
      <c r="AI82">
        <v>148</v>
      </c>
      <c r="AJ82">
        <v>137</v>
      </c>
      <c r="AK82">
        <v>148</v>
      </c>
      <c r="AL82">
        <v>166</v>
      </c>
      <c r="AM82">
        <v>137</v>
      </c>
      <c r="AN82">
        <v>148</v>
      </c>
      <c r="AO82">
        <v>166</v>
      </c>
      <c r="AP82">
        <f t="shared" si="1"/>
        <v>163</v>
      </c>
      <c r="AQ82">
        <v>163</v>
      </c>
      <c r="AR82">
        <v>163</v>
      </c>
      <c r="AS82">
        <v>163</v>
      </c>
      <c r="AU82" t="s">
        <v>3103</v>
      </c>
      <c r="AV82" t="s">
        <v>4774</v>
      </c>
      <c r="AW82">
        <v>41</v>
      </c>
    </row>
    <row r="83" spans="4:49" ht="13.5" customHeight="1">
      <c r="D83" t="s">
        <v>425</v>
      </c>
      <c r="E83" t="s">
        <v>4713</v>
      </c>
      <c r="F83" t="s">
        <v>887</v>
      </c>
      <c r="G83" s="105">
        <v>1.5</v>
      </c>
      <c r="H83">
        <v>154</v>
      </c>
      <c r="I83">
        <v>157</v>
      </c>
      <c r="J83">
        <v>181</v>
      </c>
      <c r="K83">
        <v>154</v>
      </c>
      <c r="L83">
        <v>157</v>
      </c>
      <c r="M83">
        <v>181</v>
      </c>
      <c r="N83">
        <v>186</v>
      </c>
      <c r="O83">
        <v>154</v>
      </c>
      <c r="P83">
        <v>157</v>
      </c>
      <c r="Q83">
        <v>181</v>
      </c>
      <c r="R83">
        <v>186</v>
      </c>
      <c r="S83">
        <v>154</v>
      </c>
      <c r="T83">
        <v>157</v>
      </c>
      <c r="U83">
        <v>181</v>
      </c>
      <c r="V83">
        <v>157</v>
      </c>
      <c r="W83">
        <v>181</v>
      </c>
      <c r="X83">
        <v>154</v>
      </c>
      <c r="Y83">
        <v>157</v>
      </c>
      <c r="Z83">
        <v>181</v>
      </c>
      <c r="AA83">
        <v>186</v>
      </c>
      <c r="AB83">
        <v>154</v>
      </c>
      <c r="AC83">
        <v>157</v>
      </c>
      <c r="AD83">
        <v>181</v>
      </c>
      <c r="AE83">
        <v>186</v>
      </c>
      <c r="AF83">
        <v>154</v>
      </c>
      <c r="AG83">
        <v>157</v>
      </c>
      <c r="AH83">
        <v>181</v>
      </c>
      <c r="AI83">
        <v>157</v>
      </c>
      <c r="AJ83">
        <v>154</v>
      </c>
      <c r="AK83">
        <v>157</v>
      </c>
      <c r="AL83">
        <v>181</v>
      </c>
      <c r="AM83">
        <v>154</v>
      </c>
      <c r="AN83">
        <v>157</v>
      </c>
      <c r="AO83">
        <v>181</v>
      </c>
      <c r="AP83">
        <f t="shared" si="1"/>
        <v>173</v>
      </c>
      <c r="AQ83">
        <v>173</v>
      </c>
      <c r="AR83">
        <v>173</v>
      </c>
      <c r="AS83">
        <v>173</v>
      </c>
      <c r="AU83" t="s">
        <v>425</v>
      </c>
      <c r="AV83" t="s">
        <v>4774</v>
      </c>
      <c r="AW83">
        <v>42</v>
      </c>
    </row>
    <row r="84" spans="4:49" ht="13.5" customHeight="1">
      <c r="D84" t="s">
        <v>3105</v>
      </c>
      <c r="E84" t="s">
        <v>4713</v>
      </c>
      <c r="F84" t="s">
        <v>887</v>
      </c>
      <c r="G84" s="105">
        <v>1.5</v>
      </c>
      <c r="H84">
        <v>154</v>
      </c>
      <c r="I84">
        <v>157</v>
      </c>
      <c r="J84">
        <v>181</v>
      </c>
      <c r="K84">
        <v>154</v>
      </c>
      <c r="L84">
        <v>157</v>
      </c>
      <c r="M84">
        <v>181</v>
      </c>
      <c r="N84">
        <v>186</v>
      </c>
      <c r="O84">
        <v>154</v>
      </c>
      <c r="P84">
        <v>157</v>
      </c>
      <c r="Q84">
        <v>181</v>
      </c>
      <c r="R84">
        <v>186</v>
      </c>
      <c r="S84">
        <v>154</v>
      </c>
      <c r="T84">
        <v>157</v>
      </c>
      <c r="U84">
        <v>181</v>
      </c>
      <c r="V84">
        <v>157</v>
      </c>
      <c r="W84">
        <v>181</v>
      </c>
      <c r="X84">
        <v>154</v>
      </c>
      <c r="Y84">
        <v>157</v>
      </c>
      <c r="Z84">
        <v>181</v>
      </c>
      <c r="AA84">
        <v>186</v>
      </c>
      <c r="AB84">
        <v>154</v>
      </c>
      <c r="AC84">
        <v>157</v>
      </c>
      <c r="AD84">
        <v>181</v>
      </c>
      <c r="AE84">
        <v>186</v>
      </c>
      <c r="AF84">
        <v>154</v>
      </c>
      <c r="AG84">
        <v>157</v>
      </c>
      <c r="AH84">
        <v>181</v>
      </c>
      <c r="AI84">
        <v>157</v>
      </c>
      <c r="AJ84">
        <v>154</v>
      </c>
      <c r="AK84">
        <v>157</v>
      </c>
      <c r="AL84">
        <v>181</v>
      </c>
      <c r="AM84">
        <v>154</v>
      </c>
      <c r="AN84">
        <v>157</v>
      </c>
      <c r="AO84">
        <v>181</v>
      </c>
      <c r="AP84">
        <f t="shared" si="1"/>
        <v>173</v>
      </c>
      <c r="AQ84">
        <v>173</v>
      </c>
      <c r="AR84">
        <v>173</v>
      </c>
      <c r="AS84">
        <v>173</v>
      </c>
      <c r="AU84" t="s">
        <v>3105</v>
      </c>
      <c r="AV84" t="s">
        <v>4774</v>
      </c>
      <c r="AW84">
        <v>42</v>
      </c>
    </row>
    <row r="85" spans="4:49" ht="13.5" customHeight="1">
      <c r="D85" t="s">
        <v>479</v>
      </c>
      <c r="E85" t="s">
        <v>4713</v>
      </c>
      <c r="F85" t="s">
        <v>872</v>
      </c>
      <c r="G85" s="105">
        <v>1.5</v>
      </c>
      <c r="H85">
        <v>154</v>
      </c>
      <c r="I85">
        <v>157</v>
      </c>
      <c r="J85">
        <v>181</v>
      </c>
      <c r="K85">
        <v>154</v>
      </c>
      <c r="L85">
        <v>157</v>
      </c>
      <c r="M85">
        <v>181</v>
      </c>
      <c r="N85">
        <v>186</v>
      </c>
      <c r="O85">
        <v>154</v>
      </c>
      <c r="P85">
        <v>157</v>
      </c>
      <c r="Q85">
        <v>181</v>
      </c>
      <c r="R85">
        <v>186</v>
      </c>
      <c r="S85">
        <v>154</v>
      </c>
      <c r="T85">
        <v>157</v>
      </c>
      <c r="U85">
        <v>181</v>
      </c>
      <c r="V85">
        <v>157</v>
      </c>
      <c r="W85">
        <v>181</v>
      </c>
      <c r="X85">
        <v>154</v>
      </c>
      <c r="Y85">
        <v>157</v>
      </c>
      <c r="Z85">
        <v>181</v>
      </c>
      <c r="AA85">
        <v>186</v>
      </c>
      <c r="AB85">
        <v>154</v>
      </c>
      <c r="AC85">
        <v>157</v>
      </c>
      <c r="AD85">
        <v>181</v>
      </c>
      <c r="AE85">
        <v>186</v>
      </c>
      <c r="AF85">
        <v>154</v>
      </c>
      <c r="AG85">
        <v>157</v>
      </c>
      <c r="AH85">
        <v>181</v>
      </c>
      <c r="AI85">
        <v>157</v>
      </c>
      <c r="AJ85">
        <v>154</v>
      </c>
      <c r="AK85">
        <v>157</v>
      </c>
      <c r="AL85">
        <v>181</v>
      </c>
      <c r="AM85">
        <v>154</v>
      </c>
      <c r="AN85">
        <v>157</v>
      </c>
      <c r="AO85">
        <v>181</v>
      </c>
      <c r="AP85">
        <f t="shared" si="1"/>
        <v>173</v>
      </c>
      <c r="AQ85">
        <v>173</v>
      </c>
      <c r="AR85">
        <v>173</v>
      </c>
      <c r="AS85">
        <v>173</v>
      </c>
      <c r="AU85" t="s">
        <v>479</v>
      </c>
      <c r="AV85" t="s">
        <v>4774</v>
      </c>
      <c r="AW85">
        <v>43</v>
      </c>
    </row>
    <row r="86" spans="4:49" ht="13.5" customHeight="1">
      <c r="D86" t="s">
        <v>3209</v>
      </c>
      <c r="E86" t="s">
        <v>4713</v>
      </c>
      <c r="F86" t="s">
        <v>872</v>
      </c>
      <c r="G86" s="105">
        <v>1.5</v>
      </c>
      <c r="H86">
        <v>154</v>
      </c>
      <c r="I86">
        <v>157</v>
      </c>
      <c r="J86">
        <v>181</v>
      </c>
      <c r="K86">
        <v>154</v>
      </c>
      <c r="L86">
        <v>157</v>
      </c>
      <c r="M86">
        <v>181</v>
      </c>
      <c r="N86">
        <v>186</v>
      </c>
      <c r="O86">
        <v>154</v>
      </c>
      <c r="P86">
        <v>157</v>
      </c>
      <c r="Q86">
        <v>181</v>
      </c>
      <c r="R86">
        <v>186</v>
      </c>
      <c r="S86">
        <v>154</v>
      </c>
      <c r="T86">
        <v>157</v>
      </c>
      <c r="U86">
        <v>181</v>
      </c>
      <c r="V86">
        <v>157</v>
      </c>
      <c r="W86">
        <v>181</v>
      </c>
      <c r="X86">
        <v>154</v>
      </c>
      <c r="Y86">
        <v>157</v>
      </c>
      <c r="Z86">
        <v>181</v>
      </c>
      <c r="AA86">
        <v>186</v>
      </c>
      <c r="AB86">
        <v>154</v>
      </c>
      <c r="AC86">
        <v>157</v>
      </c>
      <c r="AD86">
        <v>181</v>
      </c>
      <c r="AE86">
        <v>186</v>
      </c>
      <c r="AF86">
        <v>154</v>
      </c>
      <c r="AG86">
        <v>157</v>
      </c>
      <c r="AH86">
        <v>181</v>
      </c>
      <c r="AI86">
        <v>157</v>
      </c>
      <c r="AJ86">
        <v>154</v>
      </c>
      <c r="AK86">
        <v>157</v>
      </c>
      <c r="AL86">
        <v>181</v>
      </c>
      <c r="AM86">
        <v>154</v>
      </c>
      <c r="AN86">
        <v>157</v>
      </c>
      <c r="AO86">
        <v>181</v>
      </c>
      <c r="AP86">
        <f t="shared" si="1"/>
        <v>173</v>
      </c>
      <c r="AQ86">
        <v>173</v>
      </c>
      <c r="AR86">
        <v>173</v>
      </c>
      <c r="AS86">
        <v>173</v>
      </c>
      <c r="AU86" t="s">
        <v>3209</v>
      </c>
      <c r="AV86" t="s">
        <v>4774</v>
      </c>
      <c r="AW86">
        <v>43</v>
      </c>
    </row>
    <row r="87" spans="4:49" ht="13.5" customHeight="1">
      <c r="D87" t="s">
        <v>427</v>
      </c>
      <c r="E87" t="s">
        <v>4713</v>
      </c>
      <c r="F87" t="s">
        <v>864</v>
      </c>
      <c r="G87" s="105">
        <v>2.9</v>
      </c>
      <c r="H87">
        <v>166</v>
      </c>
      <c r="I87">
        <v>193</v>
      </c>
      <c r="J87">
        <v>198</v>
      </c>
      <c r="K87">
        <v>166</v>
      </c>
      <c r="L87">
        <v>193</v>
      </c>
      <c r="M87">
        <v>198</v>
      </c>
      <c r="N87">
        <v>205</v>
      </c>
      <c r="O87">
        <v>166</v>
      </c>
      <c r="P87">
        <v>193</v>
      </c>
      <c r="Q87">
        <v>198</v>
      </c>
      <c r="R87">
        <v>205</v>
      </c>
      <c r="S87">
        <v>166</v>
      </c>
      <c r="T87">
        <v>193</v>
      </c>
      <c r="U87">
        <v>198</v>
      </c>
      <c r="V87">
        <v>193</v>
      </c>
      <c r="W87">
        <v>198</v>
      </c>
      <c r="X87">
        <v>166</v>
      </c>
      <c r="Y87">
        <v>193</v>
      </c>
      <c r="Z87">
        <v>198</v>
      </c>
      <c r="AA87">
        <v>205</v>
      </c>
      <c r="AB87">
        <v>166</v>
      </c>
      <c r="AC87">
        <v>193</v>
      </c>
      <c r="AD87">
        <v>198</v>
      </c>
      <c r="AE87">
        <v>205</v>
      </c>
      <c r="AF87">
        <v>166</v>
      </c>
      <c r="AG87">
        <v>193</v>
      </c>
      <c r="AH87">
        <v>198</v>
      </c>
      <c r="AI87">
        <v>193</v>
      </c>
      <c r="AJ87">
        <v>166</v>
      </c>
      <c r="AK87">
        <v>193</v>
      </c>
      <c r="AL87">
        <v>198</v>
      </c>
      <c r="AM87">
        <v>166</v>
      </c>
      <c r="AN87">
        <v>193</v>
      </c>
      <c r="AO87">
        <v>198</v>
      </c>
      <c r="AP87">
        <f t="shared" si="1"/>
        <v>213</v>
      </c>
      <c r="AQ87">
        <v>213</v>
      </c>
      <c r="AR87">
        <v>213</v>
      </c>
      <c r="AS87">
        <v>213</v>
      </c>
      <c r="AU87" t="s">
        <v>427</v>
      </c>
      <c r="AV87" t="s">
        <v>4774</v>
      </c>
      <c r="AW87">
        <v>44</v>
      </c>
    </row>
    <row r="88" spans="4:49" ht="13.5" customHeight="1">
      <c r="D88" t="s">
        <v>3107</v>
      </c>
      <c r="E88" t="s">
        <v>4713</v>
      </c>
      <c r="F88" t="s">
        <v>864</v>
      </c>
      <c r="G88" s="105">
        <v>2.9</v>
      </c>
      <c r="H88">
        <v>166</v>
      </c>
      <c r="I88">
        <v>193</v>
      </c>
      <c r="J88">
        <v>198</v>
      </c>
      <c r="K88">
        <v>166</v>
      </c>
      <c r="L88">
        <v>193</v>
      </c>
      <c r="M88">
        <v>198</v>
      </c>
      <c r="N88">
        <v>205</v>
      </c>
      <c r="O88">
        <v>166</v>
      </c>
      <c r="P88">
        <v>193</v>
      </c>
      <c r="Q88">
        <v>198</v>
      </c>
      <c r="R88">
        <v>205</v>
      </c>
      <c r="S88">
        <v>166</v>
      </c>
      <c r="T88">
        <v>193</v>
      </c>
      <c r="U88">
        <v>198</v>
      </c>
      <c r="V88">
        <v>193</v>
      </c>
      <c r="W88">
        <v>198</v>
      </c>
      <c r="X88">
        <v>166</v>
      </c>
      <c r="Y88">
        <v>193</v>
      </c>
      <c r="Z88">
        <v>198</v>
      </c>
      <c r="AA88">
        <v>205</v>
      </c>
      <c r="AB88">
        <v>166</v>
      </c>
      <c r="AC88">
        <v>193</v>
      </c>
      <c r="AD88">
        <v>198</v>
      </c>
      <c r="AE88">
        <v>205</v>
      </c>
      <c r="AF88">
        <v>166</v>
      </c>
      <c r="AG88">
        <v>193</v>
      </c>
      <c r="AH88">
        <v>198</v>
      </c>
      <c r="AI88">
        <v>193</v>
      </c>
      <c r="AJ88">
        <v>166</v>
      </c>
      <c r="AK88">
        <v>193</v>
      </c>
      <c r="AL88">
        <v>198</v>
      </c>
      <c r="AM88">
        <v>166</v>
      </c>
      <c r="AN88">
        <v>193</v>
      </c>
      <c r="AO88">
        <v>198</v>
      </c>
      <c r="AP88">
        <f t="shared" si="1"/>
        <v>213</v>
      </c>
      <c r="AQ88">
        <v>213</v>
      </c>
      <c r="AR88">
        <v>213</v>
      </c>
      <c r="AS88">
        <v>213</v>
      </c>
      <c r="AU88" t="s">
        <v>3107</v>
      </c>
      <c r="AV88" t="s">
        <v>4774</v>
      </c>
      <c r="AW88">
        <v>44</v>
      </c>
    </row>
    <row r="89" spans="4:49" ht="13.5" customHeight="1">
      <c r="D89" t="s">
        <v>490</v>
      </c>
      <c r="F89" t="s">
        <v>873</v>
      </c>
      <c r="G89" s="105">
        <v>1.6</v>
      </c>
      <c r="H89">
        <v>184</v>
      </c>
      <c r="I89">
        <v>183</v>
      </c>
      <c r="J89">
        <v>211</v>
      </c>
      <c r="K89">
        <v>184</v>
      </c>
      <c r="L89">
        <v>183</v>
      </c>
      <c r="M89">
        <v>211</v>
      </c>
      <c r="N89">
        <v>213</v>
      </c>
      <c r="O89">
        <v>184</v>
      </c>
      <c r="P89">
        <v>183</v>
      </c>
      <c r="Q89">
        <v>211</v>
      </c>
      <c r="R89">
        <v>213</v>
      </c>
      <c r="S89">
        <v>184</v>
      </c>
      <c r="T89">
        <v>183</v>
      </c>
      <c r="U89">
        <v>211</v>
      </c>
      <c r="V89">
        <v>183</v>
      </c>
      <c r="W89">
        <v>211</v>
      </c>
      <c r="X89">
        <v>184</v>
      </c>
      <c r="Y89">
        <v>183</v>
      </c>
      <c r="Z89">
        <v>211</v>
      </c>
      <c r="AA89">
        <v>213</v>
      </c>
      <c r="AB89">
        <v>184</v>
      </c>
      <c r="AC89">
        <v>183</v>
      </c>
      <c r="AD89">
        <v>211</v>
      </c>
      <c r="AE89">
        <v>213</v>
      </c>
      <c r="AF89">
        <v>184</v>
      </c>
      <c r="AG89">
        <v>183</v>
      </c>
      <c r="AH89">
        <v>211</v>
      </c>
      <c r="AI89">
        <v>183</v>
      </c>
      <c r="AJ89">
        <v>184</v>
      </c>
      <c r="AK89">
        <v>183</v>
      </c>
      <c r="AL89">
        <v>211</v>
      </c>
      <c r="AM89">
        <v>184</v>
      </c>
      <c r="AN89">
        <v>183</v>
      </c>
      <c r="AO89">
        <v>211</v>
      </c>
      <c r="AP89">
        <f t="shared" si="1"/>
        <v>202</v>
      </c>
      <c r="AQ89">
        <v>202</v>
      </c>
      <c r="AR89">
        <v>202</v>
      </c>
      <c r="AS89">
        <v>202</v>
      </c>
      <c r="AU89" t="s">
        <v>490</v>
      </c>
      <c r="AV89" t="s">
        <v>4774</v>
      </c>
      <c r="AW89">
        <v>45</v>
      </c>
    </row>
    <row r="90" spans="4:49" ht="13.5" customHeight="1">
      <c r="D90" t="s">
        <v>435</v>
      </c>
      <c r="F90" t="s">
        <v>869</v>
      </c>
      <c r="G90" s="105">
        <v>1.5</v>
      </c>
      <c r="H90">
        <v>289</v>
      </c>
      <c r="I90">
        <v>300</v>
      </c>
      <c r="J90">
        <v>344</v>
      </c>
      <c r="K90">
        <v>289</v>
      </c>
      <c r="L90">
        <v>300</v>
      </c>
      <c r="M90">
        <v>344</v>
      </c>
      <c r="N90">
        <v>354</v>
      </c>
      <c r="O90">
        <v>289</v>
      </c>
      <c r="P90">
        <v>300</v>
      </c>
      <c r="Q90">
        <v>344</v>
      </c>
      <c r="R90">
        <v>354</v>
      </c>
      <c r="S90">
        <v>289</v>
      </c>
      <c r="T90">
        <v>300</v>
      </c>
      <c r="U90">
        <v>344</v>
      </c>
      <c r="V90">
        <v>300</v>
      </c>
      <c r="W90">
        <v>344</v>
      </c>
      <c r="X90">
        <v>289</v>
      </c>
      <c r="Y90">
        <v>300</v>
      </c>
      <c r="Z90">
        <v>344</v>
      </c>
      <c r="AA90">
        <v>354</v>
      </c>
      <c r="AB90">
        <v>289</v>
      </c>
      <c r="AC90">
        <v>300</v>
      </c>
      <c r="AD90">
        <v>344</v>
      </c>
      <c r="AE90">
        <v>354</v>
      </c>
      <c r="AF90">
        <v>289</v>
      </c>
      <c r="AG90">
        <v>300</v>
      </c>
      <c r="AH90">
        <v>344</v>
      </c>
      <c r="AI90">
        <v>300</v>
      </c>
      <c r="AJ90">
        <v>289</v>
      </c>
      <c r="AK90">
        <v>300</v>
      </c>
      <c r="AL90">
        <v>344</v>
      </c>
      <c r="AM90">
        <v>289</v>
      </c>
      <c r="AN90">
        <v>300</v>
      </c>
      <c r="AO90">
        <v>344</v>
      </c>
      <c r="AP90">
        <f t="shared" si="1"/>
        <v>330</v>
      </c>
      <c r="AQ90">
        <v>330</v>
      </c>
      <c r="AR90">
        <v>330</v>
      </c>
      <c r="AS90">
        <v>330</v>
      </c>
      <c r="AU90" t="s">
        <v>435</v>
      </c>
      <c r="AV90" t="s">
        <v>4774</v>
      </c>
      <c r="AW90">
        <v>46</v>
      </c>
    </row>
    <row r="91" spans="4:49" ht="13.5" customHeight="1">
      <c r="D91" t="s">
        <v>1926</v>
      </c>
      <c r="F91" t="s">
        <v>1927</v>
      </c>
      <c r="G91" s="105">
        <v>2.9</v>
      </c>
      <c r="H91">
        <v>302</v>
      </c>
      <c r="I91">
        <v>335</v>
      </c>
      <c r="J91">
        <v>363</v>
      </c>
      <c r="K91">
        <v>302</v>
      </c>
      <c r="L91">
        <v>335</v>
      </c>
      <c r="M91">
        <v>363</v>
      </c>
      <c r="N91">
        <v>375</v>
      </c>
      <c r="O91">
        <v>302</v>
      </c>
      <c r="P91">
        <v>335</v>
      </c>
      <c r="Q91">
        <v>363</v>
      </c>
      <c r="R91">
        <v>375</v>
      </c>
      <c r="S91">
        <v>302</v>
      </c>
      <c r="T91">
        <v>335</v>
      </c>
      <c r="U91">
        <v>363</v>
      </c>
      <c r="V91">
        <v>335</v>
      </c>
      <c r="W91">
        <v>363</v>
      </c>
      <c r="X91">
        <v>302</v>
      </c>
      <c r="Y91">
        <v>335</v>
      </c>
      <c r="Z91">
        <v>363</v>
      </c>
      <c r="AA91">
        <v>375</v>
      </c>
      <c r="AB91">
        <v>302</v>
      </c>
      <c r="AC91">
        <v>335</v>
      </c>
      <c r="AD91">
        <v>363</v>
      </c>
      <c r="AE91">
        <v>375</v>
      </c>
      <c r="AF91">
        <v>302</v>
      </c>
      <c r="AG91">
        <v>335</v>
      </c>
      <c r="AH91">
        <v>363</v>
      </c>
      <c r="AI91">
        <v>335</v>
      </c>
      <c r="AJ91">
        <v>302</v>
      </c>
      <c r="AK91">
        <v>335</v>
      </c>
      <c r="AL91">
        <v>363</v>
      </c>
      <c r="AM91">
        <v>302</v>
      </c>
      <c r="AN91">
        <v>335</v>
      </c>
      <c r="AO91">
        <v>363</v>
      </c>
      <c r="AP91">
        <f t="shared" si="1"/>
        <v>369</v>
      </c>
      <c r="AQ91">
        <v>369</v>
      </c>
      <c r="AR91">
        <v>369</v>
      </c>
      <c r="AS91">
        <v>369</v>
      </c>
      <c r="AU91" t="s">
        <v>1926</v>
      </c>
      <c r="AV91" t="s">
        <v>4774</v>
      </c>
      <c r="AW91">
        <v>47</v>
      </c>
    </row>
    <row r="92" spans="4:49" ht="13.5" customHeight="1">
      <c r="D92" t="s">
        <v>436</v>
      </c>
      <c r="F92" t="s">
        <v>870</v>
      </c>
      <c r="G92" s="105">
        <v>1.5</v>
      </c>
      <c r="H92">
        <v>288</v>
      </c>
      <c r="I92">
        <v>299</v>
      </c>
      <c r="J92">
        <v>343</v>
      </c>
      <c r="K92">
        <v>288</v>
      </c>
      <c r="L92">
        <v>299</v>
      </c>
      <c r="M92">
        <v>343</v>
      </c>
      <c r="N92">
        <v>353</v>
      </c>
      <c r="O92">
        <v>288</v>
      </c>
      <c r="P92">
        <v>299</v>
      </c>
      <c r="Q92">
        <v>343</v>
      </c>
      <c r="R92">
        <v>353</v>
      </c>
      <c r="S92">
        <v>288</v>
      </c>
      <c r="T92">
        <v>299</v>
      </c>
      <c r="U92">
        <v>343</v>
      </c>
      <c r="V92">
        <v>299</v>
      </c>
      <c r="W92">
        <v>343</v>
      </c>
      <c r="X92">
        <v>288</v>
      </c>
      <c r="Y92">
        <v>299</v>
      </c>
      <c r="Z92">
        <v>343</v>
      </c>
      <c r="AA92">
        <v>353</v>
      </c>
      <c r="AB92">
        <v>288</v>
      </c>
      <c r="AC92">
        <v>299</v>
      </c>
      <c r="AD92">
        <v>343</v>
      </c>
      <c r="AE92">
        <v>353</v>
      </c>
      <c r="AF92">
        <v>288</v>
      </c>
      <c r="AG92">
        <v>299</v>
      </c>
      <c r="AH92">
        <v>343</v>
      </c>
      <c r="AI92">
        <v>299</v>
      </c>
      <c r="AJ92">
        <v>288</v>
      </c>
      <c r="AK92">
        <v>299</v>
      </c>
      <c r="AL92">
        <v>343</v>
      </c>
      <c r="AM92">
        <v>288</v>
      </c>
      <c r="AN92">
        <v>299</v>
      </c>
      <c r="AO92">
        <v>343</v>
      </c>
      <c r="AP92">
        <f t="shared" si="1"/>
        <v>329</v>
      </c>
      <c r="AQ92">
        <v>329</v>
      </c>
      <c r="AR92">
        <v>329</v>
      </c>
      <c r="AS92">
        <v>329</v>
      </c>
      <c r="AU92" t="s">
        <v>436</v>
      </c>
      <c r="AV92" t="s">
        <v>4774</v>
      </c>
      <c r="AW92">
        <v>48</v>
      </c>
    </row>
    <row r="93" spans="4:49" ht="13.5" customHeight="1">
      <c r="D93" t="s">
        <v>1928</v>
      </c>
      <c r="F93" t="s">
        <v>1929</v>
      </c>
      <c r="G93" s="105">
        <v>2.9</v>
      </c>
      <c r="H93">
        <v>302</v>
      </c>
      <c r="I93">
        <v>336</v>
      </c>
      <c r="J93">
        <v>362</v>
      </c>
      <c r="K93">
        <v>302</v>
      </c>
      <c r="L93">
        <v>336</v>
      </c>
      <c r="M93">
        <v>362</v>
      </c>
      <c r="N93">
        <v>375</v>
      </c>
      <c r="O93">
        <v>302</v>
      </c>
      <c r="P93">
        <v>336</v>
      </c>
      <c r="Q93">
        <v>362</v>
      </c>
      <c r="R93">
        <v>375</v>
      </c>
      <c r="S93">
        <v>302</v>
      </c>
      <c r="T93">
        <v>336</v>
      </c>
      <c r="U93">
        <v>362</v>
      </c>
      <c r="V93">
        <v>336</v>
      </c>
      <c r="W93">
        <v>362</v>
      </c>
      <c r="X93">
        <v>302</v>
      </c>
      <c r="Y93">
        <v>336</v>
      </c>
      <c r="Z93">
        <v>362</v>
      </c>
      <c r="AA93">
        <v>375</v>
      </c>
      <c r="AB93">
        <v>302</v>
      </c>
      <c r="AC93">
        <v>336</v>
      </c>
      <c r="AD93">
        <v>362</v>
      </c>
      <c r="AE93">
        <v>375</v>
      </c>
      <c r="AF93">
        <v>302</v>
      </c>
      <c r="AG93">
        <v>336</v>
      </c>
      <c r="AH93">
        <v>362</v>
      </c>
      <c r="AI93">
        <v>336</v>
      </c>
      <c r="AJ93">
        <v>302</v>
      </c>
      <c r="AK93">
        <v>336</v>
      </c>
      <c r="AL93">
        <v>362</v>
      </c>
      <c r="AM93">
        <v>302</v>
      </c>
      <c r="AN93">
        <v>336</v>
      </c>
      <c r="AO93">
        <v>362</v>
      </c>
      <c r="AP93">
        <f t="shared" si="1"/>
        <v>370</v>
      </c>
      <c r="AQ93">
        <v>370</v>
      </c>
      <c r="AR93">
        <v>370</v>
      </c>
      <c r="AS93">
        <v>370</v>
      </c>
      <c r="AU93" t="s">
        <v>1928</v>
      </c>
      <c r="AV93" t="s">
        <v>4774</v>
      </c>
      <c r="AW93">
        <v>49</v>
      </c>
    </row>
    <row r="94" spans="4:49" ht="13.5" customHeight="1">
      <c r="D94" t="s">
        <v>491</v>
      </c>
      <c r="F94" t="s">
        <v>874</v>
      </c>
      <c r="G94" s="105">
        <v>1.5</v>
      </c>
      <c r="H94">
        <v>315</v>
      </c>
      <c r="I94">
        <v>320</v>
      </c>
      <c r="J94">
        <v>369</v>
      </c>
      <c r="K94">
        <v>315</v>
      </c>
      <c r="L94">
        <v>320</v>
      </c>
      <c r="M94">
        <v>369</v>
      </c>
      <c r="N94">
        <v>375</v>
      </c>
      <c r="O94">
        <v>315</v>
      </c>
      <c r="P94">
        <v>320</v>
      </c>
      <c r="Q94">
        <v>369</v>
      </c>
      <c r="R94">
        <v>375</v>
      </c>
      <c r="S94">
        <v>315</v>
      </c>
      <c r="T94">
        <v>320</v>
      </c>
      <c r="U94">
        <v>369</v>
      </c>
      <c r="V94">
        <v>320</v>
      </c>
      <c r="W94">
        <v>369</v>
      </c>
      <c r="X94">
        <v>315</v>
      </c>
      <c r="Y94">
        <v>320</v>
      </c>
      <c r="Z94">
        <v>369</v>
      </c>
      <c r="AA94">
        <v>375</v>
      </c>
      <c r="AB94">
        <v>315</v>
      </c>
      <c r="AC94">
        <v>320</v>
      </c>
      <c r="AD94">
        <v>369</v>
      </c>
      <c r="AE94">
        <v>375</v>
      </c>
      <c r="AF94">
        <v>315</v>
      </c>
      <c r="AG94">
        <v>320</v>
      </c>
      <c r="AH94">
        <v>369</v>
      </c>
      <c r="AI94">
        <v>320</v>
      </c>
      <c r="AJ94">
        <v>315</v>
      </c>
      <c r="AK94">
        <v>320</v>
      </c>
      <c r="AL94">
        <v>369</v>
      </c>
      <c r="AM94">
        <v>315</v>
      </c>
      <c r="AN94">
        <v>320</v>
      </c>
      <c r="AO94">
        <v>369</v>
      </c>
      <c r="AP94">
        <f t="shared" si="1"/>
        <v>352</v>
      </c>
      <c r="AQ94">
        <v>352</v>
      </c>
      <c r="AR94">
        <v>352</v>
      </c>
      <c r="AS94">
        <v>352</v>
      </c>
      <c r="AU94" t="s">
        <v>491</v>
      </c>
      <c r="AV94" t="s">
        <v>4774</v>
      </c>
      <c r="AW94">
        <v>50</v>
      </c>
    </row>
    <row r="95" spans="4:49" ht="13.5" customHeight="1">
      <c r="D95" t="s">
        <v>492</v>
      </c>
      <c r="F95" t="s">
        <v>875</v>
      </c>
      <c r="G95" s="105">
        <v>1.5</v>
      </c>
      <c r="H95">
        <v>314</v>
      </c>
      <c r="I95">
        <v>318</v>
      </c>
      <c r="J95">
        <v>367</v>
      </c>
      <c r="K95">
        <v>314</v>
      </c>
      <c r="L95">
        <v>318</v>
      </c>
      <c r="M95">
        <v>367</v>
      </c>
      <c r="N95">
        <v>374</v>
      </c>
      <c r="O95">
        <v>314</v>
      </c>
      <c r="P95">
        <v>318</v>
      </c>
      <c r="Q95">
        <v>367</v>
      </c>
      <c r="R95">
        <v>374</v>
      </c>
      <c r="S95">
        <v>314</v>
      </c>
      <c r="T95">
        <v>318</v>
      </c>
      <c r="U95">
        <v>367</v>
      </c>
      <c r="V95">
        <v>318</v>
      </c>
      <c r="W95">
        <v>367</v>
      </c>
      <c r="X95">
        <v>314</v>
      </c>
      <c r="Y95">
        <v>318</v>
      </c>
      <c r="Z95">
        <v>367</v>
      </c>
      <c r="AA95">
        <v>374</v>
      </c>
      <c r="AB95">
        <v>314</v>
      </c>
      <c r="AC95">
        <v>318</v>
      </c>
      <c r="AD95">
        <v>367</v>
      </c>
      <c r="AE95">
        <v>374</v>
      </c>
      <c r="AF95">
        <v>314</v>
      </c>
      <c r="AG95">
        <v>318</v>
      </c>
      <c r="AH95">
        <v>367</v>
      </c>
      <c r="AI95">
        <v>318</v>
      </c>
      <c r="AJ95">
        <v>314</v>
      </c>
      <c r="AK95">
        <v>318</v>
      </c>
      <c r="AL95">
        <v>367</v>
      </c>
      <c r="AM95">
        <v>314</v>
      </c>
      <c r="AN95">
        <v>318</v>
      </c>
      <c r="AO95">
        <v>367</v>
      </c>
      <c r="AP95">
        <f t="shared" si="1"/>
        <v>350</v>
      </c>
      <c r="AQ95">
        <v>350</v>
      </c>
      <c r="AR95">
        <v>350</v>
      </c>
      <c r="AS95">
        <v>350</v>
      </c>
      <c r="AU95" t="s">
        <v>492</v>
      </c>
      <c r="AV95" t="s">
        <v>4774</v>
      </c>
      <c r="AW95">
        <v>51</v>
      </c>
    </row>
    <row r="96" spans="4:49" ht="13.5" customHeight="1">
      <c r="D96" t="s">
        <v>431</v>
      </c>
      <c r="E96" t="s">
        <v>4713</v>
      </c>
      <c r="F96" t="s">
        <v>866</v>
      </c>
      <c r="G96" s="105">
        <v>0.1</v>
      </c>
      <c r="H96">
        <v>152</v>
      </c>
      <c r="I96">
        <v>168</v>
      </c>
      <c r="J96">
        <v>181</v>
      </c>
      <c r="K96">
        <v>152</v>
      </c>
      <c r="L96">
        <v>168</v>
      </c>
      <c r="M96">
        <v>181</v>
      </c>
      <c r="N96">
        <v>176</v>
      </c>
      <c r="O96">
        <v>152</v>
      </c>
      <c r="P96">
        <v>168</v>
      </c>
      <c r="Q96">
        <v>181</v>
      </c>
      <c r="R96">
        <v>176</v>
      </c>
      <c r="S96">
        <v>152</v>
      </c>
      <c r="T96">
        <v>168</v>
      </c>
      <c r="U96">
        <v>181</v>
      </c>
      <c r="V96">
        <v>168</v>
      </c>
      <c r="W96">
        <v>181</v>
      </c>
      <c r="X96">
        <v>152</v>
      </c>
      <c r="Y96">
        <v>168</v>
      </c>
      <c r="Z96">
        <v>181</v>
      </c>
      <c r="AA96">
        <v>176</v>
      </c>
      <c r="AB96">
        <v>152</v>
      </c>
      <c r="AC96">
        <v>168</v>
      </c>
      <c r="AD96">
        <v>181</v>
      </c>
      <c r="AE96">
        <v>176</v>
      </c>
      <c r="AF96">
        <v>152</v>
      </c>
      <c r="AG96">
        <v>168</v>
      </c>
      <c r="AH96">
        <v>181</v>
      </c>
      <c r="AI96">
        <v>168</v>
      </c>
      <c r="AJ96">
        <v>152</v>
      </c>
      <c r="AK96">
        <v>168</v>
      </c>
      <c r="AL96">
        <v>181</v>
      </c>
      <c r="AM96">
        <v>152</v>
      </c>
      <c r="AN96">
        <v>168</v>
      </c>
      <c r="AO96">
        <v>181</v>
      </c>
      <c r="AP96">
        <f t="shared" si="1"/>
        <v>185</v>
      </c>
      <c r="AQ96">
        <v>185</v>
      </c>
      <c r="AR96">
        <v>185</v>
      </c>
      <c r="AS96">
        <v>185</v>
      </c>
      <c r="AU96" t="s">
        <v>431</v>
      </c>
      <c r="AV96" t="s">
        <v>4774</v>
      </c>
      <c r="AW96">
        <v>52</v>
      </c>
    </row>
    <row r="97" spans="4:49" ht="13.5" customHeight="1">
      <c r="D97" t="s">
        <v>3108</v>
      </c>
      <c r="E97" t="s">
        <v>4713</v>
      </c>
      <c r="F97" t="s">
        <v>866</v>
      </c>
      <c r="G97" s="105">
        <v>0.1</v>
      </c>
      <c r="H97">
        <v>152</v>
      </c>
      <c r="I97">
        <v>168</v>
      </c>
      <c r="J97">
        <v>181</v>
      </c>
      <c r="K97">
        <v>152</v>
      </c>
      <c r="L97">
        <v>168</v>
      </c>
      <c r="M97">
        <v>181</v>
      </c>
      <c r="N97">
        <v>176</v>
      </c>
      <c r="O97">
        <v>152</v>
      </c>
      <c r="P97">
        <v>168</v>
      </c>
      <c r="Q97">
        <v>181</v>
      </c>
      <c r="R97">
        <v>176</v>
      </c>
      <c r="S97">
        <v>152</v>
      </c>
      <c r="T97">
        <v>168</v>
      </c>
      <c r="U97">
        <v>181</v>
      </c>
      <c r="V97">
        <v>168</v>
      </c>
      <c r="W97">
        <v>181</v>
      </c>
      <c r="X97">
        <v>152</v>
      </c>
      <c r="Y97">
        <v>168</v>
      </c>
      <c r="Z97">
        <v>181</v>
      </c>
      <c r="AA97">
        <v>176</v>
      </c>
      <c r="AB97">
        <v>152</v>
      </c>
      <c r="AC97">
        <v>168</v>
      </c>
      <c r="AD97">
        <v>181</v>
      </c>
      <c r="AE97">
        <v>176</v>
      </c>
      <c r="AF97">
        <v>152</v>
      </c>
      <c r="AG97">
        <v>168</v>
      </c>
      <c r="AH97">
        <v>181</v>
      </c>
      <c r="AI97">
        <v>168</v>
      </c>
      <c r="AJ97">
        <v>152</v>
      </c>
      <c r="AK97">
        <v>168</v>
      </c>
      <c r="AL97">
        <v>181</v>
      </c>
      <c r="AM97">
        <v>152</v>
      </c>
      <c r="AN97">
        <v>168</v>
      </c>
      <c r="AO97">
        <v>181</v>
      </c>
      <c r="AP97">
        <f t="shared" si="1"/>
        <v>185</v>
      </c>
      <c r="AQ97">
        <v>185</v>
      </c>
      <c r="AR97">
        <v>185</v>
      </c>
      <c r="AS97">
        <v>185</v>
      </c>
      <c r="AU97" t="s">
        <v>3108</v>
      </c>
      <c r="AV97" t="s">
        <v>4774</v>
      </c>
      <c r="AW97">
        <v>52</v>
      </c>
    </row>
    <row r="98" spans="4:49" ht="13.5" customHeight="1">
      <c r="D98" t="s">
        <v>505</v>
      </c>
      <c r="F98" t="s">
        <v>629</v>
      </c>
      <c r="G98" s="105">
        <v>0.9</v>
      </c>
      <c r="H98">
        <v>295</v>
      </c>
      <c r="I98">
        <v>334</v>
      </c>
      <c r="J98">
        <v>419</v>
      </c>
      <c r="K98">
        <v>295</v>
      </c>
      <c r="L98">
        <v>334</v>
      </c>
      <c r="M98">
        <v>419</v>
      </c>
      <c r="N98">
        <v>377</v>
      </c>
      <c r="O98">
        <v>295</v>
      </c>
      <c r="P98">
        <v>334</v>
      </c>
      <c r="Q98">
        <v>419</v>
      </c>
      <c r="R98">
        <v>377</v>
      </c>
      <c r="S98">
        <v>295</v>
      </c>
      <c r="T98">
        <v>334</v>
      </c>
      <c r="U98">
        <v>419</v>
      </c>
      <c r="V98">
        <v>334</v>
      </c>
      <c r="W98">
        <v>419</v>
      </c>
      <c r="X98">
        <v>295</v>
      </c>
      <c r="Y98">
        <v>334</v>
      </c>
      <c r="Z98">
        <v>419</v>
      </c>
      <c r="AA98">
        <v>377</v>
      </c>
      <c r="AB98">
        <v>295</v>
      </c>
      <c r="AC98">
        <v>334</v>
      </c>
      <c r="AD98">
        <v>419</v>
      </c>
      <c r="AE98">
        <v>377</v>
      </c>
      <c r="AF98">
        <v>295</v>
      </c>
      <c r="AG98">
        <v>334</v>
      </c>
      <c r="AH98">
        <v>419</v>
      </c>
      <c r="AI98">
        <v>334</v>
      </c>
      <c r="AJ98">
        <v>295</v>
      </c>
      <c r="AK98">
        <v>334</v>
      </c>
      <c r="AL98">
        <v>419</v>
      </c>
      <c r="AM98">
        <v>295</v>
      </c>
      <c r="AN98">
        <v>334</v>
      </c>
      <c r="AO98">
        <v>419</v>
      </c>
      <c r="AP98">
        <f t="shared" si="1"/>
        <v>368</v>
      </c>
      <c r="AQ98">
        <v>368</v>
      </c>
      <c r="AR98">
        <v>368</v>
      </c>
      <c r="AS98">
        <v>368</v>
      </c>
      <c r="AU98" t="s">
        <v>505</v>
      </c>
      <c r="AV98" t="s">
        <v>4774</v>
      </c>
      <c r="AW98">
        <v>53</v>
      </c>
    </row>
    <row r="99" spans="4:49" ht="13.5" customHeight="1">
      <c r="D99" t="s">
        <v>506</v>
      </c>
      <c r="F99" t="s">
        <v>630</v>
      </c>
      <c r="G99" s="105">
        <v>1</v>
      </c>
      <c r="H99">
        <v>329</v>
      </c>
      <c r="I99">
        <v>373</v>
      </c>
      <c r="J99">
        <v>468</v>
      </c>
      <c r="K99">
        <v>329</v>
      </c>
      <c r="L99">
        <v>373</v>
      </c>
      <c r="M99">
        <v>468</v>
      </c>
      <c r="N99">
        <v>422</v>
      </c>
      <c r="O99">
        <v>329</v>
      </c>
      <c r="P99">
        <v>373</v>
      </c>
      <c r="Q99">
        <v>468</v>
      </c>
      <c r="R99">
        <v>422</v>
      </c>
      <c r="S99">
        <v>329</v>
      </c>
      <c r="T99">
        <v>373</v>
      </c>
      <c r="U99">
        <v>468</v>
      </c>
      <c r="V99">
        <v>373</v>
      </c>
      <c r="W99">
        <v>468</v>
      </c>
      <c r="X99">
        <v>329</v>
      </c>
      <c r="Y99">
        <v>373</v>
      </c>
      <c r="Z99">
        <v>468</v>
      </c>
      <c r="AA99">
        <v>422</v>
      </c>
      <c r="AB99">
        <v>329</v>
      </c>
      <c r="AC99">
        <v>373</v>
      </c>
      <c r="AD99">
        <v>468</v>
      </c>
      <c r="AE99">
        <v>422</v>
      </c>
      <c r="AF99">
        <v>329</v>
      </c>
      <c r="AG99">
        <v>373</v>
      </c>
      <c r="AH99">
        <v>468</v>
      </c>
      <c r="AI99">
        <v>373</v>
      </c>
      <c r="AJ99">
        <v>329</v>
      </c>
      <c r="AK99">
        <v>373</v>
      </c>
      <c r="AL99">
        <v>468</v>
      </c>
      <c r="AM99">
        <v>329</v>
      </c>
      <c r="AN99">
        <v>373</v>
      </c>
      <c r="AO99">
        <v>468</v>
      </c>
      <c r="AP99">
        <f t="shared" si="1"/>
        <v>411</v>
      </c>
      <c r="AQ99">
        <v>411</v>
      </c>
      <c r="AR99">
        <v>411</v>
      </c>
      <c r="AS99">
        <v>411</v>
      </c>
      <c r="AU99" t="s">
        <v>506</v>
      </c>
      <c r="AV99" t="s">
        <v>4774</v>
      </c>
      <c r="AW99">
        <v>54</v>
      </c>
    </row>
    <row r="100" spans="4:49" ht="13.5" customHeight="1">
      <c r="D100" t="s">
        <v>4672</v>
      </c>
      <c r="F100" t="s">
        <v>629</v>
      </c>
      <c r="G100" s="105">
        <v>1</v>
      </c>
      <c r="H100">
        <v>305</v>
      </c>
      <c r="I100">
        <v>345</v>
      </c>
      <c r="J100">
        <v>433</v>
      </c>
      <c r="K100">
        <v>305</v>
      </c>
      <c r="L100">
        <v>345</v>
      </c>
      <c r="M100">
        <v>433</v>
      </c>
      <c r="N100">
        <v>390</v>
      </c>
      <c r="O100">
        <v>305</v>
      </c>
      <c r="P100">
        <v>345</v>
      </c>
      <c r="Q100">
        <v>433</v>
      </c>
      <c r="R100">
        <v>390</v>
      </c>
      <c r="S100">
        <v>305</v>
      </c>
      <c r="T100">
        <v>345</v>
      </c>
      <c r="U100">
        <v>433</v>
      </c>
      <c r="V100">
        <v>345</v>
      </c>
      <c r="W100">
        <v>433</v>
      </c>
      <c r="X100">
        <v>305</v>
      </c>
      <c r="Y100">
        <v>345</v>
      </c>
      <c r="Z100">
        <v>433</v>
      </c>
      <c r="AA100">
        <v>390</v>
      </c>
      <c r="AB100">
        <v>305</v>
      </c>
      <c r="AC100">
        <v>345</v>
      </c>
      <c r="AD100">
        <v>433</v>
      </c>
      <c r="AE100">
        <v>390</v>
      </c>
      <c r="AF100">
        <v>305</v>
      </c>
      <c r="AG100">
        <v>345</v>
      </c>
      <c r="AH100">
        <v>433</v>
      </c>
      <c r="AI100">
        <v>345</v>
      </c>
      <c r="AJ100">
        <v>305</v>
      </c>
      <c r="AK100">
        <v>345</v>
      </c>
      <c r="AL100">
        <v>433</v>
      </c>
      <c r="AM100">
        <v>305</v>
      </c>
      <c r="AN100">
        <v>345</v>
      </c>
      <c r="AO100">
        <v>433</v>
      </c>
      <c r="AP100">
        <f t="shared" si="1"/>
        <v>380</v>
      </c>
      <c r="AQ100">
        <v>380</v>
      </c>
      <c r="AR100">
        <v>380</v>
      </c>
      <c r="AS100">
        <v>380</v>
      </c>
      <c r="AU100" t="s">
        <v>4672</v>
      </c>
      <c r="AV100" t="s">
        <v>4774</v>
      </c>
      <c r="AW100">
        <v>55</v>
      </c>
    </row>
    <row r="101" spans="4:49" ht="13.5" customHeight="1">
      <c r="D101" t="s">
        <v>4673</v>
      </c>
      <c r="F101" t="s">
        <v>630</v>
      </c>
      <c r="G101" s="105">
        <v>1.1000000000000001</v>
      </c>
      <c r="H101">
        <v>341</v>
      </c>
      <c r="I101">
        <v>385</v>
      </c>
      <c r="J101">
        <v>484</v>
      </c>
      <c r="K101">
        <v>341</v>
      </c>
      <c r="L101">
        <v>385</v>
      </c>
      <c r="M101">
        <v>484</v>
      </c>
      <c r="N101">
        <v>436</v>
      </c>
      <c r="O101">
        <v>341</v>
      </c>
      <c r="P101">
        <v>385</v>
      </c>
      <c r="Q101">
        <v>484</v>
      </c>
      <c r="R101">
        <v>436</v>
      </c>
      <c r="S101">
        <v>341</v>
      </c>
      <c r="T101">
        <v>385</v>
      </c>
      <c r="U101">
        <v>484</v>
      </c>
      <c r="V101">
        <v>385</v>
      </c>
      <c r="W101">
        <v>484</v>
      </c>
      <c r="X101">
        <v>341</v>
      </c>
      <c r="Y101">
        <v>385</v>
      </c>
      <c r="Z101">
        <v>484</v>
      </c>
      <c r="AA101">
        <v>436</v>
      </c>
      <c r="AB101">
        <v>341</v>
      </c>
      <c r="AC101">
        <v>385</v>
      </c>
      <c r="AD101">
        <v>484</v>
      </c>
      <c r="AE101">
        <v>436</v>
      </c>
      <c r="AF101">
        <v>341</v>
      </c>
      <c r="AG101">
        <v>385</v>
      </c>
      <c r="AH101">
        <v>484</v>
      </c>
      <c r="AI101">
        <v>385</v>
      </c>
      <c r="AJ101">
        <v>341</v>
      </c>
      <c r="AK101">
        <v>385</v>
      </c>
      <c r="AL101">
        <v>484</v>
      </c>
      <c r="AM101">
        <v>341</v>
      </c>
      <c r="AN101">
        <v>385</v>
      </c>
      <c r="AO101">
        <v>484</v>
      </c>
      <c r="AP101">
        <f t="shared" si="1"/>
        <v>424</v>
      </c>
      <c r="AQ101">
        <v>424</v>
      </c>
      <c r="AR101">
        <v>424</v>
      </c>
      <c r="AS101">
        <v>424</v>
      </c>
      <c r="AU101" t="s">
        <v>4673</v>
      </c>
      <c r="AV101" t="s">
        <v>4774</v>
      </c>
      <c r="AW101">
        <v>56</v>
      </c>
    </row>
    <row r="102" spans="4:49" ht="13.5" customHeight="1">
      <c r="D102" t="s">
        <v>507</v>
      </c>
      <c r="F102" t="s">
        <v>631</v>
      </c>
      <c r="G102" s="105">
        <v>1</v>
      </c>
      <c r="H102">
        <v>315</v>
      </c>
      <c r="I102">
        <v>356</v>
      </c>
      <c r="J102">
        <v>447</v>
      </c>
      <c r="K102">
        <v>315</v>
      </c>
      <c r="L102">
        <v>356</v>
      </c>
      <c r="M102">
        <v>447</v>
      </c>
      <c r="N102">
        <v>403</v>
      </c>
      <c r="O102">
        <v>315</v>
      </c>
      <c r="P102">
        <v>356</v>
      </c>
      <c r="Q102">
        <v>447</v>
      </c>
      <c r="R102">
        <v>403</v>
      </c>
      <c r="S102">
        <v>315</v>
      </c>
      <c r="T102">
        <v>356</v>
      </c>
      <c r="U102">
        <v>447</v>
      </c>
      <c r="V102">
        <v>356</v>
      </c>
      <c r="W102">
        <v>447</v>
      </c>
      <c r="X102">
        <v>315</v>
      </c>
      <c r="Y102">
        <v>356</v>
      </c>
      <c r="Z102">
        <v>447</v>
      </c>
      <c r="AA102">
        <v>403</v>
      </c>
      <c r="AB102">
        <v>315</v>
      </c>
      <c r="AC102">
        <v>356</v>
      </c>
      <c r="AD102">
        <v>447</v>
      </c>
      <c r="AE102">
        <v>403</v>
      </c>
      <c r="AF102">
        <v>315</v>
      </c>
      <c r="AG102">
        <v>356</v>
      </c>
      <c r="AH102">
        <v>447</v>
      </c>
      <c r="AI102">
        <v>356</v>
      </c>
      <c r="AJ102">
        <v>315</v>
      </c>
      <c r="AK102">
        <v>356</v>
      </c>
      <c r="AL102">
        <v>447</v>
      </c>
      <c r="AM102">
        <v>315</v>
      </c>
      <c r="AN102">
        <v>356</v>
      </c>
      <c r="AO102">
        <v>447</v>
      </c>
      <c r="AP102">
        <f t="shared" si="1"/>
        <v>392</v>
      </c>
      <c r="AQ102">
        <v>392</v>
      </c>
      <c r="AR102">
        <v>392</v>
      </c>
      <c r="AS102">
        <v>392</v>
      </c>
      <c r="AU102" t="s">
        <v>507</v>
      </c>
      <c r="AV102" t="s">
        <v>4774</v>
      </c>
      <c r="AW102">
        <v>57</v>
      </c>
    </row>
    <row r="103" spans="4:49" ht="13.5" customHeight="1">
      <c r="D103" t="s">
        <v>508</v>
      </c>
      <c r="F103" t="s">
        <v>632</v>
      </c>
      <c r="G103" s="105">
        <v>1.1000000000000001</v>
      </c>
      <c r="H103">
        <v>348</v>
      </c>
      <c r="I103">
        <v>393</v>
      </c>
      <c r="J103">
        <v>494</v>
      </c>
      <c r="K103">
        <v>348</v>
      </c>
      <c r="L103">
        <v>393</v>
      </c>
      <c r="M103">
        <v>494</v>
      </c>
      <c r="N103">
        <v>445</v>
      </c>
      <c r="O103">
        <v>348</v>
      </c>
      <c r="P103">
        <v>393</v>
      </c>
      <c r="Q103">
        <v>494</v>
      </c>
      <c r="R103">
        <v>445</v>
      </c>
      <c r="S103">
        <v>348</v>
      </c>
      <c r="T103">
        <v>393</v>
      </c>
      <c r="U103">
        <v>494</v>
      </c>
      <c r="V103">
        <v>393</v>
      </c>
      <c r="W103">
        <v>494</v>
      </c>
      <c r="X103">
        <v>348</v>
      </c>
      <c r="Y103">
        <v>393</v>
      </c>
      <c r="Z103">
        <v>494</v>
      </c>
      <c r="AA103">
        <v>445</v>
      </c>
      <c r="AB103">
        <v>348</v>
      </c>
      <c r="AC103">
        <v>393</v>
      </c>
      <c r="AD103">
        <v>494</v>
      </c>
      <c r="AE103">
        <v>445</v>
      </c>
      <c r="AF103">
        <v>348</v>
      </c>
      <c r="AG103">
        <v>393</v>
      </c>
      <c r="AH103">
        <v>494</v>
      </c>
      <c r="AI103">
        <v>393</v>
      </c>
      <c r="AJ103">
        <v>348</v>
      </c>
      <c r="AK103">
        <v>393</v>
      </c>
      <c r="AL103">
        <v>494</v>
      </c>
      <c r="AM103">
        <v>348</v>
      </c>
      <c r="AN103">
        <v>393</v>
      </c>
      <c r="AO103">
        <v>494</v>
      </c>
      <c r="AP103">
        <f t="shared" si="1"/>
        <v>433</v>
      </c>
      <c r="AQ103">
        <v>433</v>
      </c>
      <c r="AR103">
        <v>433</v>
      </c>
      <c r="AS103">
        <v>433</v>
      </c>
      <c r="AU103" t="s">
        <v>508</v>
      </c>
      <c r="AV103" t="s">
        <v>4774</v>
      </c>
      <c r="AW103">
        <v>58</v>
      </c>
    </row>
    <row r="104" spans="4:49" ht="13.5" customHeight="1">
      <c r="D104" t="s">
        <v>2807</v>
      </c>
      <c r="F104" t="s">
        <v>4097</v>
      </c>
      <c r="G104" s="105">
        <v>1</v>
      </c>
      <c r="H104">
        <v>325</v>
      </c>
      <c r="I104">
        <v>367</v>
      </c>
      <c r="J104">
        <v>461</v>
      </c>
      <c r="K104">
        <v>325</v>
      </c>
      <c r="L104">
        <v>367</v>
      </c>
      <c r="M104">
        <v>461</v>
      </c>
      <c r="N104">
        <v>415</v>
      </c>
      <c r="O104">
        <v>325</v>
      </c>
      <c r="P104">
        <v>367</v>
      </c>
      <c r="Q104">
        <v>461</v>
      </c>
      <c r="R104">
        <v>415</v>
      </c>
      <c r="S104">
        <v>325</v>
      </c>
      <c r="T104">
        <v>367</v>
      </c>
      <c r="U104">
        <v>461</v>
      </c>
      <c r="V104">
        <v>367</v>
      </c>
      <c r="W104">
        <v>461</v>
      </c>
      <c r="X104">
        <v>325</v>
      </c>
      <c r="Y104">
        <v>367</v>
      </c>
      <c r="Z104">
        <v>461</v>
      </c>
      <c r="AA104">
        <v>415</v>
      </c>
      <c r="AB104">
        <v>325</v>
      </c>
      <c r="AC104">
        <v>367</v>
      </c>
      <c r="AD104">
        <v>461</v>
      </c>
      <c r="AE104">
        <v>415</v>
      </c>
      <c r="AF104">
        <v>325</v>
      </c>
      <c r="AG104">
        <v>367</v>
      </c>
      <c r="AH104">
        <v>461</v>
      </c>
      <c r="AI104">
        <v>367</v>
      </c>
      <c r="AJ104">
        <v>325</v>
      </c>
      <c r="AK104">
        <v>367</v>
      </c>
      <c r="AL104">
        <v>461</v>
      </c>
      <c r="AM104">
        <v>325</v>
      </c>
      <c r="AN104">
        <v>367</v>
      </c>
      <c r="AO104">
        <v>461</v>
      </c>
      <c r="AP104">
        <f t="shared" si="1"/>
        <v>404</v>
      </c>
      <c r="AQ104">
        <v>404</v>
      </c>
      <c r="AR104">
        <v>404</v>
      </c>
      <c r="AS104">
        <v>404</v>
      </c>
      <c r="AU104" t="s">
        <v>2807</v>
      </c>
      <c r="AV104" t="s">
        <v>4774</v>
      </c>
      <c r="AW104">
        <v>59</v>
      </c>
    </row>
    <row r="105" spans="4:49" ht="13.5" customHeight="1">
      <c r="D105" t="s">
        <v>2808</v>
      </c>
      <c r="F105" t="s">
        <v>4098</v>
      </c>
      <c r="G105" s="105">
        <v>1.1000000000000001</v>
      </c>
      <c r="H105">
        <v>362</v>
      </c>
      <c r="I105">
        <v>409</v>
      </c>
      <c r="J105">
        <v>515</v>
      </c>
      <c r="K105">
        <v>362</v>
      </c>
      <c r="L105">
        <v>409</v>
      </c>
      <c r="M105">
        <v>515</v>
      </c>
      <c r="N105">
        <v>464</v>
      </c>
      <c r="O105">
        <v>362</v>
      </c>
      <c r="P105">
        <v>409</v>
      </c>
      <c r="Q105">
        <v>515</v>
      </c>
      <c r="R105">
        <v>464</v>
      </c>
      <c r="S105">
        <v>362</v>
      </c>
      <c r="T105">
        <v>409</v>
      </c>
      <c r="U105">
        <v>515</v>
      </c>
      <c r="V105">
        <v>409</v>
      </c>
      <c r="W105">
        <v>515</v>
      </c>
      <c r="X105">
        <v>362</v>
      </c>
      <c r="Y105">
        <v>409</v>
      </c>
      <c r="Z105">
        <v>515</v>
      </c>
      <c r="AA105">
        <v>464</v>
      </c>
      <c r="AB105">
        <v>362</v>
      </c>
      <c r="AC105">
        <v>409</v>
      </c>
      <c r="AD105">
        <v>515</v>
      </c>
      <c r="AE105">
        <v>464</v>
      </c>
      <c r="AF105">
        <v>362</v>
      </c>
      <c r="AG105">
        <v>409</v>
      </c>
      <c r="AH105">
        <v>515</v>
      </c>
      <c r="AI105">
        <v>409</v>
      </c>
      <c r="AJ105">
        <v>362</v>
      </c>
      <c r="AK105">
        <v>409</v>
      </c>
      <c r="AL105">
        <v>515</v>
      </c>
      <c r="AM105">
        <v>362</v>
      </c>
      <c r="AN105">
        <v>409</v>
      </c>
      <c r="AO105">
        <v>515</v>
      </c>
      <c r="AP105">
        <f t="shared" si="1"/>
        <v>450</v>
      </c>
      <c r="AQ105">
        <v>450</v>
      </c>
      <c r="AR105">
        <v>450</v>
      </c>
      <c r="AS105">
        <v>450</v>
      </c>
      <c r="AU105" t="s">
        <v>2808</v>
      </c>
      <c r="AV105" t="s">
        <v>4774</v>
      </c>
      <c r="AW105">
        <v>60</v>
      </c>
    </row>
    <row r="106" spans="4:49" ht="13.5" customHeight="1">
      <c r="D106" t="s">
        <v>509</v>
      </c>
      <c r="F106" t="s">
        <v>633</v>
      </c>
      <c r="G106" s="105">
        <v>1</v>
      </c>
      <c r="H106">
        <v>333</v>
      </c>
      <c r="I106">
        <v>376</v>
      </c>
      <c r="J106">
        <v>473</v>
      </c>
      <c r="K106">
        <v>333</v>
      </c>
      <c r="L106">
        <v>376</v>
      </c>
      <c r="M106">
        <v>473</v>
      </c>
      <c r="N106">
        <v>427</v>
      </c>
      <c r="O106">
        <v>333</v>
      </c>
      <c r="P106">
        <v>376</v>
      </c>
      <c r="Q106">
        <v>473</v>
      </c>
      <c r="R106">
        <v>427</v>
      </c>
      <c r="S106">
        <v>333</v>
      </c>
      <c r="T106">
        <v>376</v>
      </c>
      <c r="U106">
        <v>473</v>
      </c>
      <c r="V106">
        <v>376</v>
      </c>
      <c r="W106">
        <v>473</v>
      </c>
      <c r="X106">
        <v>333</v>
      </c>
      <c r="Y106">
        <v>376</v>
      </c>
      <c r="Z106">
        <v>473</v>
      </c>
      <c r="AA106">
        <v>427</v>
      </c>
      <c r="AB106">
        <v>333</v>
      </c>
      <c r="AC106">
        <v>376</v>
      </c>
      <c r="AD106">
        <v>473</v>
      </c>
      <c r="AE106">
        <v>427</v>
      </c>
      <c r="AF106">
        <v>333</v>
      </c>
      <c r="AG106">
        <v>376</v>
      </c>
      <c r="AH106">
        <v>473</v>
      </c>
      <c r="AI106">
        <v>376</v>
      </c>
      <c r="AJ106">
        <v>333</v>
      </c>
      <c r="AK106">
        <v>376</v>
      </c>
      <c r="AL106">
        <v>473</v>
      </c>
      <c r="AM106">
        <v>333</v>
      </c>
      <c r="AN106">
        <v>376</v>
      </c>
      <c r="AO106">
        <v>473</v>
      </c>
      <c r="AP106">
        <f t="shared" si="1"/>
        <v>414</v>
      </c>
      <c r="AQ106">
        <v>414</v>
      </c>
      <c r="AR106">
        <v>414</v>
      </c>
      <c r="AS106">
        <v>414</v>
      </c>
      <c r="AU106" t="s">
        <v>509</v>
      </c>
      <c r="AV106" t="s">
        <v>4774</v>
      </c>
      <c r="AW106">
        <v>61</v>
      </c>
    </row>
    <row r="107" spans="4:49" ht="13.5" customHeight="1">
      <c r="D107" t="s">
        <v>510</v>
      </c>
      <c r="F107" t="s">
        <v>634</v>
      </c>
      <c r="G107" s="105">
        <v>1.2000000000000002</v>
      </c>
      <c r="H107">
        <v>370</v>
      </c>
      <c r="I107">
        <v>419</v>
      </c>
      <c r="J107">
        <v>527</v>
      </c>
      <c r="K107">
        <v>370</v>
      </c>
      <c r="L107">
        <v>419</v>
      </c>
      <c r="M107">
        <v>527</v>
      </c>
      <c r="N107">
        <v>475</v>
      </c>
      <c r="O107">
        <v>370</v>
      </c>
      <c r="P107">
        <v>419</v>
      </c>
      <c r="Q107">
        <v>527</v>
      </c>
      <c r="R107">
        <v>475</v>
      </c>
      <c r="S107">
        <v>370</v>
      </c>
      <c r="T107">
        <v>419</v>
      </c>
      <c r="U107">
        <v>527</v>
      </c>
      <c r="V107">
        <v>419</v>
      </c>
      <c r="W107">
        <v>527</v>
      </c>
      <c r="X107">
        <v>370</v>
      </c>
      <c r="Y107">
        <v>419</v>
      </c>
      <c r="Z107">
        <v>527</v>
      </c>
      <c r="AA107">
        <v>475</v>
      </c>
      <c r="AB107">
        <v>370</v>
      </c>
      <c r="AC107">
        <v>419</v>
      </c>
      <c r="AD107">
        <v>527</v>
      </c>
      <c r="AE107">
        <v>475</v>
      </c>
      <c r="AF107">
        <v>370</v>
      </c>
      <c r="AG107">
        <v>419</v>
      </c>
      <c r="AH107">
        <v>527</v>
      </c>
      <c r="AI107">
        <v>419</v>
      </c>
      <c r="AJ107">
        <v>370</v>
      </c>
      <c r="AK107">
        <v>419</v>
      </c>
      <c r="AL107">
        <v>527</v>
      </c>
      <c r="AM107">
        <v>370</v>
      </c>
      <c r="AN107">
        <v>419</v>
      </c>
      <c r="AO107">
        <v>527</v>
      </c>
      <c r="AP107">
        <f t="shared" si="1"/>
        <v>461</v>
      </c>
      <c r="AQ107">
        <v>461</v>
      </c>
      <c r="AR107">
        <v>461</v>
      </c>
      <c r="AS107">
        <v>461</v>
      </c>
      <c r="AU107" t="s">
        <v>510</v>
      </c>
      <c r="AV107" t="s">
        <v>4774</v>
      </c>
      <c r="AW107">
        <v>62</v>
      </c>
    </row>
    <row r="108" spans="4:49" ht="13.5" customHeight="1">
      <c r="D108" t="s">
        <v>512</v>
      </c>
      <c r="E108" t="s">
        <v>4713</v>
      </c>
      <c r="F108" t="s">
        <v>636</v>
      </c>
      <c r="G108" s="105">
        <v>1.8</v>
      </c>
      <c r="H108">
        <v>281</v>
      </c>
      <c r="I108">
        <v>305</v>
      </c>
      <c r="J108">
        <v>342</v>
      </c>
      <c r="K108">
        <v>281</v>
      </c>
      <c r="L108">
        <v>305</v>
      </c>
      <c r="M108">
        <v>342</v>
      </c>
      <c r="N108">
        <v>371</v>
      </c>
      <c r="O108">
        <v>281</v>
      </c>
      <c r="P108">
        <v>305</v>
      </c>
      <c r="Q108">
        <v>342</v>
      </c>
      <c r="R108">
        <v>371</v>
      </c>
      <c r="S108">
        <v>281</v>
      </c>
      <c r="T108">
        <v>305</v>
      </c>
      <c r="U108">
        <v>342</v>
      </c>
      <c r="V108">
        <v>305</v>
      </c>
      <c r="W108">
        <v>342</v>
      </c>
      <c r="X108">
        <v>281</v>
      </c>
      <c r="Y108">
        <v>305</v>
      </c>
      <c r="Z108">
        <v>342</v>
      </c>
      <c r="AA108">
        <v>371</v>
      </c>
      <c r="AB108">
        <v>281</v>
      </c>
      <c r="AC108">
        <v>305</v>
      </c>
      <c r="AD108">
        <v>342</v>
      </c>
      <c r="AE108">
        <v>371</v>
      </c>
      <c r="AF108">
        <v>281</v>
      </c>
      <c r="AG108">
        <v>305</v>
      </c>
      <c r="AH108">
        <v>342</v>
      </c>
      <c r="AI108">
        <v>305</v>
      </c>
      <c r="AJ108">
        <v>281</v>
      </c>
      <c r="AK108">
        <v>305</v>
      </c>
      <c r="AL108">
        <v>342</v>
      </c>
      <c r="AM108">
        <v>281</v>
      </c>
      <c r="AN108">
        <v>305</v>
      </c>
      <c r="AO108">
        <v>342</v>
      </c>
      <c r="AP108">
        <f t="shared" si="1"/>
        <v>336</v>
      </c>
      <c r="AQ108">
        <v>336</v>
      </c>
      <c r="AR108">
        <v>336</v>
      </c>
      <c r="AS108">
        <v>336</v>
      </c>
      <c r="AU108" t="s">
        <v>512</v>
      </c>
      <c r="AV108" t="s">
        <v>4774</v>
      </c>
      <c r="AW108">
        <v>63</v>
      </c>
    </row>
    <row r="109" spans="4:49" ht="13.5" customHeight="1">
      <c r="D109" t="s">
        <v>3240</v>
      </c>
      <c r="E109" t="s">
        <v>4713</v>
      </c>
      <c r="F109" t="s">
        <v>636</v>
      </c>
      <c r="G109" s="105">
        <v>1.8</v>
      </c>
      <c r="H109">
        <v>281</v>
      </c>
      <c r="I109">
        <v>305</v>
      </c>
      <c r="J109">
        <v>342</v>
      </c>
      <c r="K109">
        <v>281</v>
      </c>
      <c r="L109">
        <v>305</v>
      </c>
      <c r="M109">
        <v>342</v>
      </c>
      <c r="N109">
        <v>371</v>
      </c>
      <c r="O109">
        <v>281</v>
      </c>
      <c r="P109">
        <v>305</v>
      </c>
      <c r="Q109">
        <v>342</v>
      </c>
      <c r="R109">
        <v>371</v>
      </c>
      <c r="S109">
        <v>281</v>
      </c>
      <c r="T109">
        <v>305</v>
      </c>
      <c r="U109">
        <v>342</v>
      </c>
      <c r="V109">
        <v>305</v>
      </c>
      <c r="W109">
        <v>342</v>
      </c>
      <c r="X109">
        <v>281</v>
      </c>
      <c r="Y109">
        <v>305</v>
      </c>
      <c r="Z109">
        <v>342</v>
      </c>
      <c r="AA109">
        <v>371</v>
      </c>
      <c r="AB109">
        <v>281</v>
      </c>
      <c r="AC109">
        <v>305</v>
      </c>
      <c r="AD109">
        <v>342</v>
      </c>
      <c r="AE109">
        <v>371</v>
      </c>
      <c r="AF109">
        <v>281</v>
      </c>
      <c r="AG109">
        <v>305</v>
      </c>
      <c r="AH109">
        <v>342</v>
      </c>
      <c r="AI109">
        <v>305</v>
      </c>
      <c r="AJ109">
        <v>281</v>
      </c>
      <c r="AK109">
        <v>305</v>
      </c>
      <c r="AL109">
        <v>342</v>
      </c>
      <c r="AM109">
        <v>281</v>
      </c>
      <c r="AN109">
        <v>305</v>
      </c>
      <c r="AO109">
        <v>342</v>
      </c>
      <c r="AP109">
        <f t="shared" si="1"/>
        <v>336</v>
      </c>
      <c r="AQ109">
        <v>336</v>
      </c>
      <c r="AR109">
        <v>336</v>
      </c>
      <c r="AS109">
        <v>336</v>
      </c>
      <c r="AU109" t="s">
        <v>3240</v>
      </c>
      <c r="AV109" t="s">
        <v>4774</v>
      </c>
      <c r="AW109">
        <v>63</v>
      </c>
    </row>
    <row r="110" spans="4:49" ht="13.5" customHeight="1">
      <c r="D110" t="s">
        <v>511</v>
      </c>
      <c r="E110" t="s">
        <v>4713</v>
      </c>
      <c r="F110" t="s">
        <v>635</v>
      </c>
      <c r="G110" s="105">
        <v>2</v>
      </c>
      <c r="H110">
        <v>310</v>
      </c>
      <c r="I110">
        <v>338</v>
      </c>
      <c r="J110">
        <v>380</v>
      </c>
      <c r="K110">
        <v>310</v>
      </c>
      <c r="L110">
        <v>338</v>
      </c>
      <c r="M110">
        <v>380</v>
      </c>
      <c r="N110">
        <v>411</v>
      </c>
      <c r="O110">
        <v>310</v>
      </c>
      <c r="P110">
        <v>338</v>
      </c>
      <c r="Q110">
        <v>380</v>
      </c>
      <c r="R110">
        <v>411</v>
      </c>
      <c r="S110">
        <v>310</v>
      </c>
      <c r="T110">
        <v>338</v>
      </c>
      <c r="U110">
        <v>380</v>
      </c>
      <c r="V110">
        <v>338</v>
      </c>
      <c r="W110">
        <v>380</v>
      </c>
      <c r="X110">
        <v>310</v>
      </c>
      <c r="Y110">
        <v>338</v>
      </c>
      <c r="Z110">
        <v>380</v>
      </c>
      <c r="AA110">
        <v>411</v>
      </c>
      <c r="AB110">
        <v>310</v>
      </c>
      <c r="AC110">
        <v>338</v>
      </c>
      <c r="AD110">
        <v>380</v>
      </c>
      <c r="AE110">
        <v>411</v>
      </c>
      <c r="AF110">
        <v>310</v>
      </c>
      <c r="AG110">
        <v>338</v>
      </c>
      <c r="AH110">
        <v>380</v>
      </c>
      <c r="AI110">
        <v>338</v>
      </c>
      <c r="AJ110">
        <v>310</v>
      </c>
      <c r="AK110">
        <v>338</v>
      </c>
      <c r="AL110">
        <v>380</v>
      </c>
      <c r="AM110">
        <v>310</v>
      </c>
      <c r="AN110">
        <v>338</v>
      </c>
      <c r="AO110">
        <v>380</v>
      </c>
      <c r="AP110">
        <f t="shared" si="1"/>
        <v>372</v>
      </c>
      <c r="AQ110">
        <v>372</v>
      </c>
      <c r="AR110">
        <v>372</v>
      </c>
      <c r="AS110">
        <v>372</v>
      </c>
      <c r="AU110" t="s">
        <v>511</v>
      </c>
      <c r="AV110" t="s">
        <v>4774</v>
      </c>
      <c r="AW110">
        <v>64</v>
      </c>
    </row>
    <row r="111" spans="4:49" ht="13.5" customHeight="1">
      <c r="D111" t="s">
        <v>3239</v>
      </c>
      <c r="E111" t="s">
        <v>4713</v>
      </c>
      <c r="F111" t="s">
        <v>635</v>
      </c>
      <c r="G111" s="105">
        <v>2</v>
      </c>
      <c r="H111">
        <v>310</v>
      </c>
      <c r="I111">
        <v>338</v>
      </c>
      <c r="J111">
        <v>380</v>
      </c>
      <c r="K111">
        <v>310</v>
      </c>
      <c r="L111">
        <v>338</v>
      </c>
      <c r="M111">
        <v>380</v>
      </c>
      <c r="N111">
        <v>411</v>
      </c>
      <c r="O111">
        <v>310</v>
      </c>
      <c r="P111">
        <v>338</v>
      </c>
      <c r="Q111">
        <v>380</v>
      </c>
      <c r="R111">
        <v>411</v>
      </c>
      <c r="S111">
        <v>310</v>
      </c>
      <c r="T111">
        <v>338</v>
      </c>
      <c r="U111">
        <v>380</v>
      </c>
      <c r="V111">
        <v>338</v>
      </c>
      <c r="W111">
        <v>380</v>
      </c>
      <c r="X111">
        <v>310</v>
      </c>
      <c r="Y111">
        <v>338</v>
      </c>
      <c r="Z111">
        <v>380</v>
      </c>
      <c r="AA111">
        <v>411</v>
      </c>
      <c r="AB111">
        <v>310</v>
      </c>
      <c r="AC111">
        <v>338</v>
      </c>
      <c r="AD111">
        <v>380</v>
      </c>
      <c r="AE111">
        <v>411</v>
      </c>
      <c r="AF111">
        <v>310</v>
      </c>
      <c r="AG111">
        <v>338</v>
      </c>
      <c r="AH111">
        <v>380</v>
      </c>
      <c r="AI111">
        <v>338</v>
      </c>
      <c r="AJ111">
        <v>310</v>
      </c>
      <c r="AK111">
        <v>338</v>
      </c>
      <c r="AL111">
        <v>380</v>
      </c>
      <c r="AM111">
        <v>310</v>
      </c>
      <c r="AN111">
        <v>338</v>
      </c>
      <c r="AO111">
        <v>380</v>
      </c>
      <c r="AP111">
        <f t="shared" si="1"/>
        <v>372</v>
      </c>
      <c r="AQ111">
        <v>372</v>
      </c>
      <c r="AR111">
        <v>372</v>
      </c>
      <c r="AS111">
        <v>372</v>
      </c>
      <c r="AU111" t="s">
        <v>3239</v>
      </c>
      <c r="AV111" t="s">
        <v>4774</v>
      </c>
      <c r="AW111">
        <v>64</v>
      </c>
    </row>
    <row r="112" spans="4:49" ht="13.5" customHeight="1">
      <c r="D112" t="s">
        <v>4676</v>
      </c>
      <c r="E112" t="s">
        <v>4713</v>
      </c>
      <c r="F112" t="s">
        <v>636</v>
      </c>
      <c r="G112" s="105">
        <v>1.9000000000000001</v>
      </c>
      <c r="H112">
        <v>286</v>
      </c>
      <c r="I112">
        <v>311</v>
      </c>
      <c r="J112">
        <v>349</v>
      </c>
      <c r="K112">
        <v>286</v>
      </c>
      <c r="L112">
        <v>311</v>
      </c>
      <c r="M112">
        <v>349</v>
      </c>
      <c r="N112">
        <v>378</v>
      </c>
      <c r="O112">
        <v>286</v>
      </c>
      <c r="P112">
        <v>311</v>
      </c>
      <c r="Q112">
        <v>349</v>
      </c>
      <c r="R112">
        <v>378</v>
      </c>
      <c r="S112">
        <v>286</v>
      </c>
      <c r="T112">
        <v>311</v>
      </c>
      <c r="U112">
        <v>349</v>
      </c>
      <c r="V112">
        <v>311</v>
      </c>
      <c r="W112">
        <v>349</v>
      </c>
      <c r="X112">
        <v>286</v>
      </c>
      <c r="Y112">
        <v>311</v>
      </c>
      <c r="Z112">
        <v>349</v>
      </c>
      <c r="AA112">
        <v>378</v>
      </c>
      <c r="AB112">
        <v>286</v>
      </c>
      <c r="AC112">
        <v>311</v>
      </c>
      <c r="AD112">
        <v>349</v>
      </c>
      <c r="AE112">
        <v>378</v>
      </c>
      <c r="AF112">
        <v>286</v>
      </c>
      <c r="AG112">
        <v>311</v>
      </c>
      <c r="AH112">
        <v>349</v>
      </c>
      <c r="AI112">
        <v>311</v>
      </c>
      <c r="AJ112">
        <v>286</v>
      </c>
      <c r="AK112">
        <v>311</v>
      </c>
      <c r="AL112">
        <v>349</v>
      </c>
      <c r="AM112">
        <v>286</v>
      </c>
      <c r="AN112">
        <v>311</v>
      </c>
      <c r="AO112">
        <v>349</v>
      </c>
      <c r="AP112">
        <f t="shared" si="1"/>
        <v>343</v>
      </c>
      <c r="AQ112">
        <v>343</v>
      </c>
      <c r="AR112">
        <v>343</v>
      </c>
      <c r="AS112">
        <v>343</v>
      </c>
      <c r="AU112" t="s">
        <v>4676</v>
      </c>
      <c r="AV112" t="s">
        <v>4774</v>
      </c>
      <c r="AW112">
        <v>65</v>
      </c>
    </row>
    <row r="113" spans="4:49" ht="13.5" customHeight="1">
      <c r="D113" t="s">
        <v>4677</v>
      </c>
      <c r="E113" t="s">
        <v>4713</v>
      </c>
      <c r="F113" t="s">
        <v>636</v>
      </c>
      <c r="G113" s="105">
        <v>1.9000000000000001</v>
      </c>
      <c r="H113">
        <v>286</v>
      </c>
      <c r="I113">
        <v>311</v>
      </c>
      <c r="J113">
        <v>349</v>
      </c>
      <c r="K113">
        <v>286</v>
      </c>
      <c r="L113">
        <v>311</v>
      </c>
      <c r="M113">
        <v>349</v>
      </c>
      <c r="N113">
        <v>378</v>
      </c>
      <c r="O113">
        <v>286</v>
      </c>
      <c r="P113">
        <v>311</v>
      </c>
      <c r="Q113">
        <v>349</v>
      </c>
      <c r="R113">
        <v>378</v>
      </c>
      <c r="S113">
        <v>286</v>
      </c>
      <c r="T113">
        <v>311</v>
      </c>
      <c r="U113">
        <v>349</v>
      </c>
      <c r="V113">
        <v>311</v>
      </c>
      <c r="W113">
        <v>349</v>
      </c>
      <c r="X113">
        <v>286</v>
      </c>
      <c r="Y113">
        <v>311</v>
      </c>
      <c r="Z113">
        <v>349</v>
      </c>
      <c r="AA113">
        <v>378</v>
      </c>
      <c r="AB113">
        <v>286</v>
      </c>
      <c r="AC113">
        <v>311</v>
      </c>
      <c r="AD113">
        <v>349</v>
      </c>
      <c r="AE113">
        <v>378</v>
      </c>
      <c r="AF113">
        <v>286</v>
      </c>
      <c r="AG113">
        <v>311</v>
      </c>
      <c r="AH113">
        <v>349</v>
      </c>
      <c r="AI113">
        <v>311</v>
      </c>
      <c r="AJ113">
        <v>286</v>
      </c>
      <c r="AK113">
        <v>311</v>
      </c>
      <c r="AL113">
        <v>349</v>
      </c>
      <c r="AM113">
        <v>286</v>
      </c>
      <c r="AN113">
        <v>311</v>
      </c>
      <c r="AO113">
        <v>349</v>
      </c>
      <c r="AP113">
        <f t="shared" si="1"/>
        <v>343</v>
      </c>
      <c r="AQ113">
        <v>343</v>
      </c>
      <c r="AR113">
        <v>343</v>
      </c>
      <c r="AS113">
        <v>343</v>
      </c>
      <c r="AU113" t="s">
        <v>4677</v>
      </c>
      <c r="AV113" t="s">
        <v>4774</v>
      </c>
      <c r="AW113">
        <v>65</v>
      </c>
    </row>
    <row r="114" spans="4:49" ht="13.5" customHeight="1">
      <c r="D114" t="s">
        <v>4674</v>
      </c>
      <c r="E114" t="s">
        <v>4713</v>
      </c>
      <c r="F114" t="s">
        <v>635</v>
      </c>
      <c r="G114" s="105">
        <v>2.1</v>
      </c>
      <c r="H114">
        <v>317</v>
      </c>
      <c r="I114">
        <v>345</v>
      </c>
      <c r="J114">
        <v>388</v>
      </c>
      <c r="K114">
        <v>317</v>
      </c>
      <c r="L114">
        <v>345</v>
      </c>
      <c r="M114">
        <v>388</v>
      </c>
      <c r="N114">
        <v>420</v>
      </c>
      <c r="O114">
        <v>317</v>
      </c>
      <c r="P114">
        <v>345</v>
      </c>
      <c r="Q114">
        <v>388</v>
      </c>
      <c r="R114">
        <v>420</v>
      </c>
      <c r="S114">
        <v>317</v>
      </c>
      <c r="T114">
        <v>345</v>
      </c>
      <c r="U114">
        <v>388</v>
      </c>
      <c r="V114">
        <v>345</v>
      </c>
      <c r="W114">
        <v>388</v>
      </c>
      <c r="X114">
        <v>317</v>
      </c>
      <c r="Y114">
        <v>345</v>
      </c>
      <c r="Z114">
        <v>388</v>
      </c>
      <c r="AA114">
        <v>420</v>
      </c>
      <c r="AB114">
        <v>317</v>
      </c>
      <c r="AC114">
        <v>345</v>
      </c>
      <c r="AD114">
        <v>388</v>
      </c>
      <c r="AE114">
        <v>420</v>
      </c>
      <c r="AF114">
        <v>317</v>
      </c>
      <c r="AG114">
        <v>345</v>
      </c>
      <c r="AH114">
        <v>388</v>
      </c>
      <c r="AI114">
        <v>345</v>
      </c>
      <c r="AJ114">
        <v>317</v>
      </c>
      <c r="AK114">
        <v>345</v>
      </c>
      <c r="AL114">
        <v>388</v>
      </c>
      <c r="AM114">
        <v>317</v>
      </c>
      <c r="AN114">
        <v>345</v>
      </c>
      <c r="AO114">
        <v>388</v>
      </c>
      <c r="AP114">
        <f t="shared" si="1"/>
        <v>380</v>
      </c>
      <c r="AQ114">
        <v>380</v>
      </c>
      <c r="AR114">
        <v>380</v>
      </c>
      <c r="AS114">
        <v>380</v>
      </c>
      <c r="AU114" t="s">
        <v>4674</v>
      </c>
      <c r="AV114" t="s">
        <v>4774</v>
      </c>
      <c r="AW114">
        <v>66</v>
      </c>
    </row>
    <row r="115" spans="4:49" ht="13.5" customHeight="1">
      <c r="D115" t="s">
        <v>4675</v>
      </c>
      <c r="E115" t="s">
        <v>4713</v>
      </c>
      <c r="F115" t="s">
        <v>635</v>
      </c>
      <c r="G115" s="105">
        <v>2.1</v>
      </c>
      <c r="H115">
        <v>317</v>
      </c>
      <c r="I115">
        <v>345</v>
      </c>
      <c r="J115">
        <v>388</v>
      </c>
      <c r="K115">
        <v>317</v>
      </c>
      <c r="L115">
        <v>345</v>
      </c>
      <c r="M115">
        <v>388</v>
      </c>
      <c r="N115">
        <v>420</v>
      </c>
      <c r="O115">
        <v>317</v>
      </c>
      <c r="P115">
        <v>345</v>
      </c>
      <c r="Q115">
        <v>388</v>
      </c>
      <c r="R115">
        <v>420</v>
      </c>
      <c r="S115">
        <v>317</v>
      </c>
      <c r="T115">
        <v>345</v>
      </c>
      <c r="U115">
        <v>388</v>
      </c>
      <c r="V115">
        <v>345</v>
      </c>
      <c r="W115">
        <v>388</v>
      </c>
      <c r="X115">
        <v>317</v>
      </c>
      <c r="Y115">
        <v>345</v>
      </c>
      <c r="Z115">
        <v>388</v>
      </c>
      <c r="AA115">
        <v>420</v>
      </c>
      <c r="AB115">
        <v>317</v>
      </c>
      <c r="AC115">
        <v>345</v>
      </c>
      <c r="AD115">
        <v>388</v>
      </c>
      <c r="AE115">
        <v>420</v>
      </c>
      <c r="AF115">
        <v>317</v>
      </c>
      <c r="AG115">
        <v>345</v>
      </c>
      <c r="AH115">
        <v>388</v>
      </c>
      <c r="AI115">
        <v>345</v>
      </c>
      <c r="AJ115">
        <v>317</v>
      </c>
      <c r="AK115">
        <v>345</v>
      </c>
      <c r="AL115">
        <v>388</v>
      </c>
      <c r="AM115">
        <v>317</v>
      </c>
      <c r="AN115">
        <v>345</v>
      </c>
      <c r="AO115">
        <v>388</v>
      </c>
      <c r="AP115">
        <f t="shared" si="1"/>
        <v>380</v>
      </c>
      <c r="AQ115">
        <v>380</v>
      </c>
      <c r="AR115">
        <v>380</v>
      </c>
      <c r="AS115">
        <v>380</v>
      </c>
      <c r="AU115" t="s">
        <v>4675</v>
      </c>
      <c r="AV115" t="s">
        <v>4774</v>
      </c>
      <c r="AW115">
        <v>66</v>
      </c>
    </row>
    <row r="116" spans="4:49" ht="13.5" customHeight="1">
      <c r="D116" t="s">
        <v>514</v>
      </c>
      <c r="E116" t="s">
        <v>4713</v>
      </c>
      <c r="F116" t="s">
        <v>638</v>
      </c>
      <c r="G116" s="105">
        <v>1.9000000000000001</v>
      </c>
      <c r="H116">
        <v>299</v>
      </c>
      <c r="I116">
        <v>325</v>
      </c>
      <c r="J116">
        <v>365</v>
      </c>
      <c r="K116">
        <v>299</v>
      </c>
      <c r="L116">
        <v>325</v>
      </c>
      <c r="M116">
        <v>365</v>
      </c>
      <c r="N116">
        <v>395</v>
      </c>
      <c r="O116">
        <v>299</v>
      </c>
      <c r="P116">
        <v>325</v>
      </c>
      <c r="Q116">
        <v>365</v>
      </c>
      <c r="R116">
        <v>395</v>
      </c>
      <c r="S116">
        <v>299</v>
      </c>
      <c r="T116">
        <v>325</v>
      </c>
      <c r="U116">
        <v>365</v>
      </c>
      <c r="V116">
        <v>325</v>
      </c>
      <c r="W116">
        <v>365</v>
      </c>
      <c r="X116">
        <v>299</v>
      </c>
      <c r="Y116">
        <v>325</v>
      </c>
      <c r="Z116">
        <v>365</v>
      </c>
      <c r="AA116">
        <v>395</v>
      </c>
      <c r="AB116">
        <v>299</v>
      </c>
      <c r="AC116">
        <v>325</v>
      </c>
      <c r="AD116">
        <v>365</v>
      </c>
      <c r="AE116">
        <v>395</v>
      </c>
      <c r="AF116">
        <v>299</v>
      </c>
      <c r="AG116">
        <v>325</v>
      </c>
      <c r="AH116">
        <v>365</v>
      </c>
      <c r="AI116">
        <v>325</v>
      </c>
      <c r="AJ116">
        <v>299</v>
      </c>
      <c r="AK116">
        <v>325</v>
      </c>
      <c r="AL116">
        <v>365</v>
      </c>
      <c r="AM116">
        <v>299</v>
      </c>
      <c r="AN116">
        <v>325</v>
      </c>
      <c r="AO116">
        <v>365</v>
      </c>
      <c r="AP116">
        <f t="shared" si="1"/>
        <v>358</v>
      </c>
      <c r="AQ116">
        <v>358</v>
      </c>
      <c r="AR116">
        <v>358</v>
      </c>
      <c r="AS116">
        <v>358</v>
      </c>
      <c r="AU116" t="s">
        <v>514</v>
      </c>
      <c r="AV116" t="s">
        <v>4774</v>
      </c>
      <c r="AW116">
        <v>67</v>
      </c>
    </row>
    <row r="117" spans="4:49" ht="13.5" customHeight="1">
      <c r="D117" t="s">
        <v>3242</v>
      </c>
      <c r="E117" t="s">
        <v>4713</v>
      </c>
      <c r="F117" t="s">
        <v>638</v>
      </c>
      <c r="G117" s="105">
        <v>1.9000000000000001</v>
      </c>
      <c r="H117">
        <v>299</v>
      </c>
      <c r="I117">
        <v>325</v>
      </c>
      <c r="J117">
        <v>365</v>
      </c>
      <c r="K117">
        <v>299</v>
      </c>
      <c r="L117">
        <v>325</v>
      </c>
      <c r="M117">
        <v>365</v>
      </c>
      <c r="N117">
        <v>395</v>
      </c>
      <c r="O117">
        <v>299</v>
      </c>
      <c r="P117">
        <v>325</v>
      </c>
      <c r="Q117">
        <v>365</v>
      </c>
      <c r="R117">
        <v>395</v>
      </c>
      <c r="S117">
        <v>299</v>
      </c>
      <c r="T117">
        <v>325</v>
      </c>
      <c r="U117">
        <v>365</v>
      </c>
      <c r="V117">
        <v>325</v>
      </c>
      <c r="W117">
        <v>365</v>
      </c>
      <c r="X117">
        <v>299</v>
      </c>
      <c r="Y117">
        <v>325</v>
      </c>
      <c r="Z117">
        <v>365</v>
      </c>
      <c r="AA117">
        <v>395</v>
      </c>
      <c r="AB117">
        <v>299</v>
      </c>
      <c r="AC117">
        <v>325</v>
      </c>
      <c r="AD117">
        <v>365</v>
      </c>
      <c r="AE117">
        <v>395</v>
      </c>
      <c r="AF117">
        <v>299</v>
      </c>
      <c r="AG117">
        <v>325</v>
      </c>
      <c r="AH117">
        <v>365</v>
      </c>
      <c r="AI117">
        <v>325</v>
      </c>
      <c r="AJ117">
        <v>299</v>
      </c>
      <c r="AK117">
        <v>325</v>
      </c>
      <c r="AL117">
        <v>365</v>
      </c>
      <c r="AM117">
        <v>299</v>
      </c>
      <c r="AN117">
        <v>325</v>
      </c>
      <c r="AO117">
        <v>365</v>
      </c>
      <c r="AP117">
        <f t="shared" si="1"/>
        <v>358</v>
      </c>
      <c r="AQ117">
        <v>358</v>
      </c>
      <c r="AR117">
        <v>358</v>
      </c>
      <c r="AS117">
        <v>358</v>
      </c>
      <c r="AU117" t="s">
        <v>3242</v>
      </c>
      <c r="AV117" t="s">
        <v>4774</v>
      </c>
      <c r="AW117">
        <v>67</v>
      </c>
    </row>
    <row r="118" spans="4:49" ht="13.5" customHeight="1">
      <c r="D118" t="s">
        <v>513</v>
      </c>
      <c r="E118" t="s">
        <v>4713</v>
      </c>
      <c r="F118" t="s">
        <v>637</v>
      </c>
      <c r="G118" s="105">
        <v>2.2000000000000002</v>
      </c>
      <c r="H118">
        <v>328</v>
      </c>
      <c r="I118">
        <v>356</v>
      </c>
      <c r="J118">
        <v>401</v>
      </c>
      <c r="K118">
        <v>328</v>
      </c>
      <c r="L118">
        <v>356</v>
      </c>
      <c r="M118">
        <v>401</v>
      </c>
      <c r="N118">
        <v>434</v>
      </c>
      <c r="O118">
        <v>328</v>
      </c>
      <c r="P118">
        <v>356</v>
      </c>
      <c r="Q118">
        <v>401</v>
      </c>
      <c r="R118">
        <v>434</v>
      </c>
      <c r="S118">
        <v>328</v>
      </c>
      <c r="T118">
        <v>356</v>
      </c>
      <c r="U118">
        <v>401</v>
      </c>
      <c r="V118">
        <v>356</v>
      </c>
      <c r="W118">
        <v>401</v>
      </c>
      <c r="X118">
        <v>328</v>
      </c>
      <c r="Y118">
        <v>356</v>
      </c>
      <c r="Z118">
        <v>401</v>
      </c>
      <c r="AA118">
        <v>434</v>
      </c>
      <c r="AB118">
        <v>328</v>
      </c>
      <c r="AC118">
        <v>356</v>
      </c>
      <c r="AD118">
        <v>401</v>
      </c>
      <c r="AE118">
        <v>434</v>
      </c>
      <c r="AF118">
        <v>328</v>
      </c>
      <c r="AG118">
        <v>356</v>
      </c>
      <c r="AH118">
        <v>401</v>
      </c>
      <c r="AI118">
        <v>356</v>
      </c>
      <c r="AJ118">
        <v>328</v>
      </c>
      <c r="AK118">
        <v>356</v>
      </c>
      <c r="AL118">
        <v>401</v>
      </c>
      <c r="AM118">
        <v>328</v>
      </c>
      <c r="AN118">
        <v>356</v>
      </c>
      <c r="AO118">
        <v>401</v>
      </c>
      <c r="AP118">
        <f t="shared" si="1"/>
        <v>392</v>
      </c>
      <c r="AQ118">
        <v>392</v>
      </c>
      <c r="AR118">
        <v>392</v>
      </c>
      <c r="AS118">
        <v>392</v>
      </c>
      <c r="AU118" t="s">
        <v>513</v>
      </c>
      <c r="AV118" t="s">
        <v>4774</v>
      </c>
      <c r="AW118">
        <v>68</v>
      </c>
    </row>
    <row r="119" spans="4:49" ht="13.5" customHeight="1">
      <c r="D119" t="s">
        <v>3241</v>
      </c>
      <c r="E119" t="s">
        <v>4713</v>
      </c>
      <c r="F119" t="s">
        <v>637</v>
      </c>
      <c r="G119" s="105">
        <v>2.2000000000000002</v>
      </c>
      <c r="H119">
        <v>328</v>
      </c>
      <c r="I119">
        <v>356</v>
      </c>
      <c r="J119">
        <v>401</v>
      </c>
      <c r="K119">
        <v>328</v>
      </c>
      <c r="L119">
        <v>356</v>
      </c>
      <c r="M119">
        <v>401</v>
      </c>
      <c r="N119">
        <v>434</v>
      </c>
      <c r="O119">
        <v>328</v>
      </c>
      <c r="P119">
        <v>356</v>
      </c>
      <c r="Q119">
        <v>401</v>
      </c>
      <c r="R119">
        <v>434</v>
      </c>
      <c r="S119">
        <v>328</v>
      </c>
      <c r="T119">
        <v>356</v>
      </c>
      <c r="U119">
        <v>401</v>
      </c>
      <c r="V119">
        <v>356</v>
      </c>
      <c r="W119">
        <v>401</v>
      </c>
      <c r="X119">
        <v>328</v>
      </c>
      <c r="Y119">
        <v>356</v>
      </c>
      <c r="Z119">
        <v>401</v>
      </c>
      <c r="AA119">
        <v>434</v>
      </c>
      <c r="AB119">
        <v>328</v>
      </c>
      <c r="AC119">
        <v>356</v>
      </c>
      <c r="AD119">
        <v>401</v>
      </c>
      <c r="AE119">
        <v>434</v>
      </c>
      <c r="AF119">
        <v>328</v>
      </c>
      <c r="AG119">
        <v>356</v>
      </c>
      <c r="AH119">
        <v>401</v>
      </c>
      <c r="AI119">
        <v>356</v>
      </c>
      <c r="AJ119">
        <v>328</v>
      </c>
      <c r="AK119">
        <v>356</v>
      </c>
      <c r="AL119">
        <v>401</v>
      </c>
      <c r="AM119">
        <v>328</v>
      </c>
      <c r="AN119">
        <v>356</v>
      </c>
      <c r="AO119">
        <v>401</v>
      </c>
      <c r="AP119">
        <f t="shared" si="1"/>
        <v>392</v>
      </c>
      <c r="AQ119">
        <v>392</v>
      </c>
      <c r="AR119">
        <v>392</v>
      </c>
      <c r="AS119">
        <v>392</v>
      </c>
      <c r="AU119" t="s">
        <v>3241</v>
      </c>
      <c r="AV119" t="s">
        <v>4774</v>
      </c>
      <c r="AW119">
        <v>68</v>
      </c>
    </row>
    <row r="120" spans="4:49" ht="13.5" customHeight="1">
      <c r="D120" t="s">
        <v>2810</v>
      </c>
      <c r="E120" t="s">
        <v>4713</v>
      </c>
      <c r="F120" t="s">
        <v>3577</v>
      </c>
      <c r="G120" s="105">
        <v>2</v>
      </c>
      <c r="H120">
        <v>302</v>
      </c>
      <c r="I120">
        <v>329</v>
      </c>
      <c r="J120">
        <v>369</v>
      </c>
      <c r="K120">
        <v>302</v>
      </c>
      <c r="L120">
        <v>329</v>
      </c>
      <c r="M120">
        <v>369</v>
      </c>
      <c r="N120">
        <v>401</v>
      </c>
      <c r="O120">
        <v>302</v>
      </c>
      <c r="P120">
        <v>329</v>
      </c>
      <c r="Q120">
        <v>369</v>
      </c>
      <c r="R120">
        <v>401</v>
      </c>
      <c r="S120">
        <v>302</v>
      </c>
      <c r="T120">
        <v>329</v>
      </c>
      <c r="U120">
        <v>369</v>
      </c>
      <c r="V120">
        <v>329</v>
      </c>
      <c r="W120">
        <v>369</v>
      </c>
      <c r="X120">
        <v>302</v>
      </c>
      <c r="Y120">
        <v>329</v>
      </c>
      <c r="Z120">
        <v>369</v>
      </c>
      <c r="AA120">
        <v>401</v>
      </c>
      <c r="AB120">
        <v>302</v>
      </c>
      <c r="AC120">
        <v>329</v>
      </c>
      <c r="AD120">
        <v>369</v>
      </c>
      <c r="AE120">
        <v>401</v>
      </c>
      <c r="AF120">
        <v>302</v>
      </c>
      <c r="AG120">
        <v>329</v>
      </c>
      <c r="AH120">
        <v>369</v>
      </c>
      <c r="AI120">
        <v>329</v>
      </c>
      <c r="AJ120">
        <v>302</v>
      </c>
      <c r="AK120">
        <v>329</v>
      </c>
      <c r="AL120">
        <v>369</v>
      </c>
      <c r="AM120">
        <v>302</v>
      </c>
      <c r="AN120">
        <v>329</v>
      </c>
      <c r="AO120">
        <v>369</v>
      </c>
      <c r="AP120">
        <f t="shared" si="1"/>
        <v>362</v>
      </c>
      <c r="AQ120">
        <v>362</v>
      </c>
      <c r="AR120">
        <v>362</v>
      </c>
      <c r="AS120">
        <v>362</v>
      </c>
      <c r="AU120" t="s">
        <v>2810</v>
      </c>
      <c r="AV120" t="s">
        <v>4774</v>
      </c>
      <c r="AW120">
        <v>69</v>
      </c>
    </row>
    <row r="121" spans="4:49" ht="13.5" customHeight="1">
      <c r="D121" t="s">
        <v>3244</v>
      </c>
      <c r="E121" t="s">
        <v>4713</v>
      </c>
      <c r="F121" t="s">
        <v>3577</v>
      </c>
      <c r="G121" s="105">
        <v>2</v>
      </c>
      <c r="H121">
        <v>302</v>
      </c>
      <c r="I121">
        <v>329</v>
      </c>
      <c r="J121">
        <v>369</v>
      </c>
      <c r="K121">
        <v>302</v>
      </c>
      <c r="L121">
        <v>329</v>
      </c>
      <c r="M121">
        <v>369</v>
      </c>
      <c r="N121">
        <v>401</v>
      </c>
      <c r="O121">
        <v>302</v>
      </c>
      <c r="P121">
        <v>329</v>
      </c>
      <c r="Q121">
        <v>369</v>
      </c>
      <c r="R121">
        <v>401</v>
      </c>
      <c r="S121">
        <v>302</v>
      </c>
      <c r="T121">
        <v>329</v>
      </c>
      <c r="U121">
        <v>369</v>
      </c>
      <c r="V121">
        <v>329</v>
      </c>
      <c r="W121">
        <v>369</v>
      </c>
      <c r="X121">
        <v>302</v>
      </c>
      <c r="Y121">
        <v>329</v>
      </c>
      <c r="Z121">
        <v>369</v>
      </c>
      <c r="AA121">
        <v>401</v>
      </c>
      <c r="AB121">
        <v>302</v>
      </c>
      <c r="AC121">
        <v>329</v>
      </c>
      <c r="AD121">
        <v>369</v>
      </c>
      <c r="AE121">
        <v>401</v>
      </c>
      <c r="AF121">
        <v>302</v>
      </c>
      <c r="AG121">
        <v>329</v>
      </c>
      <c r="AH121">
        <v>369</v>
      </c>
      <c r="AI121">
        <v>329</v>
      </c>
      <c r="AJ121">
        <v>302</v>
      </c>
      <c r="AK121">
        <v>329</v>
      </c>
      <c r="AL121">
        <v>369</v>
      </c>
      <c r="AM121">
        <v>302</v>
      </c>
      <c r="AN121">
        <v>329</v>
      </c>
      <c r="AO121">
        <v>369</v>
      </c>
      <c r="AP121">
        <f t="shared" si="1"/>
        <v>362</v>
      </c>
      <c r="AQ121">
        <v>362</v>
      </c>
      <c r="AR121">
        <v>362</v>
      </c>
      <c r="AS121">
        <v>362</v>
      </c>
      <c r="AU121" t="s">
        <v>3244</v>
      </c>
      <c r="AV121" t="s">
        <v>4774</v>
      </c>
      <c r="AW121">
        <v>69</v>
      </c>
    </row>
    <row r="122" spans="4:49" ht="13.5" customHeight="1">
      <c r="D122" t="s">
        <v>2809</v>
      </c>
      <c r="E122" t="s">
        <v>4713</v>
      </c>
      <c r="F122" t="s">
        <v>3576</v>
      </c>
      <c r="G122" s="105">
        <v>2.2000000000000002</v>
      </c>
      <c r="H122">
        <v>344</v>
      </c>
      <c r="I122">
        <v>375</v>
      </c>
      <c r="J122">
        <v>421</v>
      </c>
      <c r="K122">
        <v>344</v>
      </c>
      <c r="L122">
        <v>375</v>
      </c>
      <c r="M122">
        <v>421</v>
      </c>
      <c r="N122">
        <v>456</v>
      </c>
      <c r="O122">
        <v>344</v>
      </c>
      <c r="P122">
        <v>375</v>
      </c>
      <c r="Q122">
        <v>421</v>
      </c>
      <c r="R122">
        <v>456</v>
      </c>
      <c r="S122">
        <v>344</v>
      </c>
      <c r="T122">
        <v>375</v>
      </c>
      <c r="U122">
        <v>421</v>
      </c>
      <c r="V122">
        <v>375</v>
      </c>
      <c r="W122">
        <v>421</v>
      </c>
      <c r="X122">
        <v>344</v>
      </c>
      <c r="Y122">
        <v>375</v>
      </c>
      <c r="Z122">
        <v>421</v>
      </c>
      <c r="AA122">
        <v>456</v>
      </c>
      <c r="AB122">
        <v>344</v>
      </c>
      <c r="AC122">
        <v>375</v>
      </c>
      <c r="AD122">
        <v>421</v>
      </c>
      <c r="AE122">
        <v>456</v>
      </c>
      <c r="AF122">
        <v>344</v>
      </c>
      <c r="AG122">
        <v>375</v>
      </c>
      <c r="AH122">
        <v>421</v>
      </c>
      <c r="AI122">
        <v>375</v>
      </c>
      <c r="AJ122">
        <v>344</v>
      </c>
      <c r="AK122">
        <v>375</v>
      </c>
      <c r="AL122">
        <v>421</v>
      </c>
      <c r="AM122">
        <v>344</v>
      </c>
      <c r="AN122">
        <v>375</v>
      </c>
      <c r="AO122">
        <v>421</v>
      </c>
      <c r="AP122">
        <f t="shared" si="1"/>
        <v>413</v>
      </c>
      <c r="AQ122">
        <v>413</v>
      </c>
      <c r="AR122">
        <v>413</v>
      </c>
      <c r="AS122">
        <v>413</v>
      </c>
      <c r="AU122" t="s">
        <v>2809</v>
      </c>
      <c r="AV122" t="s">
        <v>4774</v>
      </c>
      <c r="AW122">
        <v>70</v>
      </c>
    </row>
    <row r="123" spans="4:49" ht="13.5" customHeight="1">
      <c r="D123" t="s">
        <v>3243</v>
      </c>
      <c r="E123" t="s">
        <v>4713</v>
      </c>
      <c r="F123" t="s">
        <v>3576</v>
      </c>
      <c r="G123" s="105">
        <v>2.2000000000000002</v>
      </c>
      <c r="H123">
        <v>344</v>
      </c>
      <c r="I123">
        <v>375</v>
      </c>
      <c r="J123">
        <v>421</v>
      </c>
      <c r="K123">
        <v>344</v>
      </c>
      <c r="L123">
        <v>375</v>
      </c>
      <c r="M123">
        <v>421</v>
      </c>
      <c r="N123">
        <v>456</v>
      </c>
      <c r="O123">
        <v>344</v>
      </c>
      <c r="P123">
        <v>375</v>
      </c>
      <c r="Q123">
        <v>421</v>
      </c>
      <c r="R123">
        <v>456</v>
      </c>
      <c r="S123">
        <v>344</v>
      </c>
      <c r="T123">
        <v>375</v>
      </c>
      <c r="U123">
        <v>421</v>
      </c>
      <c r="V123">
        <v>375</v>
      </c>
      <c r="W123">
        <v>421</v>
      </c>
      <c r="X123">
        <v>344</v>
      </c>
      <c r="Y123">
        <v>375</v>
      </c>
      <c r="Z123">
        <v>421</v>
      </c>
      <c r="AA123">
        <v>456</v>
      </c>
      <c r="AB123">
        <v>344</v>
      </c>
      <c r="AC123">
        <v>375</v>
      </c>
      <c r="AD123">
        <v>421</v>
      </c>
      <c r="AE123">
        <v>456</v>
      </c>
      <c r="AF123">
        <v>344</v>
      </c>
      <c r="AG123">
        <v>375</v>
      </c>
      <c r="AH123">
        <v>421</v>
      </c>
      <c r="AI123">
        <v>375</v>
      </c>
      <c r="AJ123">
        <v>344</v>
      </c>
      <c r="AK123">
        <v>375</v>
      </c>
      <c r="AL123">
        <v>421</v>
      </c>
      <c r="AM123">
        <v>344</v>
      </c>
      <c r="AN123">
        <v>375</v>
      </c>
      <c r="AO123">
        <v>421</v>
      </c>
      <c r="AP123">
        <f t="shared" si="1"/>
        <v>413</v>
      </c>
      <c r="AQ123">
        <v>413</v>
      </c>
      <c r="AR123">
        <v>413</v>
      </c>
      <c r="AS123">
        <v>413</v>
      </c>
      <c r="AU123" t="s">
        <v>3243</v>
      </c>
      <c r="AV123" t="s">
        <v>4774</v>
      </c>
      <c r="AW123">
        <v>70</v>
      </c>
    </row>
    <row r="124" spans="4:49" ht="13.5" customHeight="1">
      <c r="D124" t="s">
        <v>516</v>
      </c>
      <c r="E124" t="s">
        <v>4713</v>
      </c>
      <c r="F124" t="s">
        <v>640</v>
      </c>
      <c r="G124" s="105">
        <v>2</v>
      </c>
      <c r="H124">
        <v>315</v>
      </c>
      <c r="I124">
        <v>344</v>
      </c>
      <c r="J124">
        <v>386</v>
      </c>
      <c r="K124">
        <v>315</v>
      </c>
      <c r="L124">
        <v>344</v>
      </c>
      <c r="M124">
        <v>386</v>
      </c>
      <c r="N124">
        <v>418</v>
      </c>
      <c r="O124">
        <v>315</v>
      </c>
      <c r="P124">
        <v>344</v>
      </c>
      <c r="Q124">
        <v>386</v>
      </c>
      <c r="R124">
        <v>418</v>
      </c>
      <c r="S124">
        <v>315</v>
      </c>
      <c r="T124">
        <v>344</v>
      </c>
      <c r="U124">
        <v>386</v>
      </c>
      <c r="V124">
        <v>344</v>
      </c>
      <c r="W124">
        <v>386</v>
      </c>
      <c r="X124">
        <v>315</v>
      </c>
      <c r="Y124">
        <v>344</v>
      </c>
      <c r="Z124">
        <v>386</v>
      </c>
      <c r="AA124">
        <v>418</v>
      </c>
      <c r="AB124">
        <v>315</v>
      </c>
      <c r="AC124">
        <v>344</v>
      </c>
      <c r="AD124">
        <v>386</v>
      </c>
      <c r="AE124">
        <v>418</v>
      </c>
      <c r="AF124">
        <v>315</v>
      </c>
      <c r="AG124">
        <v>344</v>
      </c>
      <c r="AH124">
        <v>386</v>
      </c>
      <c r="AI124">
        <v>344</v>
      </c>
      <c r="AJ124">
        <v>315</v>
      </c>
      <c r="AK124">
        <v>344</v>
      </c>
      <c r="AL124">
        <v>386</v>
      </c>
      <c r="AM124">
        <v>315</v>
      </c>
      <c r="AN124">
        <v>344</v>
      </c>
      <c r="AO124">
        <v>386</v>
      </c>
      <c r="AP124">
        <f t="shared" si="1"/>
        <v>379</v>
      </c>
      <c r="AQ124">
        <v>379</v>
      </c>
      <c r="AR124">
        <v>379</v>
      </c>
      <c r="AS124">
        <v>379</v>
      </c>
      <c r="AU124" t="s">
        <v>516</v>
      </c>
      <c r="AV124" t="s">
        <v>4774</v>
      </c>
      <c r="AW124">
        <v>71</v>
      </c>
    </row>
    <row r="125" spans="4:49" ht="13.5" customHeight="1">
      <c r="D125" t="s">
        <v>3246</v>
      </c>
      <c r="E125" t="s">
        <v>4713</v>
      </c>
      <c r="F125" t="s">
        <v>640</v>
      </c>
      <c r="G125" s="105">
        <v>2</v>
      </c>
      <c r="H125">
        <v>315</v>
      </c>
      <c r="I125">
        <v>344</v>
      </c>
      <c r="J125">
        <v>386</v>
      </c>
      <c r="K125">
        <v>315</v>
      </c>
      <c r="L125">
        <v>344</v>
      </c>
      <c r="M125">
        <v>386</v>
      </c>
      <c r="N125">
        <v>418</v>
      </c>
      <c r="O125">
        <v>315</v>
      </c>
      <c r="P125">
        <v>344</v>
      </c>
      <c r="Q125">
        <v>386</v>
      </c>
      <c r="R125">
        <v>418</v>
      </c>
      <c r="S125">
        <v>315</v>
      </c>
      <c r="T125">
        <v>344</v>
      </c>
      <c r="U125">
        <v>386</v>
      </c>
      <c r="V125">
        <v>344</v>
      </c>
      <c r="W125">
        <v>386</v>
      </c>
      <c r="X125">
        <v>315</v>
      </c>
      <c r="Y125">
        <v>344</v>
      </c>
      <c r="Z125">
        <v>386</v>
      </c>
      <c r="AA125">
        <v>418</v>
      </c>
      <c r="AB125">
        <v>315</v>
      </c>
      <c r="AC125">
        <v>344</v>
      </c>
      <c r="AD125">
        <v>386</v>
      </c>
      <c r="AE125">
        <v>418</v>
      </c>
      <c r="AF125">
        <v>315</v>
      </c>
      <c r="AG125">
        <v>344</v>
      </c>
      <c r="AH125">
        <v>386</v>
      </c>
      <c r="AI125">
        <v>344</v>
      </c>
      <c r="AJ125">
        <v>315</v>
      </c>
      <c r="AK125">
        <v>344</v>
      </c>
      <c r="AL125">
        <v>386</v>
      </c>
      <c r="AM125">
        <v>315</v>
      </c>
      <c r="AN125">
        <v>344</v>
      </c>
      <c r="AO125">
        <v>386</v>
      </c>
      <c r="AP125">
        <f t="shared" si="1"/>
        <v>379</v>
      </c>
      <c r="AQ125">
        <v>379</v>
      </c>
      <c r="AR125">
        <v>379</v>
      </c>
      <c r="AS125">
        <v>379</v>
      </c>
      <c r="AU125" t="s">
        <v>3246</v>
      </c>
      <c r="AV125" t="s">
        <v>4774</v>
      </c>
      <c r="AW125">
        <v>71</v>
      </c>
    </row>
    <row r="126" spans="4:49" ht="13.5" customHeight="1">
      <c r="D126" t="s">
        <v>515</v>
      </c>
      <c r="E126" t="s">
        <v>4713</v>
      </c>
      <c r="F126" t="s">
        <v>639</v>
      </c>
      <c r="G126" s="105">
        <v>2.3000000000000003</v>
      </c>
      <c r="H126">
        <v>348</v>
      </c>
      <c r="I126">
        <v>379</v>
      </c>
      <c r="J126">
        <v>427</v>
      </c>
      <c r="K126">
        <v>348</v>
      </c>
      <c r="L126">
        <v>379</v>
      </c>
      <c r="M126">
        <v>427</v>
      </c>
      <c r="N126">
        <v>462</v>
      </c>
      <c r="O126">
        <v>348</v>
      </c>
      <c r="P126">
        <v>379</v>
      </c>
      <c r="Q126">
        <v>427</v>
      </c>
      <c r="R126">
        <v>462</v>
      </c>
      <c r="S126">
        <v>348</v>
      </c>
      <c r="T126">
        <v>379</v>
      </c>
      <c r="U126">
        <v>427</v>
      </c>
      <c r="V126">
        <v>379</v>
      </c>
      <c r="W126">
        <v>427</v>
      </c>
      <c r="X126">
        <v>348</v>
      </c>
      <c r="Y126">
        <v>379</v>
      </c>
      <c r="Z126">
        <v>427</v>
      </c>
      <c r="AA126">
        <v>462</v>
      </c>
      <c r="AB126">
        <v>348</v>
      </c>
      <c r="AC126">
        <v>379</v>
      </c>
      <c r="AD126">
        <v>427</v>
      </c>
      <c r="AE126">
        <v>462</v>
      </c>
      <c r="AF126">
        <v>348</v>
      </c>
      <c r="AG126">
        <v>379</v>
      </c>
      <c r="AH126">
        <v>427</v>
      </c>
      <c r="AI126">
        <v>379</v>
      </c>
      <c r="AJ126">
        <v>348</v>
      </c>
      <c r="AK126">
        <v>379</v>
      </c>
      <c r="AL126">
        <v>427</v>
      </c>
      <c r="AM126">
        <v>348</v>
      </c>
      <c r="AN126">
        <v>379</v>
      </c>
      <c r="AO126">
        <v>427</v>
      </c>
      <c r="AP126">
        <f t="shared" si="1"/>
        <v>417</v>
      </c>
      <c r="AQ126">
        <v>417</v>
      </c>
      <c r="AR126">
        <v>417</v>
      </c>
      <c r="AS126">
        <v>417</v>
      </c>
      <c r="AU126" t="s">
        <v>515</v>
      </c>
      <c r="AV126" t="s">
        <v>4774</v>
      </c>
      <c r="AW126">
        <v>72</v>
      </c>
    </row>
    <row r="127" spans="4:49" ht="13.5" customHeight="1">
      <c r="D127" t="s">
        <v>3245</v>
      </c>
      <c r="E127" t="s">
        <v>4713</v>
      </c>
      <c r="F127" t="s">
        <v>639</v>
      </c>
      <c r="G127" s="105">
        <v>2.3000000000000003</v>
      </c>
      <c r="H127">
        <v>348</v>
      </c>
      <c r="I127">
        <v>379</v>
      </c>
      <c r="J127">
        <v>427</v>
      </c>
      <c r="K127">
        <v>348</v>
      </c>
      <c r="L127">
        <v>379</v>
      </c>
      <c r="M127">
        <v>427</v>
      </c>
      <c r="N127">
        <v>462</v>
      </c>
      <c r="O127">
        <v>348</v>
      </c>
      <c r="P127">
        <v>379</v>
      </c>
      <c r="Q127">
        <v>427</v>
      </c>
      <c r="R127">
        <v>462</v>
      </c>
      <c r="S127">
        <v>348</v>
      </c>
      <c r="T127">
        <v>379</v>
      </c>
      <c r="U127">
        <v>427</v>
      </c>
      <c r="V127">
        <v>379</v>
      </c>
      <c r="W127">
        <v>427</v>
      </c>
      <c r="X127">
        <v>348</v>
      </c>
      <c r="Y127">
        <v>379</v>
      </c>
      <c r="Z127">
        <v>427</v>
      </c>
      <c r="AA127">
        <v>462</v>
      </c>
      <c r="AB127">
        <v>348</v>
      </c>
      <c r="AC127">
        <v>379</v>
      </c>
      <c r="AD127">
        <v>427</v>
      </c>
      <c r="AE127">
        <v>462</v>
      </c>
      <c r="AF127">
        <v>348</v>
      </c>
      <c r="AG127">
        <v>379</v>
      </c>
      <c r="AH127">
        <v>427</v>
      </c>
      <c r="AI127">
        <v>379</v>
      </c>
      <c r="AJ127">
        <v>348</v>
      </c>
      <c r="AK127">
        <v>379</v>
      </c>
      <c r="AL127">
        <v>427</v>
      </c>
      <c r="AM127">
        <v>348</v>
      </c>
      <c r="AN127">
        <v>379</v>
      </c>
      <c r="AO127">
        <v>427</v>
      </c>
      <c r="AP127">
        <f t="shared" si="1"/>
        <v>417</v>
      </c>
      <c r="AQ127">
        <v>417</v>
      </c>
      <c r="AR127">
        <v>417</v>
      </c>
      <c r="AS127">
        <v>417</v>
      </c>
      <c r="AU127" t="s">
        <v>3245</v>
      </c>
      <c r="AV127" t="s">
        <v>4774</v>
      </c>
      <c r="AW127">
        <v>72</v>
      </c>
    </row>
    <row r="128" spans="4:49" ht="13.5" customHeight="1">
      <c r="D128" t="s">
        <v>518</v>
      </c>
      <c r="E128" t="s">
        <v>4713</v>
      </c>
      <c r="F128" t="s">
        <v>642</v>
      </c>
      <c r="G128" s="105">
        <v>3.5</v>
      </c>
      <c r="H128">
        <v>315</v>
      </c>
      <c r="I128">
        <v>322</v>
      </c>
      <c r="J128">
        <v>370</v>
      </c>
      <c r="K128">
        <v>315</v>
      </c>
      <c r="L128">
        <v>322</v>
      </c>
      <c r="M128">
        <v>370</v>
      </c>
      <c r="N128">
        <v>386</v>
      </c>
      <c r="O128">
        <v>315</v>
      </c>
      <c r="P128">
        <v>322</v>
      </c>
      <c r="Q128">
        <v>370</v>
      </c>
      <c r="R128">
        <v>386</v>
      </c>
      <c r="S128">
        <v>315</v>
      </c>
      <c r="T128">
        <v>322</v>
      </c>
      <c r="U128">
        <v>370</v>
      </c>
      <c r="V128">
        <v>322</v>
      </c>
      <c r="W128">
        <v>370</v>
      </c>
      <c r="X128">
        <v>315</v>
      </c>
      <c r="Y128">
        <v>322</v>
      </c>
      <c r="Z128">
        <v>370</v>
      </c>
      <c r="AA128">
        <v>386</v>
      </c>
      <c r="AB128">
        <v>315</v>
      </c>
      <c r="AC128">
        <v>322</v>
      </c>
      <c r="AD128">
        <v>370</v>
      </c>
      <c r="AE128">
        <v>386</v>
      </c>
      <c r="AF128">
        <v>315</v>
      </c>
      <c r="AG128">
        <v>322</v>
      </c>
      <c r="AH128">
        <v>370</v>
      </c>
      <c r="AI128">
        <v>322</v>
      </c>
      <c r="AJ128">
        <v>315</v>
      </c>
      <c r="AK128">
        <v>322</v>
      </c>
      <c r="AL128">
        <v>370</v>
      </c>
      <c r="AM128">
        <v>315</v>
      </c>
      <c r="AN128">
        <v>322</v>
      </c>
      <c r="AO128">
        <v>370</v>
      </c>
      <c r="AP128">
        <f t="shared" si="1"/>
        <v>355</v>
      </c>
      <c r="AQ128">
        <v>355</v>
      </c>
      <c r="AR128">
        <v>355</v>
      </c>
      <c r="AS128">
        <v>355</v>
      </c>
      <c r="AU128" t="s">
        <v>518</v>
      </c>
      <c r="AV128" t="s">
        <v>4774</v>
      </c>
      <c r="AW128">
        <v>73</v>
      </c>
    </row>
    <row r="129" spans="4:49" ht="13.5" customHeight="1">
      <c r="D129" t="s">
        <v>3248</v>
      </c>
      <c r="E129" t="s">
        <v>4713</v>
      </c>
      <c r="F129" t="s">
        <v>642</v>
      </c>
      <c r="G129" s="105">
        <v>3.5</v>
      </c>
      <c r="H129">
        <v>315</v>
      </c>
      <c r="I129">
        <v>322</v>
      </c>
      <c r="J129">
        <v>370</v>
      </c>
      <c r="K129">
        <v>315</v>
      </c>
      <c r="L129">
        <v>322</v>
      </c>
      <c r="M129">
        <v>370</v>
      </c>
      <c r="N129">
        <v>386</v>
      </c>
      <c r="O129">
        <v>315</v>
      </c>
      <c r="P129">
        <v>322</v>
      </c>
      <c r="Q129">
        <v>370</v>
      </c>
      <c r="R129">
        <v>386</v>
      </c>
      <c r="S129">
        <v>315</v>
      </c>
      <c r="T129">
        <v>322</v>
      </c>
      <c r="U129">
        <v>370</v>
      </c>
      <c r="V129">
        <v>322</v>
      </c>
      <c r="W129">
        <v>370</v>
      </c>
      <c r="X129">
        <v>315</v>
      </c>
      <c r="Y129">
        <v>322</v>
      </c>
      <c r="Z129">
        <v>370</v>
      </c>
      <c r="AA129">
        <v>386</v>
      </c>
      <c r="AB129">
        <v>315</v>
      </c>
      <c r="AC129">
        <v>322</v>
      </c>
      <c r="AD129">
        <v>370</v>
      </c>
      <c r="AE129">
        <v>386</v>
      </c>
      <c r="AF129">
        <v>315</v>
      </c>
      <c r="AG129">
        <v>322</v>
      </c>
      <c r="AH129">
        <v>370</v>
      </c>
      <c r="AI129">
        <v>322</v>
      </c>
      <c r="AJ129">
        <v>315</v>
      </c>
      <c r="AK129">
        <v>322</v>
      </c>
      <c r="AL129">
        <v>370</v>
      </c>
      <c r="AM129">
        <v>315</v>
      </c>
      <c r="AN129">
        <v>322</v>
      </c>
      <c r="AO129">
        <v>370</v>
      </c>
      <c r="AP129">
        <f t="shared" si="1"/>
        <v>355</v>
      </c>
      <c r="AQ129">
        <v>355</v>
      </c>
      <c r="AR129">
        <v>355</v>
      </c>
      <c r="AS129">
        <v>355</v>
      </c>
      <c r="AU129" t="s">
        <v>3248</v>
      </c>
      <c r="AV129" t="s">
        <v>4774</v>
      </c>
      <c r="AW129">
        <v>73</v>
      </c>
    </row>
    <row r="130" spans="4:49" ht="13.5" customHeight="1">
      <c r="D130" t="s">
        <v>517</v>
      </c>
      <c r="E130" t="s">
        <v>4713</v>
      </c>
      <c r="F130" t="s">
        <v>641</v>
      </c>
      <c r="G130" s="105">
        <v>4</v>
      </c>
      <c r="H130">
        <v>344</v>
      </c>
      <c r="I130">
        <v>354</v>
      </c>
      <c r="J130">
        <v>408</v>
      </c>
      <c r="K130">
        <v>344</v>
      </c>
      <c r="L130">
        <v>354</v>
      </c>
      <c r="M130">
        <v>408</v>
      </c>
      <c r="N130">
        <v>426</v>
      </c>
      <c r="O130">
        <v>344</v>
      </c>
      <c r="P130">
        <v>354</v>
      </c>
      <c r="Q130">
        <v>408</v>
      </c>
      <c r="R130">
        <v>426</v>
      </c>
      <c r="S130">
        <v>344</v>
      </c>
      <c r="T130">
        <v>354</v>
      </c>
      <c r="U130">
        <v>408</v>
      </c>
      <c r="V130">
        <v>354</v>
      </c>
      <c r="W130">
        <v>408</v>
      </c>
      <c r="X130">
        <v>344</v>
      </c>
      <c r="Y130">
        <v>354</v>
      </c>
      <c r="Z130">
        <v>408</v>
      </c>
      <c r="AA130">
        <v>426</v>
      </c>
      <c r="AB130">
        <v>344</v>
      </c>
      <c r="AC130">
        <v>354</v>
      </c>
      <c r="AD130">
        <v>408</v>
      </c>
      <c r="AE130">
        <v>426</v>
      </c>
      <c r="AF130">
        <v>344</v>
      </c>
      <c r="AG130">
        <v>354</v>
      </c>
      <c r="AH130">
        <v>408</v>
      </c>
      <c r="AI130">
        <v>354</v>
      </c>
      <c r="AJ130">
        <v>344</v>
      </c>
      <c r="AK130">
        <v>354</v>
      </c>
      <c r="AL130">
        <v>408</v>
      </c>
      <c r="AM130">
        <v>344</v>
      </c>
      <c r="AN130">
        <v>354</v>
      </c>
      <c r="AO130">
        <v>408</v>
      </c>
      <c r="AP130">
        <f t="shared" si="1"/>
        <v>390</v>
      </c>
      <c r="AQ130">
        <v>390</v>
      </c>
      <c r="AR130">
        <v>390</v>
      </c>
      <c r="AS130">
        <v>390</v>
      </c>
      <c r="AU130" t="s">
        <v>517</v>
      </c>
      <c r="AV130" t="s">
        <v>4774</v>
      </c>
      <c r="AW130">
        <v>74</v>
      </c>
    </row>
    <row r="131" spans="4:49" ht="13.5" customHeight="1">
      <c r="D131" t="s">
        <v>3247</v>
      </c>
      <c r="E131" t="s">
        <v>4713</v>
      </c>
      <c r="F131" t="s">
        <v>641</v>
      </c>
      <c r="G131" s="105">
        <v>4</v>
      </c>
      <c r="H131">
        <v>344</v>
      </c>
      <c r="I131">
        <v>354</v>
      </c>
      <c r="J131">
        <v>408</v>
      </c>
      <c r="K131">
        <v>344</v>
      </c>
      <c r="L131">
        <v>354</v>
      </c>
      <c r="M131">
        <v>408</v>
      </c>
      <c r="N131">
        <v>426</v>
      </c>
      <c r="O131">
        <v>344</v>
      </c>
      <c r="P131">
        <v>354</v>
      </c>
      <c r="Q131">
        <v>408</v>
      </c>
      <c r="R131">
        <v>426</v>
      </c>
      <c r="S131">
        <v>344</v>
      </c>
      <c r="T131">
        <v>354</v>
      </c>
      <c r="U131">
        <v>408</v>
      </c>
      <c r="V131">
        <v>354</v>
      </c>
      <c r="W131">
        <v>408</v>
      </c>
      <c r="X131">
        <v>344</v>
      </c>
      <c r="Y131">
        <v>354</v>
      </c>
      <c r="Z131">
        <v>408</v>
      </c>
      <c r="AA131">
        <v>426</v>
      </c>
      <c r="AB131">
        <v>344</v>
      </c>
      <c r="AC131">
        <v>354</v>
      </c>
      <c r="AD131">
        <v>408</v>
      </c>
      <c r="AE131">
        <v>426</v>
      </c>
      <c r="AF131">
        <v>344</v>
      </c>
      <c r="AG131">
        <v>354</v>
      </c>
      <c r="AH131">
        <v>408</v>
      </c>
      <c r="AI131">
        <v>354</v>
      </c>
      <c r="AJ131">
        <v>344</v>
      </c>
      <c r="AK131">
        <v>354</v>
      </c>
      <c r="AL131">
        <v>408</v>
      </c>
      <c r="AM131">
        <v>344</v>
      </c>
      <c r="AN131">
        <v>354</v>
      </c>
      <c r="AO131">
        <v>408</v>
      </c>
      <c r="AP131">
        <f t="shared" ref="AP131:AP194" si="2">ROUNDUP(AN131*1.1,0)</f>
        <v>390</v>
      </c>
      <c r="AQ131">
        <v>390</v>
      </c>
      <c r="AR131">
        <v>390</v>
      </c>
      <c r="AS131">
        <v>390</v>
      </c>
      <c r="AU131" t="s">
        <v>3247</v>
      </c>
      <c r="AV131" t="s">
        <v>4774</v>
      </c>
      <c r="AW131">
        <v>74</v>
      </c>
    </row>
    <row r="132" spans="4:49" ht="13.5" customHeight="1">
      <c r="D132" t="s">
        <v>4686</v>
      </c>
      <c r="E132" t="s">
        <v>4713</v>
      </c>
      <c r="F132" t="s">
        <v>642</v>
      </c>
      <c r="G132" s="105">
        <v>3.7</v>
      </c>
      <c r="H132">
        <v>321</v>
      </c>
      <c r="I132">
        <v>328</v>
      </c>
      <c r="J132">
        <v>378</v>
      </c>
      <c r="K132">
        <v>321</v>
      </c>
      <c r="L132">
        <v>328</v>
      </c>
      <c r="M132">
        <v>378</v>
      </c>
      <c r="N132">
        <v>394</v>
      </c>
      <c r="O132">
        <v>321</v>
      </c>
      <c r="P132">
        <v>328</v>
      </c>
      <c r="Q132">
        <v>378</v>
      </c>
      <c r="R132">
        <v>394</v>
      </c>
      <c r="S132">
        <v>321</v>
      </c>
      <c r="T132">
        <v>328</v>
      </c>
      <c r="U132">
        <v>378</v>
      </c>
      <c r="V132">
        <v>328</v>
      </c>
      <c r="W132">
        <v>378</v>
      </c>
      <c r="X132">
        <v>321</v>
      </c>
      <c r="Y132">
        <v>328</v>
      </c>
      <c r="Z132">
        <v>378</v>
      </c>
      <c r="AA132">
        <v>394</v>
      </c>
      <c r="AB132">
        <v>321</v>
      </c>
      <c r="AC132">
        <v>328</v>
      </c>
      <c r="AD132">
        <v>378</v>
      </c>
      <c r="AE132">
        <v>394</v>
      </c>
      <c r="AF132">
        <v>321</v>
      </c>
      <c r="AG132">
        <v>328</v>
      </c>
      <c r="AH132">
        <v>378</v>
      </c>
      <c r="AI132">
        <v>328</v>
      </c>
      <c r="AJ132">
        <v>321</v>
      </c>
      <c r="AK132">
        <v>328</v>
      </c>
      <c r="AL132">
        <v>378</v>
      </c>
      <c r="AM132">
        <v>321</v>
      </c>
      <c r="AN132">
        <v>328</v>
      </c>
      <c r="AO132">
        <v>378</v>
      </c>
      <c r="AP132">
        <f t="shared" si="2"/>
        <v>361</v>
      </c>
      <c r="AQ132">
        <v>361</v>
      </c>
      <c r="AR132">
        <v>361</v>
      </c>
      <c r="AS132">
        <v>361</v>
      </c>
      <c r="AU132" t="s">
        <v>4686</v>
      </c>
      <c r="AV132" t="s">
        <v>4774</v>
      </c>
      <c r="AW132">
        <v>75</v>
      </c>
    </row>
    <row r="133" spans="4:49" ht="13.5" customHeight="1">
      <c r="D133" t="s">
        <v>4687</v>
      </c>
      <c r="E133" t="s">
        <v>4713</v>
      </c>
      <c r="F133" t="s">
        <v>642</v>
      </c>
      <c r="G133" s="105">
        <v>3.7</v>
      </c>
      <c r="H133">
        <v>321</v>
      </c>
      <c r="I133">
        <v>328</v>
      </c>
      <c r="J133">
        <v>378</v>
      </c>
      <c r="K133">
        <v>321</v>
      </c>
      <c r="L133">
        <v>328</v>
      </c>
      <c r="M133">
        <v>378</v>
      </c>
      <c r="N133">
        <v>394</v>
      </c>
      <c r="O133">
        <v>321</v>
      </c>
      <c r="P133">
        <v>328</v>
      </c>
      <c r="Q133">
        <v>378</v>
      </c>
      <c r="R133">
        <v>394</v>
      </c>
      <c r="S133">
        <v>321</v>
      </c>
      <c r="T133">
        <v>328</v>
      </c>
      <c r="U133">
        <v>378</v>
      </c>
      <c r="V133">
        <v>328</v>
      </c>
      <c r="W133">
        <v>378</v>
      </c>
      <c r="X133">
        <v>321</v>
      </c>
      <c r="Y133">
        <v>328</v>
      </c>
      <c r="Z133">
        <v>378</v>
      </c>
      <c r="AA133">
        <v>394</v>
      </c>
      <c r="AB133">
        <v>321</v>
      </c>
      <c r="AC133">
        <v>328</v>
      </c>
      <c r="AD133">
        <v>378</v>
      </c>
      <c r="AE133">
        <v>394</v>
      </c>
      <c r="AF133">
        <v>321</v>
      </c>
      <c r="AG133">
        <v>328</v>
      </c>
      <c r="AH133">
        <v>378</v>
      </c>
      <c r="AI133">
        <v>328</v>
      </c>
      <c r="AJ133">
        <v>321</v>
      </c>
      <c r="AK133">
        <v>328</v>
      </c>
      <c r="AL133">
        <v>378</v>
      </c>
      <c r="AM133">
        <v>321</v>
      </c>
      <c r="AN133">
        <v>328</v>
      </c>
      <c r="AO133">
        <v>378</v>
      </c>
      <c r="AP133">
        <f t="shared" si="2"/>
        <v>361</v>
      </c>
      <c r="AQ133">
        <v>361</v>
      </c>
      <c r="AR133">
        <v>361</v>
      </c>
      <c r="AS133">
        <v>361</v>
      </c>
      <c r="AU133" t="s">
        <v>4687</v>
      </c>
      <c r="AV133" t="s">
        <v>4774</v>
      </c>
      <c r="AW133">
        <v>75</v>
      </c>
    </row>
    <row r="134" spans="4:49" ht="13.5" customHeight="1">
      <c r="D134" t="s">
        <v>4684</v>
      </c>
      <c r="E134" t="s">
        <v>4713</v>
      </c>
      <c r="F134" t="s">
        <v>641</v>
      </c>
      <c r="G134" s="105">
        <v>4.0999999999999996</v>
      </c>
      <c r="H134">
        <v>352</v>
      </c>
      <c r="I134">
        <v>362</v>
      </c>
      <c r="J134">
        <v>416</v>
      </c>
      <c r="K134">
        <v>352</v>
      </c>
      <c r="L134">
        <v>362</v>
      </c>
      <c r="M134">
        <v>416</v>
      </c>
      <c r="N134">
        <v>435</v>
      </c>
      <c r="O134">
        <v>352</v>
      </c>
      <c r="P134">
        <v>362</v>
      </c>
      <c r="Q134">
        <v>416</v>
      </c>
      <c r="R134">
        <v>435</v>
      </c>
      <c r="S134">
        <v>352</v>
      </c>
      <c r="T134">
        <v>362</v>
      </c>
      <c r="U134">
        <v>416</v>
      </c>
      <c r="V134">
        <v>362</v>
      </c>
      <c r="W134">
        <v>416</v>
      </c>
      <c r="X134">
        <v>352</v>
      </c>
      <c r="Y134">
        <v>362</v>
      </c>
      <c r="Z134">
        <v>416</v>
      </c>
      <c r="AA134">
        <v>435</v>
      </c>
      <c r="AB134">
        <v>352</v>
      </c>
      <c r="AC134">
        <v>362</v>
      </c>
      <c r="AD134">
        <v>416</v>
      </c>
      <c r="AE134">
        <v>435</v>
      </c>
      <c r="AF134">
        <v>352</v>
      </c>
      <c r="AG134">
        <v>362</v>
      </c>
      <c r="AH134">
        <v>416</v>
      </c>
      <c r="AI134">
        <v>362</v>
      </c>
      <c r="AJ134">
        <v>352</v>
      </c>
      <c r="AK134">
        <v>362</v>
      </c>
      <c r="AL134">
        <v>416</v>
      </c>
      <c r="AM134">
        <v>352</v>
      </c>
      <c r="AN134">
        <v>362</v>
      </c>
      <c r="AO134">
        <v>416</v>
      </c>
      <c r="AP134">
        <f t="shared" si="2"/>
        <v>399</v>
      </c>
      <c r="AQ134">
        <v>399</v>
      </c>
      <c r="AR134">
        <v>399</v>
      </c>
      <c r="AS134">
        <v>399</v>
      </c>
      <c r="AU134" t="s">
        <v>4684</v>
      </c>
      <c r="AV134" t="s">
        <v>4774</v>
      </c>
      <c r="AW134">
        <v>76</v>
      </c>
    </row>
    <row r="135" spans="4:49" ht="13.5" customHeight="1">
      <c r="D135" t="s">
        <v>4685</v>
      </c>
      <c r="E135" t="s">
        <v>4713</v>
      </c>
      <c r="F135" t="s">
        <v>641</v>
      </c>
      <c r="G135" s="105">
        <v>4.0999999999999996</v>
      </c>
      <c r="H135">
        <v>352</v>
      </c>
      <c r="I135">
        <v>362</v>
      </c>
      <c r="J135">
        <v>416</v>
      </c>
      <c r="K135">
        <v>352</v>
      </c>
      <c r="L135">
        <v>362</v>
      </c>
      <c r="M135">
        <v>416</v>
      </c>
      <c r="N135">
        <v>435</v>
      </c>
      <c r="O135">
        <v>352</v>
      </c>
      <c r="P135">
        <v>362</v>
      </c>
      <c r="Q135">
        <v>416</v>
      </c>
      <c r="R135">
        <v>435</v>
      </c>
      <c r="S135">
        <v>352</v>
      </c>
      <c r="T135">
        <v>362</v>
      </c>
      <c r="U135">
        <v>416</v>
      </c>
      <c r="V135">
        <v>362</v>
      </c>
      <c r="W135">
        <v>416</v>
      </c>
      <c r="X135">
        <v>352</v>
      </c>
      <c r="Y135">
        <v>362</v>
      </c>
      <c r="Z135">
        <v>416</v>
      </c>
      <c r="AA135">
        <v>435</v>
      </c>
      <c r="AB135">
        <v>352</v>
      </c>
      <c r="AC135">
        <v>362</v>
      </c>
      <c r="AD135">
        <v>416</v>
      </c>
      <c r="AE135">
        <v>435</v>
      </c>
      <c r="AF135">
        <v>352</v>
      </c>
      <c r="AG135">
        <v>362</v>
      </c>
      <c r="AH135">
        <v>416</v>
      </c>
      <c r="AI135">
        <v>362</v>
      </c>
      <c r="AJ135">
        <v>352</v>
      </c>
      <c r="AK135">
        <v>362</v>
      </c>
      <c r="AL135">
        <v>416</v>
      </c>
      <c r="AM135">
        <v>352</v>
      </c>
      <c r="AN135">
        <v>362</v>
      </c>
      <c r="AO135">
        <v>416</v>
      </c>
      <c r="AP135">
        <f t="shared" si="2"/>
        <v>399</v>
      </c>
      <c r="AQ135">
        <v>399</v>
      </c>
      <c r="AR135">
        <v>399</v>
      </c>
      <c r="AS135">
        <v>399</v>
      </c>
      <c r="AU135" t="s">
        <v>4685</v>
      </c>
      <c r="AV135" t="s">
        <v>4774</v>
      </c>
      <c r="AW135">
        <v>76</v>
      </c>
    </row>
    <row r="136" spans="4:49" ht="13.5" customHeight="1">
      <c r="D136" t="s">
        <v>520</v>
      </c>
      <c r="E136" t="s">
        <v>4713</v>
      </c>
      <c r="F136" t="s">
        <v>644</v>
      </c>
      <c r="G136" s="105">
        <v>3.8000000000000003</v>
      </c>
      <c r="H136">
        <v>335</v>
      </c>
      <c r="I136">
        <v>342</v>
      </c>
      <c r="J136">
        <v>395</v>
      </c>
      <c r="K136">
        <v>335</v>
      </c>
      <c r="L136">
        <v>342</v>
      </c>
      <c r="M136">
        <v>395</v>
      </c>
      <c r="N136">
        <v>412</v>
      </c>
      <c r="O136">
        <v>335</v>
      </c>
      <c r="P136">
        <v>342</v>
      </c>
      <c r="Q136">
        <v>395</v>
      </c>
      <c r="R136">
        <v>412</v>
      </c>
      <c r="S136">
        <v>335</v>
      </c>
      <c r="T136">
        <v>342</v>
      </c>
      <c r="U136">
        <v>395</v>
      </c>
      <c r="V136">
        <v>342</v>
      </c>
      <c r="W136">
        <v>395</v>
      </c>
      <c r="X136">
        <v>335</v>
      </c>
      <c r="Y136">
        <v>342</v>
      </c>
      <c r="Z136">
        <v>395</v>
      </c>
      <c r="AA136">
        <v>412</v>
      </c>
      <c r="AB136">
        <v>335</v>
      </c>
      <c r="AC136">
        <v>342</v>
      </c>
      <c r="AD136">
        <v>395</v>
      </c>
      <c r="AE136">
        <v>412</v>
      </c>
      <c r="AF136">
        <v>335</v>
      </c>
      <c r="AG136">
        <v>342</v>
      </c>
      <c r="AH136">
        <v>395</v>
      </c>
      <c r="AI136">
        <v>342</v>
      </c>
      <c r="AJ136">
        <v>335</v>
      </c>
      <c r="AK136">
        <v>342</v>
      </c>
      <c r="AL136">
        <v>395</v>
      </c>
      <c r="AM136">
        <v>335</v>
      </c>
      <c r="AN136">
        <v>342</v>
      </c>
      <c r="AO136">
        <v>395</v>
      </c>
      <c r="AP136">
        <f t="shared" si="2"/>
        <v>377</v>
      </c>
      <c r="AQ136">
        <v>377</v>
      </c>
      <c r="AR136">
        <v>377</v>
      </c>
      <c r="AS136">
        <v>377</v>
      </c>
      <c r="AU136" t="s">
        <v>520</v>
      </c>
      <c r="AV136" t="s">
        <v>4774</v>
      </c>
      <c r="AW136">
        <v>77</v>
      </c>
    </row>
    <row r="137" spans="4:49" ht="13.5" customHeight="1">
      <c r="D137" t="s">
        <v>3250</v>
      </c>
      <c r="E137" t="s">
        <v>4713</v>
      </c>
      <c r="F137" t="s">
        <v>644</v>
      </c>
      <c r="G137" s="105">
        <v>3.8000000000000003</v>
      </c>
      <c r="H137">
        <v>335</v>
      </c>
      <c r="I137">
        <v>342</v>
      </c>
      <c r="J137">
        <v>395</v>
      </c>
      <c r="K137">
        <v>335</v>
      </c>
      <c r="L137">
        <v>342</v>
      </c>
      <c r="M137">
        <v>395</v>
      </c>
      <c r="N137">
        <v>412</v>
      </c>
      <c r="O137">
        <v>335</v>
      </c>
      <c r="P137">
        <v>342</v>
      </c>
      <c r="Q137">
        <v>395</v>
      </c>
      <c r="R137">
        <v>412</v>
      </c>
      <c r="S137">
        <v>335</v>
      </c>
      <c r="T137">
        <v>342</v>
      </c>
      <c r="U137">
        <v>395</v>
      </c>
      <c r="V137">
        <v>342</v>
      </c>
      <c r="W137">
        <v>395</v>
      </c>
      <c r="X137">
        <v>335</v>
      </c>
      <c r="Y137">
        <v>342</v>
      </c>
      <c r="Z137">
        <v>395</v>
      </c>
      <c r="AA137">
        <v>412</v>
      </c>
      <c r="AB137">
        <v>335</v>
      </c>
      <c r="AC137">
        <v>342</v>
      </c>
      <c r="AD137">
        <v>395</v>
      </c>
      <c r="AE137">
        <v>412</v>
      </c>
      <c r="AF137">
        <v>335</v>
      </c>
      <c r="AG137">
        <v>342</v>
      </c>
      <c r="AH137">
        <v>395</v>
      </c>
      <c r="AI137">
        <v>342</v>
      </c>
      <c r="AJ137">
        <v>335</v>
      </c>
      <c r="AK137">
        <v>342</v>
      </c>
      <c r="AL137">
        <v>395</v>
      </c>
      <c r="AM137">
        <v>335</v>
      </c>
      <c r="AN137">
        <v>342</v>
      </c>
      <c r="AO137">
        <v>395</v>
      </c>
      <c r="AP137">
        <f t="shared" si="2"/>
        <v>377</v>
      </c>
      <c r="AQ137">
        <v>377</v>
      </c>
      <c r="AR137">
        <v>377</v>
      </c>
      <c r="AS137">
        <v>377</v>
      </c>
      <c r="AU137" t="s">
        <v>3250</v>
      </c>
      <c r="AV137" t="s">
        <v>4774</v>
      </c>
      <c r="AW137">
        <v>77</v>
      </c>
    </row>
    <row r="138" spans="4:49" ht="13.5" customHeight="1">
      <c r="D138" t="s">
        <v>519</v>
      </c>
      <c r="E138" t="s">
        <v>4713</v>
      </c>
      <c r="F138" t="s">
        <v>643</v>
      </c>
      <c r="G138" s="105">
        <v>4.3</v>
      </c>
      <c r="H138">
        <v>363</v>
      </c>
      <c r="I138">
        <v>374</v>
      </c>
      <c r="J138">
        <v>430</v>
      </c>
      <c r="K138">
        <v>363</v>
      </c>
      <c r="L138">
        <v>374</v>
      </c>
      <c r="M138">
        <v>430</v>
      </c>
      <c r="N138">
        <v>450</v>
      </c>
      <c r="O138">
        <v>363</v>
      </c>
      <c r="P138">
        <v>374</v>
      </c>
      <c r="Q138">
        <v>430</v>
      </c>
      <c r="R138">
        <v>450</v>
      </c>
      <c r="S138">
        <v>363</v>
      </c>
      <c r="T138">
        <v>374</v>
      </c>
      <c r="U138">
        <v>430</v>
      </c>
      <c r="V138">
        <v>374</v>
      </c>
      <c r="W138">
        <v>430</v>
      </c>
      <c r="X138">
        <v>363</v>
      </c>
      <c r="Y138">
        <v>374</v>
      </c>
      <c r="Z138">
        <v>430</v>
      </c>
      <c r="AA138">
        <v>450</v>
      </c>
      <c r="AB138">
        <v>363</v>
      </c>
      <c r="AC138">
        <v>374</v>
      </c>
      <c r="AD138">
        <v>430</v>
      </c>
      <c r="AE138">
        <v>450</v>
      </c>
      <c r="AF138">
        <v>363</v>
      </c>
      <c r="AG138">
        <v>374</v>
      </c>
      <c r="AH138">
        <v>430</v>
      </c>
      <c r="AI138">
        <v>374</v>
      </c>
      <c r="AJ138">
        <v>363</v>
      </c>
      <c r="AK138">
        <v>374</v>
      </c>
      <c r="AL138">
        <v>430</v>
      </c>
      <c r="AM138">
        <v>363</v>
      </c>
      <c r="AN138">
        <v>374</v>
      </c>
      <c r="AO138">
        <v>430</v>
      </c>
      <c r="AP138">
        <f t="shared" si="2"/>
        <v>412</v>
      </c>
      <c r="AQ138">
        <v>412</v>
      </c>
      <c r="AR138">
        <v>412</v>
      </c>
      <c r="AS138">
        <v>412</v>
      </c>
      <c r="AU138" t="s">
        <v>519</v>
      </c>
      <c r="AV138" t="s">
        <v>4774</v>
      </c>
      <c r="AW138">
        <v>78</v>
      </c>
    </row>
    <row r="139" spans="4:49" ht="13.5" customHeight="1">
      <c r="D139" t="s">
        <v>3249</v>
      </c>
      <c r="E139" t="s">
        <v>4713</v>
      </c>
      <c r="F139" t="s">
        <v>643</v>
      </c>
      <c r="G139" s="105">
        <v>4.3</v>
      </c>
      <c r="H139">
        <v>363</v>
      </c>
      <c r="I139">
        <v>374</v>
      </c>
      <c r="J139">
        <v>430</v>
      </c>
      <c r="K139">
        <v>363</v>
      </c>
      <c r="L139">
        <v>374</v>
      </c>
      <c r="M139">
        <v>430</v>
      </c>
      <c r="N139">
        <v>450</v>
      </c>
      <c r="O139">
        <v>363</v>
      </c>
      <c r="P139">
        <v>374</v>
      </c>
      <c r="Q139">
        <v>430</v>
      </c>
      <c r="R139">
        <v>450</v>
      </c>
      <c r="S139">
        <v>363</v>
      </c>
      <c r="T139">
        <v>374</v>
      </c>
      <c r="U139">
        <v>430</v>
      </c>
      <c r="V139">
        <v>374</v>
      </c>
      <c r="W139">
        <v>430</v>
      </c>
      <c r="X139">
        <v>363</v>
      </c>
      <c r="Y139">
        <v>374</v>
      </c>
      <c r="Z139">
        <v>430</v>
      </c>
      <c r="AA139">
        <v>450</v>
      </c>
      <c r="AB139">
        <v>363</v>
      </c>
      <c r="AC139">
        <v>374</v>
      </c>
      <c r="AD139">
        <v>430</v>
      </c>
      <c r="AE139">
        <v>450</v>
      </c>
      <c r="AF139">
        <v>363</v>
      </c>
      <c r="AG139">
        <v>374</v>
      </c>
      <c r="AH139">
        <v>430</v>
      </c>
      <c r="AI139">
        <v>374</v>
      </c>
      <c r="AJ139">
        <v>363</v>
      </c>
      <c r="AK139">
        <v>374</v>
      </c>
      <c r="AL139">
        <v>430</v>
      </c>
      <c r="AM139">
        <v>363</v>
      </c>
      <c r="AN139">
        <v>374</v>
      </c>
      <c r="AO139">
        <v>430</v>
      </c>
      <c r="AP139">
        <f t="shared" si="2"/>
        <v>412</v>
      </c>
      <c r="AQ139">
        <v>412</v>
      </c>
      <c r="AR139">
        <v>412</v>
      </c>
      <c r="AS139">
        <v>412</v>
      </c>
      <c r="AU139" t="s">
        <v>3249</v>
      </c>
      <c r="AV139" t="s">
        <v>4774</v>
      </c>
      <c r="AW139">
        <v>78</v>
      </c>
    </row>
    <row r="140" spans="4:49" ht="13.5" customHeight="1">
      <c r="D140" t="s">
        <v>2812</v>
      </c>
      <c r="E140" t="s">
        <v>4713</v>
      </c>
      <c r="F140" t="s">
        <v>3579</v>
      </c>
      <c r="G140" s="105">
        <v>3.9</v>
      </c>
      <c r="H140">
        <v>340</v>
      </c>
      <c r="I140">
        <v>348</v>
      </c>
      <c r="J140">
        <v>401</v>
      </c>
      <c r="K140">
        <v>340</v>
      </c>
      <c r="L140">
        <v>348</v>
      </c>
      <c r="M140">
        <v>401</v>
      </c>
      <c r="N140">
        <v>418</v>
      </c>
      <c r="O140">
        <v>340</v>
      </c>
      <c r="P140">
        <v>348</v>
      </c>
      <c r="Q140">
        <v>401</v>
      </c>
      <c r="R140">
        <v>418</v>
      </c>
      <c r="S140">
        <v>340</v>
      </c>
      <c r="T140">
        <v>348</v>
      </c>
      <c r="U140">
        <v>401</v>
      </c>
      <c r="V140">
        <v>348</v>
      </c>
      <c r="W140">
        <v>401</v>
      </c>
      <c r="X140">
        <v>340</v>
      </c>
      <c r="Y140">
        <v>348</v>
      </c>
      <c r="Z140">
        <v>401</v>
      </c>
      <c r="AA140">
        <v>418</v>
      </c>
      <c r="AB140">
        <v>340</v>
      </c>
      <c r="AC140">
        <v>348</v>
      </c>
      <c r="AD140">
        <v>401</v>
      </c>
      <c r="AE140">
        <v>418</v>
      </c>
      <c r="AF140">
        <v>340</v>
      </c>
      <c r="AG140">
        <v>348</v>
      </c>
      <c r="AH140">
        <v>401</v>
      </c>
      <c r="AI140">
        <v>348</v>
      </c>
      <c r="AJ140">
        <v>340</v>
      </c>
      <c r="AK140">
        <v>348</v>
      </c>
      <c r="AL140">
        <v>401</v>
      </c>
      <c r="AM140">
        <v>340</v>
      </c>
      <c r="AN140">
        <v>348</v>
      </c>
      <c r="AO140">
        <v>401</v>
      </c>
      <c r="AP140">
        <f t="shared" si="2"/>
        <v>383</v>
      </c>
      <c r="AQ140">
        <v>383</v>
      </c>
      <c r="AR140">
        <v>383</v>
      </c>
      <c r="AS140">
        <v>383</v>
      </c>
      <c r="AU140" t="s">
        <v>2812</v>
      </c>
      <c r="AV140" t="s">
        <v>4774</v>
      </c>
      <c r="AW140">
        <v>79</v>
      </c>
    </row>
    <row r="141" spans="4:49" ht="13.5" customHeight="1">
      <c r="D141" t="s">
        <v>3252</v>
      </c>
      <c r="E141" t="s">
        <v>4713</v>
      </c>
      <c r="F141" t="s">
        <v>3579</v>
      </c>
      <c r="G141" s="105">
        <v>3.9</v>
      </c>
      <c r="H141">
        <v>340</v>
      </c>
      <c r="I141">
        <v>348</v>
      </c>
      <c r="J141">
        <v>401</v>
      </c>
      <c r="K141">
        <v>340</v>
      </c>
      <c r="L141">
        <v>348</v>
      </c>
      <c r="M141">
        <v>401</v>
      </c>
      <c r="N141">
        <v>418</v>
      </c>
      <c r="O141">
        <v>340</v>
      </c>
      <c r="P141">
        <v>348</v>
      </c>
      <c r="Q141">
        <v>401</v>
      </c>
      <c r="R141">
        <v>418</v>
      </c>
      <c r="S141">
        <v>340</v>
      </c>
      <c r="T141">
        <v>348</v>
      </c>
      <c r="U141">
        <v>401</v>
      </c>
      <c r="V141">
        <v>348</v>
      </c>
      <c r="W141">
        <v>401</v>
      </c>
      <c r="X141">
        <v>340</v>
      </c>
      <c r="Y141">
        <v>348</v>
      </c>
      <c r="Z141">
        <v>401</v>
      </c>
      <c r="AA141">
        <v>418</v>
      </c>
      <c r="AB141">
        <v>340</v>
      </c>
      <c r="AC141">
        <v>348</v>
      </c>
      <c r="AD141">
        <v>401</v>
      </c>
      <c r="AE141">
        <v>418</v>
      </c>
      <c r="AF141">
        <v>340</v>
      </c>
      <c r="AG141">
        <v>348</v>
      </c>
      <c r="AH141">
        <v>401</v>
      </c>
      <c r="AI141">
        <v>348</v>
      </c>
      <c r="AJ141">
        <v>340</v>
      </c>
      <c r="AK141">
        <v>348</v>
      </c>
      <c r="AL141">
        <v>401</v>
      </c>
      <c r="AM141">
        <v>340</v>
      </c>
      <c r="AN141">
        <v>348</v>
      </c>
      <c r="AO141">
        <v>401</v>
      </c>
      <c r="AP141">
        <f t="shared" si="2"/>
        <v>383</v>
      </c>
      <c r="AQ141">
        <v>383</v>
      </c>
      <c r="AR141">
        <v>383</v>
      </c>
      <c r="AS141">
        <v>383</v>
      </c>
      <c r="AU141" t="s">
        <v>3252</v>
      </c>
      <c r="AV141" t="s">
        <v>4774</v>
      </c>
      <c r="AW141">
        <v>79</v>
      </c>
    </row>
    <row r="142" spans="4:49" ht="13.5" customHeight="1">
      <c r="D142" t="s">
        <v>2811</v>
      </c>
      <c r="E142" t="s">
        <v>4713</v>
      </c>
      <c r="F142" t="s">
        <v>3578</v>
      </c>
      <c r="G142" s="105">
        <v>4.3999999999999995</v>
      </c>
      <c r="H142">
        <v>373</v>
      </c>
      <c r="I142">
        <v>383</v>
      </c>
      <c r="J142">
        <v>442</v>
      </c>
      <c r="K142">
        <v>373</v>
      </c>
      <c r="L142">
        <v>383</v>
      </c>
      <c r="M142">
        <v>442</v>
      </c>
      <c r="N142">
        <v>462</v>
      </c>
      <c r="O142">
        <v>373</v>
      </c>
      <c r="P142">
        <v>383</v>
      </c>
      <c r="Q142">
        <v>442</v>
      </c>
      <c r="R142">
        <v>462</v>
      </c>
      <c r="S142">
        <v>373</v>
      </c>
      <c r="T142">
        <v>383</v>
      </c>
      <c r="U142">
        <v>442</v>
      </c>
      <c r="V142">
        <v>383</v>
      </c>
      <c r="W142">
        <v>442</v>
      </c>
      <c r="X142">
        <v>373</v>
      </c>
      <c r="Y142">
        <v>383</v>
      </c>
      <c r="Z142">
        <v>442</v>
      </c>
      <c r="AA142">
        <v>462</v>
      </c>
      <c r="AB142">
        <v>373</v>
      </c>
      <c r="AC142">
        <v>383</v>
      </c>
      <c r="AD142">
        <v>442</v>
      </c>
      <c r="AE142">
        <v>462</v>
      </c>
      <c r="AF142">
        <v>373</v>
      </c>
      <c r="AG142">
        <v>383</v>
      </c>
      <c r="AH142">
        <v>442</v>
      </c>
      <c r="AI142">
        <v>383</v>
      </c>
      <c r="AJ142">
        <v>373</v>
      </c>
      <c r="AK142">
        <v>383</v>
      </c>
      <c r="AL142">
        <v>442</v>
      </c>
      <c r="AM142">
        <v>373</v>
      </c>
      <c r="AN142">
        <v>383</v>
      </c>
      <c r="AO142">
        <v>442</v>
      </c>
      <c r="AP142">
        <f t="shared" si="2"/>
        <v>422</v>
      </c>
      <c r="AQ142">
        <v>422</v>
      </c>
      <c r="AR142">
        <v>422</v>
      </c>
      <c r="AS142">
        <v>422</v>
      </c>
      <c r="AU142" t="s">
        <v>2811</v>
      </c>
      <c r="AV142" t="s">
        <v>4774</v>
      </c>
      <c r="AW142">
        <v>80</v>
      </c>
    </row>
    <row r="143" spans="4:49" ht="13.5" customHeight="1">
      <c r="D143" t="s">
        <v>3251</v>
      </c>
      <c r="E143" t="s">
        <v>4713</v>
      </c>
      <c r="F143" t="s">
        <v>3578</v>
      </c>
      <c r="G143" s="105">
        <v>4.3999999999999995</v>
      </c>
      <c r="H143">
        <v>373</v>
      </c>
      <c r="I143">
        <v>383</v>
      </c>
      <c r="J143">
        <v>442</v>
      </c>
      <c r="K143">
        <v>373</v>
      </c>
      <c r="L143">
        <v>383</v>
      </c>
      <c r="M143">
        <v>442</v>
      </c>
      <c r="N143">
        <v>462</v>
      </c>
      <c r="O143">
        <v>373</v>
      </c>
      <c r="P143">
        <v>383</v>
      </c>
      <c r="Q143">
        <v>442</v>
      </c>
      <c r="R143">
        <v>462</v>
      </c>
      <c r="S143">
        <v>373</v>
      </c>
      <c r="T143">
        <v>383</v>
      </c>
      <c r="U143">
        <v>442</v>
      </c>
      <c r="V143">
        <v>383</v>
      </c>
      <c r="W143">
        <v>442</v>
      </c>
      <c r="X143">
        <v>373</v>
      </c>
      <c r="Y143">
        <v>383</v>
      </c>
      <c r="Z143">
        <v>442</v>
      </c>
      <c r="AA143">
        <v>462</v>
      </c>
      <c r="AB143">
        <v>373</v>
      </c>
      <c r="AC143">
        <v>383</v>
      </c>
      <c r="AD143">
        <v>442</v>
      </c>
      <c r="AE143">
        <v>462</v>
      </c>
      <c r="AF143">
        <v>373</v>
      </c>
      <c r="AG143">
        <v>383</v>
      </c>
      <c r="AH143">
        <v>442</v>
      </c>
      <c r="AI143">
        <v>383</v>
      </c>
      <c r="AJ143">
        <v>373</v>
      </c>
      <c r="AK143">
        <v>383</v>
      </c>
      <c r="AL143">
        <v>442</v>
      </c>
      <c r="AM143">
        <v>373</v>
      </c>
      <c r="AN143">
        <v>383</v>
      </c>
      <c r="AO143">
        <v>442</v>
      </c>
      <c r="AP143">
        <f t="shared" si="2"/>
        <v>422</v>
      </c>
      <c r="AQ143">
        <v>422</v>
      </c>
      <c r="AR143">
        <v>422</v>
      </c>
      <c r="AS143">
        <v>422</v>
      </c>
      <c r="AU143" t="s">
        <v>3251</v>
      </c>
      <c r="AV143" t="s">
        <v>4774</v>
      </c>
      <c r="AW143">
        <v>80</v>
      </c>
    </row>
    <row r="144" spans="4:49" ht="13.5" customHeight="1">
      <c r="D144" t="s">
        <v>522</v>
      </c>
      <c r="E144" t="s">
        <v>4713</v>
      </c>
      <c r="F144" t="s">
        <v>646</v>
      </c>
      <c r="G144" s="105">
        <v>4</v>
      </c>
      <c r="H144">
        <v>354</v>
      </c>
      <c r="I144">
        <v>362</v>
      </c>
      <c r="J144">
        <v>417</v>
      </c>
      <c r="K144">
        <v>354</v>
      </c>
      <c r="L144">
        <v>362</v>
      </c>
      <c r="M144">
        <v>417</v>
      </c>
      <c r="N144">
        <v>435</v>
      </c>
      <c r="O144">
        <v>354</v>
      </c>
      <c r="P144">
        <v>362</v>
      </c>
      <c r="Q144">
        <v>417</v>
      </c>
      <c r="R144">
        <v>435</v>
      </c>
      <c r="S144">
        <v>354</v>
      </c>
      <c r="T144">
        <v>362</v>
      </c>
      <c r="U144">
        <v>417</v>
      </c>
      <c r="V144">
        <v>362</v>
      </c>
      <c r="W144">
        <v>417</v>
      </c>
      <c r="X144">
        <v>354</v>
      </c>
      <c r="Y144">
        <v>362</v>
      </c>
      <c r="Z144">
        <v>417</v>
      </c>
      <c r="AA144">
        <v>435</v>
      </c>
      <c r="AB144">
        <v>354</v>
      </c>
      <c r="AC144">
        <v>362</v>
      </c>
      <c r="AD144">
        <v>417</v>
      </c>
      <c r="AE144">
        <v>435</v>
      </c>
      <c r="AF144">
        <v>354</v>
      </c>
      <c r="AG144">
        <v>362</v>
      </c>
      <c r="AH144">
        <v>417</v>
      </c>
      <c r="AI144">
        <v>362</v>
      </c>
      <c r="AJ144">
        <v>354</v>
      </c>
      <c r="AK144">
        <v>362</v>
      </c>
      <c r="AL144">
        <v>417</v>
      </c>
      <c r="AM144">
        <v>354</v>
      </c>
      <c r="AN144">
        <v>362</v>
      </c>
      <c r="AO144">
        <v>417</v>
      </c>
      <c r="AP144">
        <f t="shared" si="2"/>
        <v>399</v>
      </c>
      <c r="AQ144">
        <v>399</v>
      </c>
      <c r="AR144">
        <v>399</v>
      </c>
      <c r="AS144">
        <v>399</v>
      </c>
      <c r="AU144" t="s">
        <v>522</v>
      </c>
      <c r="AV144" t="s">
        <v>4774</v>
      </c>
      <c r="AW144">
        <v>81</v>
      </c>
    </row>
    <row r="145" spans="4:49" ht="13.5" customHeight="1">
      <c r="D145" t="s">
        <v>3254</v>
      </c>
      <c r="E145" t="s">
        <v>4713</v>
      </c>
      <c r="F145" t="s">
        <v>646</v>
      </c>
      <c r="G145" s="105">
        <v>4</v>
      </c>
      <c r="H145">
        <v>354</v>
      </c>
      <c r="I145">
        <v>362</v>
      </c>
      <c r="J145">
        <v>417</v>
      </c>
      <c r="K145">
        <v>354</v>
      </c>
      <c r="L145">
        <v>362</v>
      </c>
      <c r="M145">
        <v>417</v>
      </c>
      <c r="N145">
        <v>435</v>
      </c>
      <c r="O145">
        <v>354</v>
      </c>
      <c r="P145">
        <v>362</v>
      </c>
      <c r="Q145">
        <v>417</v>
      </c>
      <c r="R145">
        <v>435</v>
      </c>
      <c r="S145">
        <v>354</v>
      </c>
      <c r="T145">
        <v>362</v>
      </c>
      <c r="U145">
        <v>417</v>
      </c>
      <c r="V145">
        <v>362</v>
      </c>
      <c r="W145">
        <v>417</v>
      </c>
      <c r="X145">
        <v>354</v>
      </c>
      <c r="Y145">
        <v>362</v>
      </c>
      <c r="Z145">
        <v>417</v>
      </c>
      <c r="AA145">
        <v>435</v>
      </c>
      <c r="AB145">
        <v>354</v>
      </c>
      <c r="AC145">
        <v>362</v>
      </c>
      <c r="AD145">
        <v>417</v>
      </c>
      <c r="AE145">
        <v>435</v>
      </c>
      <c r="AF145">
        <v>354</v>
      </c>
      <c r="AG145">
        <v>362</v>
      </c>
      <c r="AH145">
        <v>417</v>
      </c>
      <c r="AI145">
        <v>362</v>
      </c>
      <c r="AJ145">
        <v>354</v>
      </c>
      <c r="AK145">
        <v>362</v>
      </c>
      <c r="AL145">
        <v>417</v>
      </c>
      <c r="AM145">
        <v>354</v>
      </c>
      <c r="AN145">
        <v>362</v>
      </c>
      <c r="AO145">
        <v>417</v>
      </c>
      <c r="AP145">
        <f t="shared" si="2"/>
        <v>399</v>
      </c>
      <c r="AQ145">
        <v>399</v>
      </c>
      <c r="AR145">
        <v>399</v>
      </c>
      <c r="AS145">
        <v>399</v>
      </c>
      <c r="AU145" t="s">
        <v>3254</v>
      </c>
      <c r="AV145" t="s">
        <v>4774</v>
      </c>
      <c r="AW145">
        <v>81</v>
      </c>
    </row>
    <row r="146" spans="4:49" ht="13.5" customHeight="1">
      <c r="D146" t="s">
        <v>521</v>
      </c>
      <c r="E146" t="s">
        <v>4713</v>
      </c>
      <c r="F146" t="s">
        <v>645</v>
      </c>
      <c r="G146" s="105">
        <v>4.5</v>
      </c>
      <c r="H146">
        <v>387</v>
      </c>
      <c r="I146">
        <v>398</v>
      </c>
      <c r="J146">
        <v>458</v>
      </c>
      <c r="K146">
        <v>387</v>
      </c>
      <c r="L146">
        <v>398</v>
      </c>
      <c r="M146">
        <v>458</v>
      </c>
      <c r="N146">
        <v>480</v>
      </c>
      <c r="O146">
        <v>387</v>
      </c>
      <c r="P146">
        <v>398</v>
      </c>
      <c r="Q146">
        <v>458</v>
      </c>
      <c r="R146">
        <v>480</v>
      </c>
      <c r="S146">
        <v>387</v>
      </c>
      <c r="T146">
        <v>398</v>
      </c>
      <c r="U146">
        <v>458</v>
      </c>
      <c r="V146">
        <v>398</v>
      </c>
      <c r="W146">
        <v>458</v>
      </c>
      <c r="X146">
        <v>387</v>
      </c>
      <c r="Y146">
        <v>398</v>
      </c>
      <c r="Z146">
        <v>458</v>
      </c>
      <c r="AA146">
        <v>480</v>
      </c>
      <c r="AB146">
        <v>387</v>
      </c>
      <c r="AC146">
        <v>398</v>
      </c>
      <c r="AD146">
        <v>458</v>
      </c>
      <c r="AE146">
        <v>480</v>
      </c>
      <c r="AF146">
        <v>387</v>
      </c>
      <c r="AG146">
        <v>398</v>
      </c>
      <c r="AH146">
        <v>458</v>
      </c>
      <c r="AI146">
        <v>398</v>
      </c>
      <c r="AJ146">
        <v>387</v>
      </c>
      <c r="AK146">
        <v>398</v>
      </c>
      <c r="AL146">
        <v>458</v>
      </c>
      <c r="AM146">
        <v>387</v>
      </c>
      <c r="AN146">
        <v>398</v>
      </c>
      <c r="AO146">
        <v>458</v>
      </c>
      <c r="AP146">
        <f t="shared" si="2"/>
        <v>438</v>
      </c>
      <c r="AQ146">
        <v>438</v>
      </c>
      <c r="AR146">
        <v>438</v>
      </c>
      <c r="AS146">
        <v>438</v>
      </c>
      <c r="AU146" t="s">
        <v>521</v>
      </c>
      <c r="AV146" t="s">
        <v>4774</v>
      </c>
      <c r="AW146">
        <v>82</v>
      </c>
    </row>
    <row r="147" spans="4:49" ht="13.5" customHeight="1">
      <c r="D147" t="s">
        <v>3253</v>
      </c>
      <c r="E147" t="s">
        <v>4713</v>
      </c>
      <c r="F147" t="s">
        <v>645</v>
      </c>
      <c r="G147" s="105">
        <v>4.5</v>
      </c>
      <c r="H147">
        <v>387</v>
      </c>
      <c r="I147">
        <v>398</v>
      </c>
      <c r="J147">
        <v>458</v>
      </c>
      <c r="K147">
        <v>387</v>
      </c>
      <c r="L147">
        <v>398</v>
      </c>
      <c r="M147">
        <v>458</v>
      </c>
      <c r="N147">
        <v>480</v>
      </c>
      <c r="O147">
        <v>387</v>
      </c>
      <c r="P147">
        <v>398</v>
      </c>
      <c r="Q147">
        <v>458</v>
      </c>
      <c r="R147">
        <v>480</v>
      </c>
      <c r="S147">
        <v>387</v>
      </c>
      <c r="T147">
        <v>398</v>
      </c>
      <c r="U147">
        <v>458</v>
      </c>
      <c r="V147">
        <v>398</v>
      </c>
      <c r="W147">
        <v>458</v>
      </c>
      <c r="X147">
        <v>387</v>
      </c>
      <c r="Y147">
        <v>398</v>
      </c>
      <c r="Z147">
        <v>458</v>
      </c>
      <c r="AA147">
        <v>480</v>
      </c>
      <c r="AB147">
        <v>387</v>
      </c>
      <c r="AC147">
        <v>398</v>
      </c>
      <c r="AD147">
        <v>458</v>
      </c>
      <c r="AE147">
        <v>480</v>
      </c>
      <c r="AF147">
        <v>387</v>
      </c>
      <c r="AG147">
        <v>398</v>
      </c>
      <c r="AH147">
        <v>458</v>
      </c>
      <c r="AI147">
        <v>398</v>
      </c>
      <c r="AJ147">
        <v>387</v>
      </c>
      <c r="AK147">
        <v>398</v>
      </c>
      <c r="AL147">
        <v>458</v>
      </c>
      <c r="AM147">
        <v>387</v>
      </c>
      <c r="AN147">
        <v>398</v>
      </c>
      <c r="AO147">
        <v>458</v>
      </c>
      <c r="AP147">
        <f t="shared" si="2"/>
        <v>438</v>
      </c>
      <c r="AQ147">
        <v>438</v>
      </c>
      <c r="AR147">
        <v>438</v>
      </c>
      <c r="AS147">
        <v>438</v>
      </c>
      <c r="AU147" t="s">
        <v>3253</v>
      </c>
      <c r="AV147" t="s">
        <v>4774</v>
      </c>
      <c r="AW147">
        <v>82</v>
      </c>
    </row>
    <row r="148" spans="4:49" ht="13.5" customHeight="1">
      <c r="D148" t="s">
        <v>3672</v>
      </c>
      <c r="E148" t="s">
        <v>4713</v>
      </c>
      <c r="F148" t="s">
        <v>4682</v>
      </c>
      <c r="G148" s="105">
        <v>1.8</v>
      </c>
      <c r="H148">
        <v>311</v>
      </c>
      <c r="I148">
        <v>354</v>
      </c>
      <c r="J148">
        <v>435</v>
      </c>
      <c r="K148">
        <v>311</v>
      </c>
      <c r="L148">
        <v>354</v>
      </c>
      <c r="M148">
        <v>435</v>
      </c>
      <c r="N148">
        <v>402</v>
      </c>
      <c r="O148">
        <v>311</v>
      </c>
      <c r="P148">
        <v>354</v>
      </c>
      <c r="Q148">
        <v>435</v>
      </c>
      <c r="R148">
        <v>402</v>
      </c>
      <c r="S148">
        <v>311</v>
      </c>
      <c r="T148">
        <v>354</v>
      </c>
      <c r="U148">
        <v>435</v>
      </c>
      <c r="V148">
        <v>354</v>
      </c>
      <c r="W148">
        <v>435</v>
      </c>
      <c r="X148">
        <v>311</v>
      </c>
      <c r="Y148">
        <v>354</v>
      </c>
      <c r="Z148">
        <v>435</v>
      </c>
      <c r="AA148">
        <v>402</v>
      </c>
      <c r="AB148">
        <v>311</v>
      </c>
      <c r="AC148">
        <v>354</v>
      </c>
      <c r="AD148">
        <v>435</v>
      </c>
      <c r="AE148">
        <v>402</v>
      </c>
      <c r="AF148">
        <v>311</v>
      </c>
      <c r="AG148">
        <v>354</v>
      </c>
      <c r="AH148">
        <v>435</v>
      </c>
      <c r="AI148">
        <v>354</v>
      </c>
      <c r="AJ148">
        <v>311</v>
      </c>
      <c r="AK148">
        <v>354</v>
      </c>
      <c r="AL148">
        <v>435</v>
      </c>
      <c r="AM148">
        <v>311</v>
      </c>
      <c r="AN148">
        <v>354</v>
      </c>
      <c r="AO148">
        <v>435</v>
      </c>
      <c r="AP148">
        <f t="shared" si="2"/>
        <v>390</v>
      </c>
      <c r="AQ148">
        <v>390</v>
      </c>
      <c r="AR148">
        <v>390</v>
      </c>
      <c r="AS148">
        <v>390</v>
      </c>
      <c r="AU148" t="s">
        <v>3672</v>
      </c>
      <c r="AV148" t="s">
        <v>4774</v>
      </c>
      <c r="AW148">
        <v>83</v>
      </c>
    </row>
    <row r="149" spans="4:49" ht="13.5" customHeight="1">
      <c r="D149" t="s">
        <v>3673</v>
      </c>
      <c r="E149" t="s">
        <v>4713</v>
      </c>
      <c r="F149" t="s">
        <v>4682</v>
      </c>
      <c r="G149" s="105">
        <v>1.8</v>
      </c>
      <c r="H149">
        <v>311</v>
      </c>
      <c r="I149">
        <v>354</v>
      </c>
      <c r="J149">
        <v>435</v>
      </c>
      <c r="K149">
        <v>311</v>
      </c>
      <c r="L149">
        <v>354</v>
      </c>
      <c r="M149">
        <v>435</v>
      </c>
      <c r="N149">
        <v>402</v>
      </c>
      <c r="O149">
        <v>311</v>
      </c>
      <c r="P149">
        <v>354</v>
      </c>
      <c r="Q149">
        <v>435</v>
      </c>
      <c r="R149">
        <v>402</v>
      </c>
      <c r="S149">
        <v>311</v>
      </c>
      <c r="T149">
        <v>354</v>
      </c>
      <c r="U149">
        <v>435</v>
      </c>
      <c r="V149">
        <v>354</v>
      </c>
      <c r="W149">
        <v>435</v>
      </c>
      <c r="X149">
        <v>311</v>
      </c>
      <c r="Y149">
        <v>354</v>
      </c>
      <c r="Z149">
        <v>435</v>
      </c>
      <c r="AA149">
        <v>402</v>
      </c>
      <c r="AB149">
        <v>311</v>
      </c>
      <c r="AC149">
        <v>354</v>
      </c>
      <c r="AD149">
        <v>435</v>
      </c>
      <c r="AE149">
        <v>402</v>
      </c>
      <c r="AF149">
        <v>311</v>
      </c>
      <c r="AG149">
        <v>354</v>
      </c>
      <c r="AH149">
        <v>435</v>
      </c>
      <c r="AI149">
        <v>354</v>
      </c>
      <c r="AJ149">
        <v>311</v>
      </c>
      <c r="AK149">
        <v>354</v>
      </c>
      <c r="AL149">
        <v>435</v>
      </c>
      <c r="AM149">
        <v>311</v>
      </c>
      <c r="AN149">
        <v>354</v>
      </c>
      <c r="AO149">
        <v>435</v>
      </c>
      <c r="AP149">
        <f t="shared" si="2"/>
        <v>390</v>
      </c>
      <c r="AQ149">
        <v>390</v>
      </c>
      <c r="AR149">
        <v>390</v>
      </c>
      <c r="AS149">
        <v>390</v>
      </c>
      <c r="AU149" t="s">
        <v>3673</v>
      </c>
      <c r="AV149" t="s">
        <v>4774</v>
      </c>
      <c r="AW149">
        <v>83</v>
      </c>
    </row>
    <row r="150" spans="4:49" ht="13.5" customHeight="1">
      <c r="D150" t="s">
        <v>3670</v>
      </c>
      <c r="E150" t="s">
        <v>4713</v>
      </c>
      <c r="F150" t="s">
        <v>4679</v>
      </c>
      <c r="G150" s="105">
        <v>2</v>
      </c>
      <c r="H150">
        <v>345</v>
      </c>
      <c r="I150">
        <v>393</v>
      </c>
      <c r="J150">
        <v>484</v>
      </c>
      <c r="K150">
        <v>345</v>
      </c>
      <c r="L150">
        <v>393</v>
      </c>
      <c r="M150">
        <v>484</v>
      </c>
      <c r="N150">
        <v>446</v>
      </c>
      <c r="O150">
        <v>345</v>
      </c>
      <c r="P150">
        <v>393</v>
      </c>
      <c r="Q150">
        <v>484</v>
      </c>
      <c r="R150">
        <v>446</v>
      </c>
      <c r="S150">
        <v>345</v>
      </c>
      <c r="T150">
        <v>393</v>
      </c>
      <c r="U150">
        <v>484</v>
      </c>
      <c r="V150">
        <v>393</v>
      </c>
      <c r="W150">
        <v>484</v>
      </c>
      <c r="X150">
        <v>345</v>
      </c>
      <c r="Y150">
        <v>393</v>
      </c>
      <c r="Z150">
        <v>484</v>
      </c>
      <c r="AA150">
        <v>446</v>
      </c>
      <c r="AB150">
        <v>345</v>
      </c>
      <c r="AC150">
        <v>393</v>
      </c>
      <c r="AD150">
        <v>484</v>
      </c>
      <c r="AE150">
        <v>446</v>
      </c>
      <c r="AF150">
        <v>345</v>
      </c>
      <c r="AG150">
        <v>393</v>
      </c>
      <c r="AH150">
        <v>484</v>
      </c>
      <c r="AI150">
        <v>393</v>
      </c>
      <c r="AJ150">
        <v>345</v>
      </c>
      <c r="AK150">
        <v>393</v>
      </c>
      <c r="AL150">
        <v>484</v>
      </c>
      <c r="AM150">
        <v>345</v>
      </c>
      <c r="AN150">
        <v>393</v>
      </c>
      <c r="AO150">
        <v>484</v>
      </c>
      <c r="AP150">
        <f t="shared" si="2"/>
        <v>433</v>
      </c>
      <c r="AQ150">
        <v>433</v>
      </c>
      <c r="AR150">
        <v>433</v>
      </c>
      <c r="AS150">
        <v>433</v>
      </c>
      <c r="AU150" t="s">
        <v>3670</v>
      </c>
      <c r="AV150" t="s">
        <v>4774</v>
      </c>
      <c r="AW150">
        <v>84</v>
      </c>
    </row>
    <row r="151" spans="4:49" ht="13.5" customHeight="1">
      <c r="D151" t="s">
        <v>3671</v>
      </c>
      <c r="E151" t="s">
        <v>4713</v>
      </c>
      <c r="F151" t="s">
        <v>4679</v>
      </c>
      <c r="G151" s="105">
        <v>2</v>
      </c>
      <c r="H151">
        <v>345</v>
      </c>
      <c r="I151">
        <v>393</v>
      </c>
      <c r="J151">
        <v>484</v>
      </c>
      <c r="K151">
        <v>345</v>
      </c>
      <c r="L151">
        <v>393</v>
      </c>
      <c r="M151">
        <v>484</v>
      </c>
      <c r="N151">
        <v>446</v>
      </c>
      <c r="O151">
        <v>345</v>
      </c>
      <c r="P151">
        <v>393</v>
      </c>
      <c r="Q151">
        <v>484</v>
      </c>
      <c r="R151">
        <v>446</v>
      </c>
      <c r="S151">
        <v>345</v>
      </c>
      <c r="T151">
        <v>393</v>
      </c>
      <c r="U151">
        <v>484</v>
      </c>
      <c r="V151">
        <v>393</v>
      </c>
      <c r="W151">
        <v>484</v>
      </c>
      <c r="X151">
        <v>345</v>
      </c>
      <c r="Y151">
        <v>393</v>
      </c>
      <c r="Z151">
        <v>484</v>
      </c>
      <c r="AA151">
        <v>446</v>
      </c>
      <c r="AB151">
        <v>345</v>
      </c>
      <c r="AC151">
        <v>393</v>
      </c>
      <c r="AD151">
        <v>484</v>
      </c>
      <c r="AE151">
        <v>446</v>
      </c>
      <c r="AF151">
        <v>345</v>
      </c>
      <c r="AG151">
        <v>393</v>
      </c>
      <c r="AH151">
        <v>484</v>
      </c>
      <c r="AI151">
        <v>393</v>
      </c>
      <c r="AJ151">
        <v>345</v>
      </c>
      <c r="AK151">
        <v>393</v>
      </c>
      <c r="AL151">
        <v>484</v>
      </c>
      <c r="AM151">
        <v>345</v>
      </c>
      <c r="AN151">
        <v>393</v>
      </c>
      <c r="AO151">
        <v>484</v>
      </c>
      <c r="AP151">
        <f t="shared" si="2"/>
        <v>433</v>
      </c>
      <c r="AQ151">
        <v>433</v>
      </c>
      <c r="AR151">
        <v>433</v>
      </c>
      <c r="AS151">
        <v>433</v>
      </c>
      <c r="AU151" t="s">
        <v>3671</v>
      </c>
      <c r="AV151" t="s">
        <v>4774</v>
      </c>
      <c r="AW151">
        <v>84</v>
      </c>
    </row>
    <row r="152" spans="4:49" ht="13.5" customHeight="1">
      <c r="D152" t="s">
        <v>4681</v>
      </c>
      <c r="E152" t="s">
        <v>4713</v>
      </c>
      <c r="F152" t="s">
        <v>4682</v>
      </c>
      <c r="G152" s="105">
        <v>1.9000000000000001</v>
      </c>
      <c r="H152">
        <v>317</v>
      </c>
      <c r="I152">
        <v>361</v>
      </c>
      <c r="J152">
        <v>443</v>
      </c>
      <c r="K152">
        <v>317</v>
      </c>
      <c r="L152">
        <v>361</v>
      </c>
      <c r="M152">
        <v>443</v>
      </c>
      <c r="N152">
        <v>409</v>
      </c>
      <c r="O152">
        <v>317</v>
      </c>
      <c r="P152">
        <v>361</v>
      </c>
      <c r="Q152">
        <v>443</v>
      </c>
      <c r="R152">
        <v>409</v>
      </c>
      <c r="S152">
        <v>317</v>
      </c>
      <c r="T152">
        <v>361</v>
      </c>
      <c r="U152">
        <v>443</v>
      </c>
      <c r="V152">
        <v>361</v>
      </c>
      <c r="W152">
        <v>443</v>
      </c>
      <c r="X152">
        <v>317</v>
      </c>
      <c r="Y152">
        <v>361</v>
      </c>
      <c r="Z152">
        <v>443</v>
      </c>
      <c r="AA152">
        <v>409</v>
      </c>
      <c r="AB152">
        <v>317</v>
      </c>
      <c r="AC152">
        <v>361</v>
      </c>
      <c r="AD152">
        <v>443</v>
      </c>
      <c r="AE152">
        <v>409</v>
      </c>
      <c r="AF152">
        <v>317</v>
      </c>
      <c r="AG152">
        <v>361</v>
      </c>
      <c r="AH152">
        <v>443</v>
      </c>
      <c r="AI152">
        <v>361</v>
      </c>
      <c r="AJ152">
        <v>317</v>
      </c>
      <c r="AK152">
        <v>361</v>
      </c>
      <c r="AL152">
        <v>443</v>
      </c>
      <c r="AM152">
        <v>317</v>
      </c>
      <c r="AN152">
        <v>361</v>
      </c>
      <c r="AO152">
        <v>443</v>
      </c>
      <c r="AP152">
        <f t="shared" si="2"/>
        <v>398</v>
      </c>
      <c r="AQ152">
        <v>398</v>
      </c>
      <c r="AR152">
        <v>398</v>
      </c>
      <c r="AS152">
        <v>398</v>
      </c>
      <c r="AU152" t="s">
        <v>4681</v>
      </c>
      <c r="AV152" t="s">
        <v>4774</v>
      </c>
      <c r="AW152">
        <v>85</v>
      </c>
    </row>
    <row r="153" spans="4:49" ht="13.5" customHeight="1">
      <c r="D153" t="s">
        <v>4683</v>
      </c>
      <c r="E153" t="s">
        <v>4713</v>
      </c>
      <c r="F153" t="s">
        <v>4682</v>
      </c>
      <c r="G153" s="105">
        <v>1.9000000000000001</v>
      </c>
      <c r="H153">
        <v>317</v>
      </c>
      <c r="I153">
        <v>361</v>
      </c>
      <c r="J153">
        <v>443</v>
      </c>
      <c r="K153">
        <v>317</v>
      </c>
      <c r="L153">
        <v>361</v>
      </c>
      <c r="M153">
        <v>443</v>
      </c>
      <c r="N153">
        <v>409</v>
      </c>
      <c r="O153">
        <v>317</v>
      </c>
      <c r="P153">
        <v>361</v>
      </c>
      <c r="Q153">
        <v>443</v>
      </c>
      <c r="R153">
        <v>409</v>
      </c>
      <c r="S153">
        <v>317</v>
      </c>
      <c r="T153">
        <v>361</v>
      </c>
      <c r="U153">
        <v>443</v>
      </c>
      <c r="V153">
        <v>361</v>
      </c>
      <c r="W153">
        <v>443</v>
      </c>
      <c r="X153">
        <v>317</v>
      </c>
      <c r="Y153">
        <v>361</v>
      </c>
      <c r="Z153">
        <v>443</v>
      </c>
      <c r="AA153">
        <v>409</v>
      </c>
      <c r="AB153">
        <v>317</v>
      </c>
      <c r="AC153">
        <v>361</v>
      </c>
      <c r="AD153">
        <v>443</v>
      </c>
      <c r="AE153">
        <v>409</v>
      </c>
      <c r="AF153">
        <v>317</v>
      </c>
      <c r="AG153">
        <v>361</v>
      </c>
      <c r="AH153">
        <v>443</v>
      </c>
      <c r="AI153">
        <v>361</v>
      </c>
      <c r="AJ153">
        <v>317</v>
      </c>
      <c r="AK153">
        <v>361</v>
      </c>
      <c r="AL153">
        <v>443</v>
      </c>
      <c r="AM153">
        <v>317</v>
      </c>
      <c r="AN153">
        <v>361</v>
      </c>
      <c r="AO153">
        <v>443</v>
      </c>
      <c r="AP153">
        <f t="shared" si="2"/>
        <v>398</v>
      </c>
      <c r="AQ153">
        <v>398</v>
      </c>
      <c r="AR153">
        <v>398</v>
      </c>
      <c r="AS153">
        <v>398</v>
      </c>
      <c r="AU153" t="s">
        <v>4683</v>
      </c>
      <c r="AV153" t="s">
        <v>4774</v>
      </c>
      <c r="AW153">
        <v>85</v>
      </c>
    </row>
    <row r="154" spans="4:49" ht="13.5" customHeight="1">
      <c r="D154" t="s">
        <v>4678</v>
      </c>
      <c r="E154" t="s">
        <v>4713</v>
      </c>
      <c r="F154" t="s">
        <v>4679</v>
      </c>
      <c r="G154" s="105">
        <v>2.1</v>
      </c>
      <c r="H154">
        <v>353</v>
      </c>
      <c r="I154">
        <v>402</v>
      </c>
      <c r="J154">
        <v>495</v>
      </c>
      <c r="K154">
        <v>353</v>
      </c>
      <c r="L154">
        <v>402</v>
      </c>
      <c r="M154">
        <v>495</v>
      </c>
      <c r="N154">
        <v>456</v>
      </c>
      <c r="O154">
        <v>353</v>
      </c>
      <c r="P154">
        <v>402</v>
      </c>
      <c r="Q154">
        <v>495</v>
      </c>
      <c r="R154">
        <v>456</v>
      </c>
      <c r="S154">
        <v>353</v>
      </c>
      <c r="T154">
        <v>402</v>
      </c>
      <c r="U154">
        <v>495</v>
      </c>
      <c r="V154">
        <v>402</v>
      </c>
      <c r="W154">
        <v>495</v>
      </c>
      <c r="X154">
        <v>353</v>
      </c>
      <c r="Y154">
        <v>402</v>
      </c>
      <c r="Z154">
        <v>495</v>
      </c>
      <c r="AA154">
        <v>456</v>
      </c>
      <c r="AB154">
        <v>353</v>
      </c>
      <c r="AC154">
        <v>402</v>
      </c>
      <c r="AD154">
        <v>495</v>
      </c>
      <c r="AE154">
        <v>456</v>
      </c>
      <c r="AF154">
        <v>353</v>
      </c>
      <c r="AG154">
        <v>402</v>
      </c>
      <c r="AH154">
        <v>495</v>
      </c>
      <c r="AI154">
        <v>402</v>
      </c>
      <c r="AJ154">
        <v>353</v>
      </c>
      <c r="AK154">
        <v>402</v>
      </c>
      <c r="AL154">
        <v>495</v>
      </c>
      <c r="AM154">
        <v>353</v>
      </c>
      <c r="AN154">
        <v>402</v>
      </c>
      <c r="AO154">
        <v>495</v>
      </c>
      <c r="AP154">
        <f t="shared" si="2"/>
        <v>443</v>
      </c>
      <c r="AQ154">
        <v>443</v>
      </c>
      <c r="AR154">
        <v>443</v>
      </c>
      <c r="AS154">
        <v>443</v>
      </c>
      <c r="AU154" t="s">
        <v>4678</v>
      </c>
      <c r="AV154" t="s">
        <v>4774</v>
      </c>
      <c r="AW154">
        <v>86</v>
      </c>
    </row>
    <row r="155" spans="4:49" ht="13.5" customHeight="1">
      <c r="D155" t="s">
        <v>4680</v>
      </c>
      <c r="E155" t="s">
        <v>4713</v>
      </c>
      <c r="F155" t="s">
        <v>4679</v>
      </c>
      <c r="G155" s="105">
        <v>2.1</v>
      </c>
      <c r="H155">
        <v>353</v>
      </c>
      <c r="I155">
        <v>402</v>
      </c>
      <c r="J155">
        <v>495</v>
      </c>
      <c r="K155">
        <v>353</v>
      </c>
      <c r="L155">
        <v>402</v>
      </c>
      <c r="M155">
        <v>495</v>
      </c>
      <c r="N155">
        <v>456</v>
      </c>
      <c r="O155">
        <v>353</v>
      </c>
      <c r="P155">
        <v>402</v>
      </c>
      <c r="Q155">
        <v>495</v>
      </c>
      <c r="R155">
        <v>456</v>
      </c>
      <c r="S155">
        <v>353</v>
      </c>
      <c r="T155">
        <v>402</v>
      </c>
      <c r="U155">
        <v>495</v>
      </c>
      <c r="V155">
        <v>402</v>
      </c>
      <c r="W155">
        <v>495</v>
      </c>
      <c r="X155">
        <v>353</v>
      </c>
      <c r="Y155">
        <v>402</v>
      </c>
      <c r="Z155">
        <v>495</v>
      </c>
      <c r="AA155">
        <v>456</v>
      </c>
      <c r="AB155">
        <v>353</v>
      </c>
      <c r="AC155">
        <v>402</v>
      </c>
      <c r="AD155">
        <v>495</v>
      </c>
      <c r="AE155">
        <v>456</v>
      </c>
      <c r="AF155">
        <v>353</v>
      </c>
      <c r="AG155">
        <v>402</v>
      </c>
      <c r="AH155">
        <v>495</v>
      </c>
      <c r="AI155">
        <v>402</v>
      </c>
      <c r="AJ155">
        <v>353</v>
      </c>
      <c r="AK155">
        <v>402</v>
      </c>
      <c r="AL155">
        <v>495</v>
      </c>
      <c r="AM155">
        <v>353</v>
      </c>
      <c r="AN155">
        <v>402</v>
      </c>
      <c r="AO155">
        <v>495</v>
      </c>
      <c r="AP155">
        <f t="shared" si="2"/>
        <v>443</v>
      </c>
      <c r="AQ155">
        <v>443</v>
      </c>
      <c r="AR155">
        <v>443</v>
      </c>
      <c r="AS155">
        <v>443</v>
      </c>
      <c r="AU155" t="s">
        <v>4680</v>
      </c>
      <c r="AV155" t="s">
        <v>4774</v>
      </c>
      <c r="AW155">
        <v>86</v>
      </c>
    </row>
    <row r="156" spans="4:49" ht="13.5" customHeight="1">
      <c r="D156" t="s">
        <v>3676</v>
      </c>
      <c r="E156" t="s">
        <v>4713</v>
      </c>
      <c r="F156" t="s">
        <v>4775</v>
      </c>
      <c r="G156" s="105">
        <v>1.9000000000000001</v>
      </c>
      <c r="H156">
        <v>332</v>
      </c>
      <c r="I156">
        <v>378</v>
      </c>
      <c r="J156">
        <v>464</v>
      </c>
      <c r="K156">
        <v>332</v>
      </c>
      <c r="L156">
        <v>378</v>
      </c>
      <c r="M156">
        <v>464</v>
      </c>
      <c r="N156">
        <v>429</v>
      </c>
      <c r="O156">
        <v>332</v>
      </c>
      <c r="P156">
        <v>378</v>
      </c>
      <c r="Q156">
        <v>464</v>
      </c>
      <c r="R156">
        <v>429</v>
      </c>
      <c r="S156">
        <v>332</v>
      </c>
      <c r="T156">
        <v>378</v>
      </c>
      <c r="U156">
        <v>464</v>
      </c>
      <c r="V156">
        <v>378</v>
      </c>
      <c r="W156">
        <v>464</v>
      </c>
      <c r="X156">
        <v>332</v>
      </c>
      <c r="Y156">
        <v>378</v>
      </c>
      <c r="Z156">
        <v>464</v>
      </c>
      <c r="AA156">
        <v>429</v>
      </c>
      <c r="AB156">
        <v>332</v>
      </c>
      <c r="AC156">
        <v>378</v>
      </c>
      <c r="AD156">
        <v>464</v>
      </c>
      <c r="AE156">
        <v>429</v>
      </c>
      <c r="AF156">
        <v>332</v>
      </c>
      <c r="AG156">
        <v>378</v>
      </c>
      <c r="AH156">
        <v>464</v>
      </c>
      <c r="AI156">
        <v>378</v>
      </c>
      <c r="AJ156">
        <v>332</v>
      </c>
      <c r="AK156">
        <v>378</v>
      </c>
      <c r="AL156">
        <v>464</v>
      </c>
      <c r="AM156">
        <v>332</v>
      </c>
      <c r="AN156">
        <v>378</v>
      </c>
      <c r="AO156">
        <v>464</v>
      </c>
      <c r="AP156">
        <f t="shared" si="2"/>
        <v>416</v>
      </c>
      <c r="AQ156">
        <v>416</v>
      </c>
      <c r="AR156">
        <v>416</v>
      </c>
      <c r="AS156">
        <v>416</v>
      </c>
      <c r="AU156" t="s">
        <v>3676</v>
      </c>
      <c r="AV156" t="s">
        <v>4774</v>
      </c>
      <c r="AW156">
        <v>87</v>
      </c>
    </row>
    <row r="157" spans="4:49" ht="13.5" customHeight="1">
      <c r="D157" t="s">
        <v>3677</v>
      </c>
      <c r="E157" t="s">
        <v>4713</v>
      </c>
      <c r="F157" t="s">
        <v>4775</v>
      </c>
      <c r="G157" s="105">
        <v>1.9000000000000001</v>
      </c>
      <c r="H157">
        <v>332</v>
      </c>
      <c r="I157">
        <v>378</v>
      </c>
      <c r="J157">
        <v>464</v>
      </c>
      <c r="K157">
        <v>332</v>
      </c>
      <c r="L157">
        <v>378</v>
      </c>
      <c r="M157">
        <v>464</v>
      </c>
      <c r="N157">
        <v>429</v>
      </c>
      <c r="O157">
        <v>332</v>
      </c>
      <c r="P157">
        <v>378</v>
      </c>
      <c r="Q157">
        <v>464</v>
      </c>
      <c r="R157">
        <v>429</v>
      </c>
      <c r="S157">
        <v>332</v>
      </c>
      <c r="T157">
        <v>378</v>
      </c>
      <c r="U157">
        <v>464</v>
      </c>
      <c r="V157">
        <v>378</v>
      </c>
      <c r="W157">
        <v>464</v>
      </c>
      <c r="X157">
        <v>332</v>
      </c>
      <c r="Y157">
        <v>378</v>
      </c>
      <c r="Z157">
        <v>464</v>
      </c>
      <c r="AA157">
        <v>429</v>
      </c>
      <c r="AB157">
        <v>332</v>
      </c>
      <c r="AC157">
        <v>378</v>
      </c>
      <c r="AD157">
        <v>464</v>
      </c>
      <c r="AE157">
        <v>429</v>
      </c>
      <c r="AF157">
        <v>332</v>
      </c>
      <c r="AG157">
        <v>378</v>
      </c>
      <c r="AH157">
        <v>464</v>
      </c>
      <c r="AI157">
        <v>378</v>
      </c>
      <c r="AJ157">
        <v>332</v>
      </c>
      <c r="AK157">
        <v>378</v>
      </c>
      <c r="AL157">
        <v>464</v>
      </c>
      <c r="AM157">
        <v>332</v>
      </c>
      <c r="AN157">
        <v>378</v>
      </c>
      <c r="AO157">
        <v>464</v>
      </c>
      <c r="AP157">
        <f t="shared" si="2"/>
        <v>416</v>
      </c>
      <c r="AQ157">
        <v>416</v>
      </c>
      <c r="AR157">
        <v>416</v>
      </c>
      <c r="AS157">
        <v>416</v>
      </c>
      <c r="AU157" t="s">
        <v>3677</v>
      </c>
      <c r="AV157" t="s">
        <v>4774</v>
      </c>
      <c r="AW157">
        <v>87</v>
      </c>
    </row>
    <row r="158" spans="4:49" ht="13.5" customHeight="1">
      <c r="D158" t="s">
        <v>3674</v>
      </c>
      <c r="E158" t="s">
        <v>4713</v>
      </c>
      <c r="F158" t="s">
        <v>4776</v>
      </c>
      <c r="G158" s="105">
        <v>2.2000000000000002</v>
      </c>
      <c r="H158">
        <v>364</v>
      </c>
      <c r="I158">
        <v>415</v>
      </c>
      <c r="J158">
        <v>511</v>
      </c>
      <c r="K158">
        <v>364</v>
      </c>
      <c r="L158">
        <v>415</v>
      </c>
      <c r="M158">
        <v>511</v>
      </c>
      <c r="N158">
        <v>471</v>
      </c>
      <c r="O158">
        <v>364</v>
      </c>
      <c r="P158">
        <v>415</v>
      </c>
      <c r="Q158">
        <v>511</v>
      </c>
      <c r="R158">
        <v>471</v>
      </c>
      <c r="S158">
        <v>364</v>
      </c>
      <c r="T158">
        <v>415</v>
      </c>
      <c r="U158">
        <v>511</v>
      </c>
      <c r="V158">
        <v>415</v>
      </c>
      <c r="W158">
        <v>511</v>
      </c>
      <c r="X158">
        <v>364</v>
      </c>
      <c r="Y158">
        <v>415</v>
      </c>
      <c r="Z158">
        <v>511</v>
      </c>
      <c r="AA158">
        <v>471</v>
      </c>
      <c r="AB158">
        <v>364</v>
      </c>
      <c r="AC158">
        <v>415</v>
      </c>
      <c r="AD158">
        <v>511</v>
      </c>
      <c r="AE158">
        <v>471</v>
      </c>
      <c r="AF158">
        <v>364</v>
      </c>
      <c r="AG158">
        <v>415</v>
      </c>
      <c r="AH158">
        <v>511</v>
      </c>
      <c r="AI158">
        <v>415</v>
      </c>
      <c r="AJ158">
        <v>364</v>
      </c>
      <c r="AK158">
        <v>415</v>
      </c>
      <c r="AL158">
        <v>511</v>
      </c>
      <c r="AM158">
        <v>364</v>
      </c>
      <c r="AN158">
        <v>415</v>
      </c>
      <c r="AO158">
        <v>511</v>
      </c>
      <c r="AP158">
        <f t="shared" si="2"/>
        <v>457</v>
      </c>
      <c r="AQ158">
        <v>457</v>
      </c>
      <c r="AR158">
        <v>457</v>
      </c>
      <c r="AS158">
        <v>457</v>
      </c>
      <c r="AU158" t="s">
        <v>3674</v>
      </c>
      <c r="AV158" t="s">
        <v>4774</v>
      </c>
      <c r="AW158">
        <v>88</v>
      </c>
    </row>
    <row r="159" spans="4:49" ht="13.5" customHeight="1">
      <c r="D159" t="s">
        <v>3675</v>
      </c>
      <c r="E159" t="s">
        <v>4713</v>
      </c>
      <c r="F159" t="s">
        <v>4776</v>
      </c>
      <c r="G159" s="105">
        <v>2.2000000000000002</v>
      </c>
      <c r="H159">
        <v>364</v>
      </c>
      <c r="I159">
        <v>415</v>
      </c>
      <c r="J159">
        <v>511</v>
      </c>
      <c r="K159">
        <v>364</v>
      </c>
      <c r="L159">
        <v>415</v>
      </c>
      <c r="M159">
        <v>511</v>
      </c>
      <c r="N159">
        <v>471</v>
      </c>
      <c r="O159">
        <v>364</v>
      </c>
      <c r="P159">
        <v>415</v>
      </c>
      <c r="Q159">
        <v>511</v>
      </c>
      <c r="R159">
        <v>471</v>
      </c>
      <c r="S159">
        <v>364</v>
      </c>
      <c r="T159">
        <v>415</v>
      </c>
      <c r="U159">
        <v>511</v>
      </c>
      <c r="V159">
        <v>415</v>
      </c>
      <c r="W159">
        <v>511</v>
      </c>
      <c r="X159">
        <v>364</v>
      </c>
      <c r="Y159">
        <v>415</v>
      </c>
      <c r="Z159">
        <v>511</v>
      </c>
      <c r="AA159">
        <v>471</v>
      </c>
      <c r="AB159">
        <v>364</v>
      </c>
      <c r="AC159">
        <v>415</v>
      </c>
      <c r="AD159">
        <v>511</v>
      </c>
      <c r="AE159">
        <v>471</v>
      </c>
      <c r="AF159">
        <v>364</v>
      </c>
      <c r="AG159">
        <v>415</v>
      </c>
      <c r="AH159">
        <v>511</v>
      </c>
      <c r="AI159">
        <v>415</v>
      </c>
      <c r="AJ159">
        <v>364</v>
      </c>
      <c r="AK159">
        <v>415</v>
      </c>
      <c r="AL159">
        <v>511</v>
      </c>
      <c r="AM159">
        <v>364</v>
      </c>
      <c r="AN159">
        <v>415</v>
      </c>
      <c r="AO159">
        <v>511</v>
      </c>
      <c r="AP159">
        <f t="shared" si="2"/>
        <v>457</v>
      </c>
      <c r="AQ159">
        <v>457</v>
      </c>
      <c r="AR159">
        <v>457</v>
      </c>
      <c r="AS159">
        <v>457</v>
      </c>
      <c r="AU159" t="s">
        <v>3675</v>
      </c>
      <c r="AV159" t="s">
        <v>4774</v>
      </c>
      <c r="AW159">
        <v>88</v>
      </c>
    </row>
    <row r="160" spans="4:49" ht="13.5" customHeight="1">
      <c r="D160" t="s">
        <v>3680</v>
      </c>
      <c r="E160" t="s">
        <v>4713</v>
      </c>
      <c r="F160" t="s">
        <v>4777</v>
      </c>
      <c r="G160" s="105">
        <v>2</v>
      </c>
      <c r="H160">
        <v>336</v>
      </c>
      <c r="I160">
        <v>382</v>
      </c>
      <c r="J160">
        <v>470</v>
      </c>
      <c r="K160">
        <v>336</v>
      </c>
      <c r="L160">
        <v>382</v>
      </c>
      <c r="M160">
        <v>470</v>
      </c>
      <c r="N160">
        <v>435</v>
      </c>
      <c r="O160">
        <v>336</v>
      </c>
      <c r="P160">
        <v>382</v>
      </c>
      <c r="Q160">
        <v>470</v>
      </c>
      <c r="R160">
        <v>435</v>
      </c>
      <c r="S160">
        <v>336</v>
      </c>
      <c r="T160">
        <v>382</v>
      </c>
      <c r="U160">
        <v>470</v>
      </c>
      <c r="V160">
        <v>382</v>
      </c>
      <c r="W160">
        <v>470</v>
      </c>
      <c r="X160">
        <v>336</v>
      </c>
      <c r="Y160">
        <v>382</v>
      </c>
      <c r="Z160">
        <v>470</v>
      </c>
      <c r="AA160">
        <v>435</v>
      </c>
      <c r="AB160">
        <v>336</v>
      </c>
      <c r="AC160">
        <v>382</v>
      </c>
      <c r="AD160">
        <v>470</v>
      </c>
      <c r="AE160">
        <v>435</v>
      </c>
      <c r="AF160">
        <v>336</v>
      </c>
      <c r="AG160">
        <v>382</v>
      </c>
      <c r="AH160">
        <v>470</v>
      </c>
      <c r="AI160">
        <v>382</v>
      </c>
      <c r="AJ160">
        <v>336</v>
      </c>
      <c r="AK160">
        <v>382</v>
      </c>
      <c r="AL160">
        <v>470</v>
      </c>
      <c r="AM160">
        <v>336</v>
      </c>
      <c r="AN160">
        <v>382</v>
      </c>
      <c r="AO160">
        <v>470</v>
      </c>
      <c r="AP160">
        <f t="shared" si="2"/>
        <v>421</v>
      </c>
      <c r="AQ160">
        <v>421</v>
      </c>
      <c r="AR160">
        <v>421</v>
      </c>
      <c r="AS160">
        <v>421</v>
      </c>
      <c r="AU160" t="s">
        <v>3680</v>
      </c>
      <c r="AV160" t="s">
        <v>4774</v>
      </c>
      <c r="AW160">
        <v>89</v>
      </c>
    </row>
    <row r="161" spans="4:49" ht="13.5" customHeight="1">
      <c r="D161" t="s">
        <v>3681</v>
      </c>
      <c r="E161" t="s">
        <v>4713</v>
      </c>
      <c r="F161" t="s">
        <v>4777</v>
      </c>
      <c r="G161" s="105">
        <v>2</v>
      </c>
      <c r="H161">
        <v>336</v>
      </c>
      <c r="I161">
        <v>382</v>
      </c>
      <c r="J161">
        <v>470</v>
      </c>
      <c r="K161">
        <v>336</v>
      </c>
      <c r="L161">
        <v>382</v>
      </c>
      <c r="M161">
        <v>470</v>
      </c>
      <c r="N161">
        <v>435</v>
      </c>
      <c r="O161">
        <v>336</v>
      </c>
      <c r="P161">
        <v>382</v>
      </c>
      <c r="Q161">
        <v>470</v>
      </c>
      <c r="R161">
        <v>435</v>
      </c>
      <c r="S161">
        <v>336</v>
      </c>
      <c r="T161">
        <v>382</v>
      </c>
      <c r="U161">
        <v>470</v>
      </c>
      <c r="V161">
        <v>382</v>
      </c>
      <c r="W161">
        <v>470</v>
      </c>
      <c r="X161">
        <v>336</v>
      </c>
      <c r="Y161">
        <v>382</v>
      </c>
      <c r="Z161">
        <v>470</v>
      </c>
      <c r="AA161">
        <v>435</v>
      </c>
      <c r="AB161">
        <v>336</v>
      </c>
      <c r="AC161">
        <v>382</v>
      </c>
      <c r="AD161">
        <v>470</v>
      </c>
      <c r="AE161">
        <v>435</v>
      </c>
      <c r="AF161">
        <v>336</v>
      </c>
      <c r="AG161">
        <v>382</v>
      </c>
      <c r="AH161">
        <v>470</v>
      </c>
      <c r="AI161">
        <v>382</v>
      </c>
      <c r="AJ161">
        <v>336</v>
      </c>
      <c r="AK161">
        <v>382</v>
      </c>
      <c r="AL161">
        <v>470</v>
      </c>
      <c r="AM161">
        <v>336</v>
      </c>
      <c r="AN161">
        <v>382</v>
      </c>
      <c r="AO161">
        <v>470</v>
      </c>
      <c r="AP161">
        <f t="shared" si="2"/>
        <v>421</v>
      </c>
      <c r="AQ161">
        <v>421</v>
      </c>
      <c r="AR161">
        <v>421</v>
      </c>
      <c r="AS161">
        <v>421</v>
      </c>
      <c r="AU161" t="s">
        <v>3681</v>
      </c>
      <c r="AV161" t="s">
        <v>4774</v>
      </c>
      <c r="AW161">
        <v>89</v>
      </c>
    </row>
    <row r="162" spans="4:49" ht="13.5" customHeight="1">
      <c r="D162" t="s">
        <v>3678</v>
      </c>
      <c r="E162" t="s">
        <v>4713</v>
      </c>
      <c r="F162" t="s">
        <v>4778</v>
      </c>
      <c r="G162" s="105">
        <v>2.2000000000000002</v>
      </c>
      <c r="H162">
        <v>382</v>
      </c>
      <c r="I162">
        <v>436</v>
      </c>
      <c r="J162">
        <v>538</v>
      </c>
      <c r="K162">
        <v>382</v>
      </c>
      <c r="L162">
        <v>436</v>
      </c>
      <c r="M162">
        <v>538</v>
      </c>
      <c r="N162">
        <v>496</v>
      </c>
      <c r="O162">
        <v>382</v>
      </c>
      <c r="P162">
        <v>436</v>
      </c>
      <c r="Q162">
        <v>538</v>
      </c>
      <c r="R162">
        <v>496</v>
      </c>
      <c r="S162">
        <v>382</v>
      </c>
      <c r="T162">
        <v>436</v>
      </c>
      <c r="U162">
        <v>538</v>
      </c>
      <c r="V162">
        <v>436</v>
      </c>
      <c r="W162">
        <v>538</v>
      </c>
      <c r="X162">
        <v>382</v>
      </c>
      <c r="Y162">
        <v>436</v>
      </c>
      <c r="Z162">
        <v>538</v>
      </c>
      <c r="AA162">
        <v>496</v>
      </c>
      <c r="AB162">
        <v>382</v>
      </c>
      <c r="AC162">
        <v>436</v>
      </c>
      <c r="AD162">
        <v>538</v>
      </c>
      <c r="AE162">
        <v>496</v>
      </c>
      <c r="AF162">
        <v>382</v>
      </c>
      <c r="AG162">
        <v>436</v>
      </c>
      <c r="AH162">
        <v>538</v>
      </c>
      <c r="AI162">
        <v>436</v>
      </c>
      <c r="AJ162">
        <v>382</v>
      </c>
      <c r="AK162">
        <v>436</v>
      </c>
      <c r="AL162">
        <v>538</v>
      </c>
      <c r="AM162">
        <v>382</v>
      </c>
      <c r="AN162">
        <v>436</v>
      </c>
      <c r="AO162">
        <v>538</v>
      </c>
      <c r="AP162">
        <f t="shared" si="2"/>
        <v>480</v>
      </c>
      <c r="AQ162">
        <v>480</v>
      </c>
      <c r="AR162">
        <v>480</v>
      </c>
      <c r="AS162">
        <v>480</v>
      </c>
      <c r="AU162" t="s">
        <v>3678</v>
      </c>
      <c r="AV162" t="s">
        <v>4774</v>
      </c>
      <c r="AW162">
        <v>90</v>
      </c>
    </row>
    <row r="163" spans="4:49" ht="13.5" customHeight="1">
      <c r="D163" t="s">
        <v>3679</v>
      </c>
      <c r="E163" t="s">
        <v>4713</v>
      </c>
      <c r="F163" t="s">
        <v>4778</v>
      </c>
      <c r="G163" s="105">
        <v>2.2000000000000002</v>
      </c>
      <c r="H163">
        <v>382</v>
      </c>
      <c r="I163">
        <v>436</v>
      </c>
      <c r="J163">
        <v>538</v>
      </c>
      <c r="K163">
        <v>382</v>
      </c>
      <c r="L163">
        <v>436</v>
      </c>
      <c r="M163">
        <v>538</v>
      </c>
      <c r="N163">
        <v>496</v>
      </c>
      <c r="O163">
        <v>382</v>
      </c>
      <c r="P163">
        <v>436</v>
      </c>
      <c r="Q163">
        <v>538</v>
      </c>
      <c r="R163">
        <v>496</v>
      </c>
      <c r="S163">
        <v>382</v>
      </c>
      <c r="T163">
        <v>436</v>
      </c>
      <c r="U163">
        <v>538</v>
      </c>
      <c r="V163">
        <v>436</v>
      </c>
      <c r="W163">
        <v>538</v>
      </c>
      <c r="X163">
        <v>382</v>
      </c>
      <c r="Y163">
        <v>436</v>
      </c>
      <c r="Z163">
        <v>538</v>
      </c>
      <c r="AA163">
        <v>496</v>
      </c>
      <c r="AB163">
        <v>382</v>
      </c>
      <c r="AC163">
        <v>436</v>
      </c>
      <c r="AD163">
        <v>538</v>
      </c>
      <c r="AE163">
        <v>496</v>
      </c>
      <c r="AF163">
        <v>382</v>
      </c>
      <c r="AG163">
        <v>436</v>
      </c>
      <c r="AH163">
        <v>538</v>
      </c>
      <c r="AI163">
        <v>436</v>
      </c>
      <c r="AJ163">
        <v>382</v>
      </c>
      <c r="AK163">
        <v>436</v>
      </c>
      <c r="AL163">
        <v>538</v>
      </c>
      <c r="AM163">
        <v>382</v>
      </c>
      <c r="AN163">
        <v>436</v>
      </c>
      <c r="AO163">
        <v>538</v>
      </c>
      <c r="AP163">
        <f t="shared" si="2"/>
        <v>480</v>
      </c>
      <c r="AQ163">
        <v>480</v>
      </c>
      <c r="AR163">
        <v>480</v>
      </c>
      <c r="AS163">
        <v>480</v>
      </c>
      <c r="AU163" t="s">
        <v>3679</v>
      </c>
      <c r="AV163" t="s">
        <v>4774</v>
      </c>
      <c r="AW163">
        <v>90</v>
      </c>
    </row>
    <row r="164" spans="4:49" ht="13.5" customHeight="1">
      <c r="D164" t="s">
        <v>3684</v>
      </c>
      <c r="E164" t="s">
        <v>4713</v>
      </c>
      <c r="F164" t="s">
        <v>4779</v>
      </c>
      <c r="G164" s="105">
        <v>2</v>
      </c>
      <c r="H164">
        <v>351</v>
      </c>
      <c r="I164">
        <v>400</v>
      </c>
      <c r="J164">
        <v>491</v>
      </c>
      <c r="K164">
        <v>351</v>
      </c>
      <c r="L164">
        <v>400</v>
      </c>
      <c r="M164">
        <v>491</v>
      </c>
      <c r="N164">
        <v>454</v>
      </c>
      <c r="O164">
        <v>351</v>
      </c>
      <c r="P164">
        <v>400</v>
      </c>
      <c r="Q164">
        <v>491</v>
      </c>
      <c r="R164">
        <v>454</v>
      </c>
      <c r="S164">
        <v>351</v>
      </c>
      <c r="T164">
        <v>400</v>
      </c>
      <c r="U164">
        <v>491</v>
      </c>
      <c r="V164">
        <v>400</v>
      </c>
      <c r="W164">
        <v>491</v>
      </c>
      <c r="X164">
        <v>351</v>
      </c>
      <c r="Y164">
        <v>400</v>
      </c>
      <c r="Z164">
        <v>491</v>
      </c>
      <c r="AA164">
        <v>454</v>
      </c>
      <c r="AB164">
        <v>351</v>
      </c>
      <c r="AC164">
        <v>400</v>
      </c>
      <c r="AD164">
        <v>491</v>
      </c>
      <c r="AE164">
        <v>454</v>
      </c>
      <c r="AF164">
        <v>351</v>
      </c>
      <c r="AG164">
        <v>400</v>
      </c>
      <c r="AH164">
        <v>491</v>
      </c>
      <c r="AI164">
        <v>400</v>
      </c>
      <c r="AJ164">
        <v>351</v>
      </c>
      <c r="AK164">
        <v>400</v>
      </c>
      <c r="AL164">
        <v>491</v>
      </c>
      <c r="AM164">
        <v>351</v>
      </c>
      <c r="AN164">
        <v>400</v>
      </c>
      <c r="AO164">
        <v>491</v>
      </c>
      <c r="AP164">
        <f t="shared" si="2"/>
        <v>440</v>
      </c>
      <c r="AQ164">
        <v>440</v>
      </c>
      <c r="AR164">
        <v>440</v>
      </c>
      <c r="AS164">
        <v>440</v>
      </c>
      <c r="AU164" t="s">
        <v>3684</v>
      </c>
      <c r="AV164" t="s">
        <v>4774</v>
      </c>
      <c r="AW164">
        <v>91</v>
      </c>
    </row>
    <row r="165" spans="4:49" ht="13.5" customHeight="1">
      <c r="D165" t="s">
        <v>3685</v>
      </c>
      <c r="E165" t="s">
        <v>4713</v>
      </c>
      <c r="F165" t="s">
        <v>4779</v>
      </c>
      <c r="G165" s="105">
        <v>2</v>
      </c>
      <c r="H165">
        <v>351</v>
      </c>
      <c r="I165">
        <v>400</v>
      </c>
      <c r="J165">
        <v>491</v>
      </c>
      <c r="K165">
        <v>351</v>
      </c>
      <c r="L165">
        <v>400</v>
      </c>
      <c r="M165">
        <v>491</v>
      </c>
      <c r="N165">
        <v>454</v>
      </c>
      <c r="O165">
        <v>351</v>
      </c>
      <c r="P165">
        <v>400</v>
      </c>
      <c r="Q165">
        <v>491</v>
      </c>
      <c r="R165">
        <v>454</v>
      </c>
      <c r="S165">
        <v>351</v>
      </c>
      <c r="T165">
        <v>400</v>
      </c>
      <c r="U165">
        <v>491</v>
      </c>
      <c r="V165">
        <v>400</v>
      </c>
      <c r="W165">
        <v>491</v>
      </c>
      <c r="X165">
        <v>351</v>
      </c>
      <c r="Y165">
        <v>400</v>
      </c>
      <c r="Z165">
        <v>491</v>
      </c>
      <c r="AA165">
        <v>454</v>
      </c>
      <c r="AB165">
        <v>351</v>
      </c>
      <c r="AC165">
        <v>400</v>
      </c>
      <c r="AD165">
        <v>491</v>
      </c>
      <c r="AE165">
        <v>454</v>
      </c>
      <c r="AF165">
        <v>351</v>
      </c>
      <c r="AG165">
        <v>400</v>
      </c>
      <c r="AH165">
        <v>491</v>
      </c>
      <c r="AI165">
        <v>400</v>
      </c>
      <c r="AJ165">
        <v>351</v>
      </c>
      <c r="AK165">
        <v>400</v>
      </c>
      <c r="AL165">
        <v>491</v>
      </c>
      <c r="AM165">
        <v>351</v>
      </c>
      <c r="AN165">
        <v>400</v>
      </c>
      <c r="AO165">
        <v>491</v>
      </c>
      <c r="AP165">
        <f t="shared" si="2"/>
        <v>440</v>
      </c>
      <c r="AQ165">
        <v>440</v>
      </c>
      <c r="AR165">
        <v>440</v>
      </c>
      <c r="AS165">
        <v>440</v>
      </c>
      <c r="AU165" t="s">
        <v>3685</v>
      </c>
      <c r="AV165" t="s">
        <v>4774</v>
      </c>
      <c r="AW165">
        <v>91</v>
      </c>
    </row>
    <row r="166" spans="4:49" ht="13.5" customHeight="1">
      <c r="D166" t="s">
        <v>3682</v>
      </c>
      <c r="E166" t="s">
        <v>4713</v>
      </c>
      <c r="F166" t="s">
        <v>4780</v>
      </c>
      <c r="G166" s="105">
        <v>2.3000000000000003</v>
      </c>
      <c r="H166">
        <v>388</v>
      </c>
      <c r="I166">
        <v>442</v>
      </c>
      <c r="J166">
        <v>545</v>
      </c>
      <c r="K166">
        <v>388</v>
      </c>
      <c r="L166">
        <v>442</v>
      </c>
      <c r="M166">
        <v>545</v>
      </c>
      <c r="N166">
        <v>502</v>
      </c>
      <c r="O166">
        <v>388</v>
      </c>
      <c r="P166">
        <v>442</v>
      </c>
      <c r="Q166">
        <v>545</v>
      </c>
      <c r="R166">
        <v>502</v>
      </c>
      <c r="S166">
        <v>388</v>
      </c>
      <c r="T166">
        <v>442</v>
      </c>
      <c r="U166">
        <v>545</v>
      </c>
      <c r="V166">
        <v>442</v>
      </c>
      <c r="W166">
        <v>545</v>
      </c>
      <c r="X166">
        <v>388</v>
      </c>
      <c r="Y166">
        <v>442</v>
      </c>
      <c r="Z166">
        <v>545</v>
      </c>
      <c r="AA166">
        <v>502</v>
      </c>
      <c r="AB166">
        <v>388</v>
      </c>
      <c r="AC166">
        <v>442</v>
      </c>
      <c r="AD166">
        <v>545</v>
      </c>
      <c r="AE166">
        <v>502</v>
      </c>
      <c r="AF166">
        <v>388</v>
      </c>
      <c r="AG166">
        <v>442</v>
      </c>
      <c r="AH166">
        <v>545</v>
      </c>
      <c r="AI166">
        <v>442</v>
      </c>
      <c r="AJ166">
        <v>388</v>
      </c>
      <c r="AK166">
        <v>442</v>
      </c>
      <c r="AL166">
        <v>545</v>
      </c>
      <c r="AM166">
        <v>388</v>
      </c>
      <c r="AN166">
        <v>442</v>
      </c>
      <c r="AO166">
        <v>545</v>
      </c>
      <c r="AP166">
        <f t="shared" si="2"/>
        <v>487</v>
      </c>
      <c r="AQ166">
        <v>487</v>
      </c>
      <c r="AR166">
        <v>487</v>
      </c>
      <c r="AS166">
        <v>487</v>
      </c>
      <c r="AU166" t="s">
        <v>3682</v>
      </c>
      <c r="AV166" t="s">
        <v>4774</v>
      </c>
      <c r="AW166">
        <v>92</v>
      </c>
    </row>
    <row r="167" spans="4:49" ht="13.5" customHeight="1">
      <c r="D167" t="s">
        <v>3683</v>
      </c>
      <c r="E167" t="s">
        <v>4713</v>
      </c>
      <c r="F167" t="s">
        <v>4780</v>
      </c>
      <c r="G167" s="105">
        <v>2.3000000000000003</v>
      </c>
      <c r="H167">
        <v>388</v>
      </c>
      <c r="I167">
        <v>442</v>
      </c>
      <c r="J167">
        <v>545</v>
      </c>
      <c r="K167">
        <v>388</v>
      </c>
      <c r="L167">
        <v>442</v>
      </c>
      <c r="M167">
        <v>545</v>
      </c>
      <c r="N167">
        <v>502</v>
      </c>
      <c r="O167">
        <v>388</v>
      </c>
      <c r="P167">
        <v>442</v>
      </c>
      <c r="Q167">
        <v>545</v>
      </c>
      <c r="R167">
        <v>502</v>
      </c>
      <c r="S167">
        <v>388</v>
      </c>
      <c r="T167">
        <v>442</v>
      </c>
      <c r="U167">
        <v>545</v>
      </c>
      <c r="V167">
        <v>442</v>
      </c>
      <c r="W167">
        <v>545</v>
      </c>
      <c r="X167">
        <v>388</v>
      </c>
      <c r="Y167">
        <v>442</v>
      </c>
      <c r="Z167">
        <v>545</v>
      </c>
      <c r="AA167">
        <v>502</v>
      </c>
      <c r="AB167">
        <v>388</v>
      </c>
      <c r="AC167">
        <v>442</v>
      </c>
      <c r="AD167">
        <v>545</v>
      </c>
      <c r="AE167">
        <v>502</v>
      </c>
      <c r="AF167">
        <v>388</v>
      </c>
      <c r="AG167">
        <v>442</v>
      </c>
      <c r="AH167">
        <v>545</v>
      </c>
      <c r="AI167">
        <v>442</v>
      </c>
      <c r="AJ167">
        <v>388</v>
      </c>
      <c r="AK167">
        <v>442</v>
      </c>
      <c r="AL167">
        <v>545</v>
      </c>
      <c r="AM167">
        <v>388</v>
      </c>
      <c r="AN167">
        <v>442</v>
      </c>
      <c r="AO167">
        <v>545</v>
      </c>
      <c r="AP167">
        <f t="shared" si="2"/>
        <v>487</v>
      </c>
      <c r="AQ167">
        <v>487</v>
      </c>
      <c r="AR167">
        <v>487</v>
      </c>
      <c r="AS167">
        <v>487</v>
      </c>
      <c r="AU167" t="s">
        <v>3683</v>
      </c>
      <c r="AV167" t="s">
        <v>4774</v>
      </c>
      <c r="AW167">
        <v>92</v>
      </c>
    </row>
    <row r="168" spans="4:49" ht="13.5" customHeight="1">
      <c r="D168" t="s">
        <v>3688</v>
      </c>
      <c r="E168" t="s">
        <v>4713</v>
      </c>
      <c r="F168" t="s">
        <v>4689</v>
      </c>
      <c r="G168" s="105">
        <v>3.5</v>
      </c>
      <c r="H168">
        <v>345</v>
      </c>
      <c r="I168">
        <v>370</v>
      </c>
      <c r="J168">
        <v>463</v>
      </c>
      <c r="K168">
        <v>345</v>
      </c>
      <c r="L168">
        <v>370</v>
      </c>
      <c r="M168">
        <v>463</v>
      </c>
      <c r="N168">
        <v>417</v>
      </c>
      <c r="O168">
        <v>345</v>
      </c>
      <c r="P168">
        <v>370</v>
      </c>
      <c r="Q168">
        <v>463</v>
      </c>
      <c r="R168">
        <v>417</v>
      </c>
      <c r="S168">
        <v>345</v>
      </c>
      <c r="T168">
        <v>370</v>
      </c>
      <c r="U168">
        <v>463</v>
      </c>
      <c r="V168">
        <v>370</v>
      </c>
      <c r="W168">
        <v>463</v>
      </c>
      <c r="X168">
        <v>345</v>
      </c>
      <c r="Y168">
        <v>370</v>
      </c>
      <c r="Z168">
        <v>463</v>
      </c>
      <c r="AA168">
        <v>417</v>
      </c>
      <c r="AB168">
        <v>345</v>
      </c>
      <c r="AC168">
        <v>370</v>
      </c>
      <c r="AD168">
        <v>463</v>
      </c>
      <c r="AE168">
        <v>417</v>
      </c>
      <c r="AF168">
        <v>345</v>
      </c>
      <c r="AG168">
        <v>370</v>
      </c>
      <c r="AH168">
        <v>463</v>
      </c>
      <c r="AI168">
        <v>370</v>
      </c>
      <c r="AJ168">
        <v>345</v>
      </c>
      <c r="AK168">
        <v>370</v>
      </c>
      <c r="AL168">
        <v>463</v>
      </c>
      <c r="AM168">
        <v>345</v>
      </c>
      <c r="AN168">
        <v>370</v>
      </c>
      <c r="AO168">
        <v>463</v>
      </c>
      <c r="AP168">
        <f t="shared" si="2"/>
        <v>407</v>
      </c>
      <c r="AQ168">
        <v>407</v>
      </c>
      <c r="AR168">
        <v>407</v>
      </c>
      <c r="AS168">
        <v>407</v>
      </c>
      <c r="AU168" t="s">
        <v>3688</v>
      </c>
      <c r="AV168" t="s">
        <v>4774</v>
      </c>
      <c r="AW168">
        <v>93</v>
      </c>
    </row>
    <row r="169" spans="4:49" ht="13.5" customHeight="1">
      <c r="D169" t="s">
        <v>3689</v>
      </c>
      <c r="E169" t="s">
        <v>4713</v>
      </c>
      <c r="F169" t="s">
        <v>4689</v>
      </c>
      <c r="G169" s="105">
        <v>3.5</v>
      </c>
      <c r="H169">
        <v>345</v>
      </c>
      <c r="I169">
        <v>370</v>
      </c>
      <c r="J169">
        <v>463</v>
      </c>
      <c r="K169">
        <v>345</v>
      </c>
      <c r="L169">
        <v>370</v>
      </c>
      <c r="M169">
        <v>463</v>
      </c>
      <c r="N169">
        <v>417</v>
      </c>
      <c r="O169">
        <v>345</v>
      </c>
      <c r="P169">
        <v>370</v>
      </c>
      <c r="Q169">
        <v>463</v>
      </c>
      <c r="R169">
        <v>417</v>
      </c>
      <c r="S169">
        <v>345</v>
      </c>
      <c r="T169">
        <v>370</v>
      </c>
      <c r="U169">
        <v>463</v>
      </c>
      <c r="V169">
        <v>370</v>
      </c>
      <c r="W169">
        <v>463</v>
      </c>
      <c r="X169">
        <v>345</v>
      </c>
      <c r="Y169">
        <v>370</v>
      </c>
      <c r="Z169">
        <v>463</v>
      </c>
      <c r="AA169">
        <v>417</v>
      </c>
      <c r="AB169">
        <v>345</v>
      </c>
      <c r="AC169">
        <v>370</v>
      </c>
      <c r="AD169">
        <v>463</v>
      </c>
      <c r="AE169">
        <v>417</v>
      </c>
      <c r="AF169">
        <v>345</v>
      </c>
      <c r="AG169">
        <v>370</v>
      </c>
      <c r="AH169">
        <v>463</v>
      </c>
      <c r="AI169">
        <v>370</v>
      </c>
      <c r="AJ169">
        <v>345</v>
      </c>
      <c r="AK169">
        <v>370</v>
      </c>
      <c r="AL169">
        <v>463</v>
      </c>
      <c r="AM169">
        <v>345</v>
      </c>
      <c r="AN169">
        <v>370</v>
      </c>
      <c r="AO169">
        <v>463</v>
      </c>
      <c r="AP169">
        <f t="shared" si="2"/>
        <v>407</v>
      </c>
      <c r="AQ169">
        <v>407</v>
      </c>
      <c r="AR169">
        <v>407</v>
      </c>
      <c r="AS169">
        <v>407</v>
      </c>
      <c r="AU169" t="s">
        <v>3689</v>
      </c>
      <c r="AV169" t="s">
        <v>4774</v>
      </c>
      <c r="AW169">
        <v>93</v>
      </c>
    </row>
    <row r="170" spans="4:49" ht="13.5" customHeight="1">
      <c r="D170" t="s">
        <v>3686</v>
      </c>
      <c r="E170" t="s">
        <v>4713</v>
      </c>
      <c r="F170" t="s">
        <v>4692</v>
      </c>
      <c r="G170" s="105">
        <v>4</v>
      </c>
      <c r="H170">
        <v>379</v>
      </c>
      <c r="I170">
        <v>409</v>
      </c>
      <c r="J170">
        <v>512</v>
      </c>
      <c r="K170">
        <v>379</v>
      </c>
      <c r="L170">
        <v>409</v>
      </c>
      <c r="M170">
        <v>512</v>
      </c>
      <c r="N170">
        <v>462</v>
      </c>
      <c r="O170">
        <v>379</v>
      </c>
      <c r="P170">
        <v>409</v>
      </c>
      <c r="Q170">
        <v>512</v>
      </c>
      <c r="R170">
        <v>462</v>
      </c>
      <c r="S170">
        <v>379</v>
      </c>
      <c r="T170">
        <v>409</v>
      </c>
      <c r="U170">
        <v>512</v>
      </c>
      <c r="V170">
        <v>409</v>
      </c>
      <c r="W170">
        <v>512</v>
      </c>
      <c r="X170">
        <v>379</v>
      </c>
      <c r="Y170">
        <v>409</v>
      </c>
      <c r="Z170">
        <v>512</v>
      </c>
      <c r="AA170">
        <v>462</v>
      </c>
      <c r="AB170">
        <v>379</v>
      </c>
      <c r="AC170">
        <v>409</v>
      </c>
      <c r="AD170">
        <v>512</v>
      </c>
      <c r="AE170">
        <v>462</v>
      </c>
      <c r="AF170">
        <v>379</v>
      </c>
      <c r="AG170">
        <v>409</v>
      </c>
      <c r="AH170">
        <v>512</v>
      </c>
      <c r="AI170">
        <v>409</v>
      </c>
      <c r="AJ170">
        <v>379</v>
      </c>
      <c r="AK170">
        <v>409</v>
      </c>
      <c r="AL170">
        <v>512</v>
      </c>
      <c r="AM170">
        <v>379</v>
      </c>
      <c r="AN170">
        <v>409</v>
      </c>
      <c r="AO170">
        <v>512</v>
      </c>
      <c r="AP170">
        <f t="shared" si="2"/>
        <v>450</v>
      </c>
      <c r="AQ170">
        <v>450</v>
      </c>
      <c r="AR170">
        <v>450</v>
      </c>
      <c r="AS170">
        <v>450</v>
      </c>
      <c r="AU170" t="s">
        <v>3686</v>
      </c>
      <c r="AV170" t="s">
        <v>4774</v>
      </c>
      <c r="AW170">
        <v>94</v>
      </c>
    </row>
    <row r="171" spans="4:49" ht="13.5" customHeight="1">
      <c r="D171" t="s">
        <v>3687</v>
      </c>
      <c r="E171" t="s">
        <v>4713</v>
      </c>
      <c r="F171" t="s">
        <v>4692</v>
      </c>
      <c r="G171" s="105">
        <v>4</v>
      </c>
      <c r="H171">
        <v>379</v>
      </c>
      <c r="I171">
        <v>409</v>
      </c>
      <c r="J171">
        <v>512</v>
      </c>
      <c r="K171">
        <v>379</v>
      </c>
      <c r="L171">
        <v>409</v>
      </c>
      <c r="M171">
        <v>512</v>
      </c>
      <c r="N171">
        <v>462</v>
      </c>
      <c r="O171">
        <v>379</v>
      </c>
      <c r="P171">
        <v>409</v>
      </c>
      <c r="Q171">
        <v>512</v>
      </c>
      <c r="R171">
        <v>462</v>
      </c>
      <c r="S171">
        <v>379</v>
      </c>
      <c r="T171">
        <v>409</v>
      </c>
      <c r="U171">
        <v>512</v>
      </c>
      <c r="V171">
        <v>409</v>
      </c>
      <c r="W171">
        <v>512</v>
      </c>
      <c r="X171">
        <v>379</v>
      </c>
      <c r="Y171">
        <v>409</v>
      </c>
      <c r="Z171">
        <v>512</v>
      </c>
      <c r="AA171">
        <v>462</v>
      </c>
      <c r="AB171">
        <v>379</v>
      </c>
      <c r="AC171">
        <v>409</v>
      </c>
      <c r="AD171">
        <v>512</v>
      </c>
      <c r="AE171">
        <v>462</v>
      </c>
      <c r="AF171">
        <v>379</v>
      </c>
      <c r="AG171">
        <v>409</v>
      </c>
      <c r="AH171">
        <v>512</v>
      </c>
      <c r="AI171">
        <v>409</v>
      </c>
      <c r="AJ171">
        <v>379</v>
      </c>
      <c r="AK171">
        <v>409</v>
      </c>
      <c r="AL171">
        <v>512</v>
      </c>
      <c r="AM171">
        <v>379</v>
      </c>
      <c r="AN171">
        <v>409</v>
      </c>
      <c r="AO171">
        <v>512</v>
      </c>
      <c r="AP171">
        <f t="shared" si="2"/>
        <v>450</v>
      </c>
      <c r="AQ171">
        <v>450</v>
      </c>
      <c r="AR171">
        <v>450</v>
      </c>
      <c r="AS171">
        <v>450</v>
      </c>
      <c r="AU171" t="s">
        <v>3687</v>
      </c>
      <c r="AV171" t="s">
        <v>4774</v>
      </c>
      <c r="AW171">
        <v>94</v>
      </c>
    </row>
    <row r="172" spans="4:49" ht="13.5" customHeight="1">
      <c r="D172" t="s">
        <v>4691</v>
      </c>
      <c r="E172" t="s">
        <v>4713</v>
      </c>
      <c r="F172" t="s">
        <v>4689</v>
      </c>
      <c r="G172" s="105">
        <v>3.7</v>
      </c>
      <c r="H172">
        <v>352</v>
      </c>
      <c r="I172">
        <v>377</v>
      </c>
      <c r="J172">
        <v>472</v>
      </c>
      <c r="K172">
        <v>352</v>
      </c>
      <c r="L172">
        <v>377</v>
      </c>
      <c r="M172">
        <v>472</v>
      </c>
      <c r="N172">
        <v>426</v>
      </c>
      <c r="O172">
        <v>352</v>
      </c>
      <c r="P172">
        <v>377</v>
      </c>
      <c r="Q172">
        <v>472</v>
      </c>
      <c r="R172">
        <v>426</v>
      </c>
      <c r="S172">
        <v>352</v>
      </c>
      <c r="T172">
        <v>377</v>
      </c>
      <c r="U172">
        <v>472</v>
      </c>
      <c r="V172">
        <v>377</v>
      </c>
      <c r="W172">
        <v>472</v>
      </c>
      <c r="X172">
        <v>352</v>
      </c>
      <c r="Y172">
        <v>377</v>
      </c>
      <c r="Z172">
        <v>472</v>
      </c>
      <c r="AA172">
        <v>426</v>
      </c>
      <c r="AB172">
        <v>352</v>
      </c>
      <c r="AC172">
        <v>377</v>
      </c>
      <c r="AD172">
        <v>472</v>
      </c>
      <c r="AE172">
        <v>426</v>
      </c>
      <c r="AF172">
        <v>352</v>
      </c>
      <c r="AG172">
        <v>377</v>
      </c>
      <c r="AH172">
        <v>472</v>
      </c>
      <c r="AI172">
        <v>377</v>
      </c>
      <c r="AJ172">
        <v>352</v>
      </c>
      <c r="AK172">
        <v>377</v>
      </c>
      <c r="AL172">
        <v>472</v>
      </c>
      <c r="AM172">
        <v>352</v>
      </c>
      <c r="AN172">
        <v>377</v>
      </c>
      <c r="AO172">
        <v>472</v>
      </c>
      <c r="AP172">
        <f t="shared" si="2"/>
        <v>415</v>
      </c>
      <c r="AQ172">
        <v>415</v>
      </c>
      <c r="AR172">
        <v>415</v>
      </c>
      <c r="AS172">
        <v>415</v>
      </c>
      <c r="AU172" t="s">
        <v>4691</v>
      </c>
      <c r="AV172" t="s">
        <v>4774</v>
      </c>
      <c r="AW172">
        <v>95</v>
      </c>
    </row>
    <row r="173" spans="4:49" ht="13.5" customHeight="1">
      <c r="D173" t="s">
        <v>4693</v>
      </c>
      <c r="E173" t="s">
        <v>4713</v>
      </c>
      <c r="F173" t="s">
        <v>4689</v>
      </c>
      <c r="G173" s="105">
        <v>3.7</v>
      </c>
      <c r="H173">
        <v>352</v>
      </c>
      <c r="I173">
        <v>377</v>
      </c>
      <c r="J173">
        <v>472</v>
      </c>
      <c r="K173">
        <v>352</v>
      </c>
      <c r="L173">
        <v>377</v>
      </c>
      <c r="M173">
        <v>472</v>
      </c>
      <c r="N173">
        <v>426</v>
      </c>
      <c r="O173">
        <v>352</v>
      </c>
      <c r="P173">
        <v>377</v>
      </c>
      <c r="Q173">
        <v>472</v>
      </c>
      <c r="R173">
        <v>426</v>
      </c>
      <c r="S173">
        <v>352</v>
      </c>
      <c r="T173">
        <v>377</v>
      </c>
      <c r="U173">
        <v>472</v>
      </c>
      <c r="V173">
        <v>377</v>
      </c>
      <c r="W173">
        <v>472</v>
      </c>
      <c r="X173">
        <v>352</v>
      </c>
      <c r="Y173">
        <v>377</v>
      </c>
      <c r="Z173">
        <v>472</v>
      </c>
      <c r="AA173">
        <v>426</v>
      </c>
      <c r="AB173">
        <v>352</v>
      </c>
      <c r="AC173">
        <v>377</v>
      </c>
      <c r="AD173">
        <v>472</v>
      </c>
      <c r="AE173">
        <v>426</v>
      </c>
      <c r="AF173">
        <v>352</v>
      </c>
      <c r="AG173">
        <v>377</v>
      </c>
      <c r="AH173">
        <v>472</v>
      </c>
      <c r="AI173">
        <v>377</v>
      </c>
      <c r="AJ173">
        <v>352</v>
      </c>
      <c r="AK173">
        <v>377</v>
      </c>
      <c r="AL173">
        <v>472</v>
      </c>
      <c r="AM173">
        <v>352</v>
      </c>
      <c r="AN173">
        <v>377</v>
      </c>
      <c r="AO173">
        <v>472</v>
      </c>
      <c r="AP173">
        <f t="shared" si="2"/>
        <v>415</v>
      </c>
      <c r="AQ173">
        <v>415</v>
      </c>
      <c r="AR173">
        <v>415</v>
      </c>
      <c r="AS173">
        <v>415</v>
      </c>
      <c r="AU173" t="s">
        <v>4693</v>
      </c>
      <c r="AV173" t="s">
        <v>4774</v>
      </c>
      <c r="AW173">
        <v>95</v>
      </c>
    </row>
    <row r="174" spans="4:49" ht="13.5" customHeight="1">
      <c r="D174" t="s">
        <v>4688</v>
      </c>
      <c r="E174" t="s">
        <v>4713</v>
      </c>
      <c r="F174" t="s">
        <v>4692</v>
      </c>
      <c r="G174" s="105">
        <v>4.0999999999999996</v>
      </c>
      <c r="H174">
        <v>388</v>
      </c>
      <c r="I174">
        <v>418</v>
      </c>
      <c r="J174">
        <v>523</v>
      </c>
      <c r="K174">
        <v>388</v>
      </c>
      <c r="L174">
        <v>418</v>
      </c>
      <c r="M174">
        <v>523</v>
      </c>
      <c r="N174">
        <v>472</v>
      </c>
      <c r="O174">
        <v>388</v>
      </c>
      <c r="P174">
        <v>418</v>
      </c>
      <c r="Q174">
        <v>523</v>
      </c>
      <c r="R174">
        <v>472</v>
      </c>
      <c r="S174">
        <v>388</v>
      </c>
      <c r="T174">
        <v>418</v>
      </c>
      <c r="U174">
        <v>523</v>
      </c>
      <c r="V174">
        <v>418</v>
      </c>
      <c r="W174">
        <v>523</v>
      </c>
      <c r="X174">
        <v>388</v>
      </c>
      <c r="Y174">
        <v>418</v>
      </c>
      <c r="Z174">
        <v>523</v>
      </c>
      <c r="AA174">
        <v>472</v>
      </c>
      <c r="AB174">
        <v>388</v>
      </c>
      <c r="AC174">
        <v>418</v>
      </c>
      <c r="AD174">
        <v>523</v>
      </c>
      <c r="AE174">
        <v>472</v>
      </c>
      <c r="AF174">
        <v>388</v>
      </c>
      <c r="AG174">
        <v>418</v>
      </c>
      <c r="AH174">
        <v>523</v>
      </c>
      <c r="AI174">
        <v>418</v>
      </c>
      <c r="AJ174">
        <v>388</v>
      </c>
      <c r="AK174">
        <v>418</v>
      </c>
      <c r="AL174">
        <v>523</v>
      </c>
      <c r="AM174">
        <v>388</v>
      </c>
      <c r="AN174">
        <v>418</v>
      </c>
      <c r="AO174">
        <v>523</v>
      </c>
      <c r="AP174">
        <f t="shared" si="2"/>
        <v>460</v>
      </c>
      <c r="AQ174">
        <v>460</v>
      </c>
      <c r="AR174">
        <v>460</v>
      </c>
      <c r="AS174">
        <v>460</v>
      </c>
      <c r="AU174" t="s">
        <v>4688</v>
      </c>
      <c r="AV174" t="s">
        <v>4774</v>
      </c>
      <c r="AW174">
        <v>96</v>
      </c>
    </row>
    <row r="175" spans="4:49" ht="13.5" customHeight="1">
      <c r="D175" t="s">
        <v>4690</v>
      </c>
      <c r="E175" t="s">
        <v>4713</v>
      </c>
      <c r="F175" t="s">
        <v>4692</v>
      </c>
      <c r="G175" s="105">
        <v>4.0999999999999996</v>
      </c>
      <c r="H175">
        <v>388</v>
      </c>
      <c r="I175">
        <v>418</v>
      </c>
      <c r="J175">
        <v>523</v>
      </c>
      <c r="K175">
        <v>388</v>
      </c>
      <c r="L175">
        <v>418</v>
      </c>
      <c r="M175">
        <v>523</v>
      </c>
      <c r="N175">
        <v>472</v>
      </c>
      <c r="O175">
        <v>388</v>
      </c>
      <c r="P175">
        <v>418</v>
      </c>
      <c r="Q175">
        <v>523</v>
      </c>
      <c r="R175">
        <v>472</v>
      </c>
      <c r="S175">
        <v>388</v>
      </c>
      <c r="T175">
        <v>418</v>
      </c>
      <c r="U175">
        <v>523</v>
      </c>
      <c r="V175">
        <v>418</v>
      </c>
      <c r="W175">
        <v>523</v>
      </c>
      <c r="X175">
        <v>388</v>
      </c>
      <c r="Y175">
        <v>418</v>
      </c>
      <c r="Z175">
        <v>523</v>
      </c>
      <c r="AA175">
        <v>472</v>
      </c>
      <c r="AB175">
        <v>388</v>
      </c>
      <c r="AC175">
        <v>418</v>
      </c>
      <c r="AD175">
        <v>523</v>
      </c>
      <c r="AE175">
        <v>472</v>
      </c>
      <c r="AF175">
        <v>388</v>
      </c>
      <c r="AG175">
        <v>418</v>
      </c>
      <c r="AH175">
        <v>523</v>
      </c>
      <c r="AI175">
        <v>418</v>
      </c>
      <c r="AJ175">
        <v>388</v>
      </c>
      <c r="AK175">
        <v>418</v>
      </c>
      <c r="AL175">
        <v>523</v>
      </c>
      <c r="AM175">
        <v>388</v>
      </c>
      <c r="AN175">
        <v>418</v>
      </c>
      <c r="AO175">
        <v>523</v>
      </c>
      <c r="AP175">
        <f t="shared" si="2"/>
        <v>460</v>
      </c>
      <c r="AQ175">
        <v>460</v>
      </c>
      <c r="AR175">
        <v>460</v>
      </c>
      <c r="AS175">
        <v>460</v>
      </c>
      <c r="AU175" t="s">
        <v>4690</v>
      </c>
      <c r="AV175" t="s">
        <v>4774</v>
      </c>
      <c r="AW175">
        <v>96</v>
      </c>
    </row>
    <row r="176" spans="4:49" ht="13.5" customHeight="1">
      <c r="D176" t="s">
        <v>3692</v>
      </c>
      <c r="E176" t="s">
        <v>4713</v>
      </c>
      <c r="F176" t="s">
        <v>4781</v>
      </c>
      <c r="G176" s="105">
        <v>3.8000000000000003</v>
      </c>
      <c r="H176">
        <v>368</v>
      </c>
      <c r="I176">
        <v>395</v>
      </c>
      <c r="J176">
        <v>495</v>
      </c>
      <c r="K176">
        <v>368</v>
      </c>
      <c r="L176">
        <v>395</v>
      </c>
      <c r="M176">
        <v>495</v>
      </c>
      <c r="N176">
        <v>445</v>
      </c>
      <c r="O176">
        <v>368</v>
      </c>
      <c r="P176">
        <v>395</v>
      </c>
      <c r="Q176">
        <v>495</v>
      </c>
      <c r="R176">
        <v>445</v>
      </c>
      <c r="S176">
        <v>368</v>
      </c>
      <c r="T176">
        <v>395</v>
      </c>
      <c r="U176">
        <v>495</v>
      </c>
      <c r="V176">
        <v>395</v>
      </c>
      <c r="W176">
        <v>495</v>
      </c>
      <c r="X176">
        <v>368</v>
      </c>
      <c r="Y176">
        <v>395</v>
      </c>
      <c r="Z176">
        <v>495</v>
      </c>
      <c r="AA176">
        <v>445</v>
      </c>
      <c r="AB176">
        <v>368</v>
      </c>
      <c r="AC176">
        <v>395</v>
      </c>
      <c r="AD176">
        <v>495</v>
      </c>
      <c r="AE176">
        <v>445</v>
      </c>
      <c r="AF176">
        <v>368</v>
      </c>
      <c r="AG176">
        <v>395</v>
      </c>
      <c r="AH176">
        <v>495</v>
      </c>
      <c r="AI176">
        <v>395</v>
      </c>
      <c r="AJ176">
        <v>368</v>
      </c>
      <c r="AK176">
        <v>395</v>
      </c>
      <c r="AL176">
        <v>495</v>
      </c>
      <c r="AM176">
        <v>368</v>
      </c>
      <c r="AN176">
        <v>395</v>
      </c>
      <c r="AO176">
        <v>495</v>
      </c>
      <c r="AP176">
        <f t="shared" si="2"/>
        <v>435</v>
      </c>
      <c r="AQ176">
        <v>435</v>
      </c>
      <c r="AR176">
        <v>435</v>
      </c>
      <c r="AS176">
        <v>435</v>
      </c>
      <c r="AU176" t="s">
        <v>3692</v>
      </c>
      <c r="AV176" t="s">
        <v>4774</v>
      </c>
      <c r="AW176">
        <v>97</v>
      </c>
    </row>
    <row r="177" spans="4:49" ht="13.5" customHeight="1">
      <c r="D177" t="s">
        <v>3693</v>
      </c>
      <c r="E177" t="s">
        <v>4713</v>
      </c>
      <c r="F177" t="s">
        <v>4781</v>
      </c>
      <c r="G177" s="105">
        <v>3.8000000000000003</v>
      </c>
      <c r="H177">
        <v>368</v>
      </c>
      <c r="I177">
        <v>395</v>
      </c>
      <c r="J177">
        <v>495</v>
      </c>
      <c r="K177">
        <v>368</v>
      </c>
      <c r="L177">
        <v>395</v>
      </c>
      <c r="M177">
        <v>495</v>
      </c>
      <c r="N177">
        <v>445</v>
      </c>
      <c r="O177">
        <v>368</v>
      </c>
      <c r="P177">
        <v>395</v>
      </c>
      <c r="Q177">
        <v>495</v>
      </c>
      <c r="R177">
        <v>445</v>
      </c>
      <c r="S177">
        <v>368</v>
      </c>
      <c r="T177">
        <v>395</v>
      </c>
      <c r="U177">
        <v>495</v>
      </c>
      <c r="V177">
        <v>395</v>
      </c>
      <c r="W177">
        <v>495</v>
      </c>
      <c r="X177">
        <v>368</v>
      </c>
      <c r="Y177">
        <v>395</v>
      </c>
      <c r="Z177">
        <v>495</v>
      </c>
      <c r="AA177">
        <v>445</v>
      </c>
      <c r="AB177">
        <v>368</v>
      </c>
      <c r="AC177">
        <v>395</v>
      </c>
      <c r="AD177">
        <v>495</v>
      </c>
      <c r="AE177">
        <v>445</v>
      </c>
      <c r="AF177">
        <v>368</v>
      </c>
      <c r="AG177">
        <v>395</v>
      </c>
      <c r="AH177">
        <v>495</v>
      </c>
      <c r="AI177">
        <v>395</v>
      </c>
      <c r="AJ177">
        <v>368</v>
      </c>
      <c r="AK177">
        <v>395</v>
      </c>
      <c r="AL177">
        <v>495</v>
      </c>
      <c r="AM177">
        <v>368</v>
      </c>
      <c r="AN177">
        <v>395</v>
      </c>
      <c r="AO177">
        <v>495</v>
      </c>
      <c r="AP177">
        <f t="shared" si="2"/>
        <v>435</v>
      </c>
      <c r="AQ177">
        <v>435</v>
      </c>
      <c r="AR177">
        <v>435</v>
      </c>
      <c r="AS177">
        <v>435</v>
      </c>
      <c r="AU177" t="s">
        <v>3693</v>
      </c>
      <c r="AV177" t="s">
        <v>4774</v>
      </c>
      <c r="AW177">
        <v>97</v>
      </c>
    </row>
    <row r="178" spans="4:49" ht="13.5" customHeight="1">
      <c r="D178" t="s">
        <v>3690</v>
      </c>
      <c r="E178" t="s">
        <v>4713</v>
      </c>
      <c r="F178" t="s">
        <v>4782</v>
      </c>
      <c r="G178" s="105">
        <v>4.3</v>
      </c>
      <c r="H178">
        <v>400</v>
      </c>
      <c r="I178">
        <v>432</v>
      </c>
      <c r="J178">
        <v>541</v>
      </c>
      <c r="K178">
        <v>400</v>
      </c>
      <c r="L178">
        <v>432</v>
      </c>
      <c r="M178">
        <v>541</v>
      </c>
      <c r="N178">
        <v>488</v>
      </c>
      <c r="O178">
        <v>400</v>
      </c>
      <c r="P178">
        <v>432</v>
      </c>
      <c r="Q178">
        <v>541</v>
      </c>
      <c r="R178">
        <v>488</v>
      </c>
      <c r="S178">
        <v>400</v>
      </c>
      <c r="T178">
        <v>432</v>
      </c>
      <c r="U178">
        <v>541</v>
      </c>
      <c r="V178">
        <v>432</v>
      </c>
      <c r="W178">
        <v>541</v>
      </c>
      <c r="X178">
        <v>400</v>
      </c>
      <c r="Y178">
        <v>432</v>
      </c>
      <c r="Z178">
        <v>541</v>
      </c>
      <c r="AA178">
        <v>488</v>
      </c>
      <c r="AB178">
        <v>400</v>
      </c>
      <c r="AC178">
        <v>432</v>
      </c>
      <c r="AD178">
        <v>541</v>
      </c>
      <c r="AE178">
        <v>488</v>
      </c>
      <c r="AF178">
        <v>400</v>
      </c>
      <c r="AG178">
        <v>432</v>
      </c>
      <c r="AH178">
        <v>541</v>
      </c>
      <c r="AI178">
        <v>432</v>
      </c>
      <c r="AJ178">
        <v>400</v>
      </c>
      <c r="AK178">
        <v>432</v>
      </c>
      <c r="AL178">
        <v>541</v>
      </c>
      <c r="AM178">
        <v>400</v>
      </c>
      <c r="AN178">
        <v>432</v>
      </c>
      <c r="AO178">
        <v>541</v>
      </c>
      <c r="AP178">
        <f t="shared" si="2"/>
        <v>476</v>
      </c>
      <c r="AQ178">
        <v>476</v>
      </c>
      <c r="AR178">
        <v>476</v>
      </c>
      <c r="AS178">
        <v>476</v>
      </c>
      <c r="AU178" t="s">
        <v>3690</v>
      </c>
      <c r="AV178" t="s">
        <v>4774</v>
      </c>
      <c r="AW178">
        <v>98</v>
      </c>
    </row>
    <row r="179" spans="4:49" ht="13.5" customHeight="1">
      <c r="D179" t="s">
        <v>3691</v>
      </c>
      <c r="E179" t="s">
        <v>4713</v>
      </c>
      <c r="F179" t="s">
        <v>4782</v>
      </c>
      <c r="G179" s="105">
        <v>4.3</v>
      </c>
      <c r="H179">
        <v>400</v>
      </c>
      <c r="I179">
        <v>432</v>
      </c>
      <c r="J179">
        <v>541</v>
      </c>
      <c r="K179">
        <v>400</v>
      </c>
      <c r="L179">
        <v>432</v>
      </c>
      <c r="M179">
        <v>541</v>
      </c>
      <c r="N179">
        <v>488</v>
      </c>
      <c r="O179">
        <v>400</v>
      </c>
      <c r="P179">
        <v>432</v>
      </c>
      <c r="Q179">
        <v>541</v>
      </c>
      <c r="R179">
        <v>488</v>
      </c>
      <c r="S179">
        <v>400</v>
      </c>
      <c r="T179">
        <v>432</v>
      </c>
      <c r="U179">
        <v>541</v>
      </c>
      <c r="V179">
        <v>432</v>
      </c>
      <c r="W179">
        <v>541</v>
      </c>
      <c r="X179">
        <v>400</v>
      </c>
      <c r="Y179">
        <v>432</v>
      </c>
      <c r="Z179">
        <v>541</v>
      </c>
      <c r="AA179">
        <v>488</v>
      </c>
      <c r="AB179">
        <v>400</v>
      </c>
      <c r="AC179">
        <v>432</v>
      </c>
      <c r="AD179">
        <v>541</v>
      </c>
      <c r="AE179">
        <v>488</v>
      </c>
      <c r="AF179">
        <v>400</v>
      </c>
      <c r="AG179">
        <v>432</v>
      </c>
      <c r="AH179">
        <v>541</v>
      </c>
      <c r="AI179">
        <v>432</v>
      </c>
      <c r="AJ179">
        <v>400</v>
      </c>
      <c r="AK179">
        <v>432</v>
      </c>
      <c r="AL179">
        <v>541</v>
      </c>
      <c r="AM179">
        <v>400</v>
      </c>
      <c r="AN179">
        <v>432</v>
      </c>
      <c r="AO179">
        <v>541</v>
      </c>
      <c r="AP179">
        <f t="shared" si="2"/>
        <v>476</v>
      </c>
      <c r="AQ179">
        <v>476</v>
      </c>
      <c r="AR179">
        <v>476</v>
      </c>
      <c r="AS179">
        <v>476</v>
      </c>
      <c r="AU179" t="s">
        <v>3691</v>
      </c>
      <c r="AV179" t="s">
        <v>4774</v>
      </c>
      <c r="AW179">
        <v>98</v>
      </c>
    </row>
    <row r="180" spans="4:49" ht="13.5" customHeight="1">
      <c r="D180" t="s">
        <v>3696</v>
      </c>
      <c r="E180" t="s">
        <v>4713</v>
      </c>
      <c r="F180" t="s">
        <v>4783</v>
      </c>
      <c r="G180" s="105">
        <v>3.9</v>
      </c>
      <c r="H180">
        <v>374</v>
      </c>
      <c r="I180">
        <v>401</v>
      </c>
      <c r="J180">
        <v>501</v>
      </c>
      <c r="K180">
        <v>374</v>
      </c>
      <c r="L180">
        <v>401</v>
      </c>
      <c r="M180">
        <v>501</v>
      </c>
      <c r="N180">
        <v>451</v>
      </c>
      <c r="O180">
        <v>374</v>
      </c>
      <c r="P180">
        <v>401</v>
      </c>
      <c r="Q180">
        <v>501</v>
      </c>
      <c r="R180">
        <v>451</v>
      </c>
      <c r="S180">
        <v>374</v>
      </c>
      <c r="T180">
        <v>401</v>
      </c>
      <c r="U180">
        <v>501</v>
      </c>
      <c r="V180">
        <v>401</v>
      </c>
      <c r="W180">
        <v>501</v>
      </c>
      <c r="X180">
        <v>374</v>
      </c>
      <c r="Y180">
        <v>401</v>
      </c>
      <c r="Z180">
        <v>501</v>
      </c>
      <c r="AA180">
        <v>451</v>
      </c>
      <c r="AB180">
        <v>374</v>
      </c>
      <c r="AC180">
        <v>401</v>
      </c>
      <c r="AD180">
        <v>501</v>
      </c>
      <c r="AE180">
        <v>451</v>
      </c>
      <c r="AF180">
        <v>374</v>
      </c>
      <c r="AG180">
        <v>401</v>
      </c>
      <c r="AH180">
        <v>501</v>
      </c>
      <c r="AI180">
        <v>401</v>
      </c>
      <c r="AJ180">
        <v>374</v>
      </c>
      <c r="AK180">
        <v>401</v>
      </c>
      <c r="AL180">
        <v>501</v>
      </c>
      <c r="AM180">
        <v>374</v>
      </c>
      <c r="AN180">
        <v>401</v>
      </c>
      <c r="AO180">
        <v>501</v>
      </c>
      <c r="AP180">
        <f t="shared" si="2"/>
        <v>442</v>
      </c>
      <c r="AQ180">
        <v>442</v>
      </c>
      <c r="AR180">
        <v>442</v>
      </c>
      <c r="AS180">
        <v>442</v>
      </c>
      <c r="AU180" t="s">
        <v>3696</v>
      </c>
      <c r="AV180" t="s">
        <v>4774</v>
      </c>
      <c r="AW180">
        <v>99</v>
      </c>
    </row>
    <row r="181" spans="4:49" ht="13.5" customHeight="1">
      <c r="D181" t="s">
        <v>3697</v>
      </c>
      <c r="E181" t="s">
        <v>4713</v>
      </c>
      <c r="F181" t="s">
        <v>4783</v>
      </c>
      <c r="G181" s="105">
        <v>3.9</v>
      </c>
      <c r="H181">
        <v>374</v>
      </c>
      <c r="I181">
        <v>401</v>
      </c>
      <c r="J181">
        <v>501</v>
      </c>
      <c r="K181">
        <v>374</v>
      </c>
      <c r="L181">
        <v>401</v>
      </c>
      <c r="M181">
        <v>501</v>
      </c>
      <c r="N181">
        <v>451</v>
      </c>
      <c r="O181">
        <v>374</v>
      </c>
      <c r="P181">
        <v>401</v>
      </c>
      <c r="Q181">
        <v>501</v>
      </c>
      <c r="R181">
        <v>451</v>
      </c>
      <c r="S181">
        <v>374</v>
      </c>
      <c r="T181">
        <v>401</v>
      </c>
      <c r="U181">
        <v>501</v>
      </c>
      <c r="V181">
        <v>401</v>
      </c>
      <c r="W181">
        <v>501</v>
      </c>
      <c r="X181">
        <v>374</v>
      </c>
      <c r="Y181">
        <v>401</v>
      </c>
      <c r="Z181">
        <v>501</v>
      </c>
      <c r="AA181">
        <v>451</v>
      </c>
      <c r="AB181">
        <v>374</v>
      </c>
      <c r="AC181">
        <v>401</v>
      </c>
      <c r="AD181">
        <v>501</v>
      </c>
      <c r="AE181">
        <v>451</v>
      </c>
      <c r="AF181">
        <v>374</v>
      </c>
      <c r="AG181">
        <v>401</v>
      </c>
      <c r="AH181">
        <v>501</v>
      </c>
      <c r="AI181">
        <v>401</v>
      </c>
      <c r="AJ181">
        <v>374</v>
      </c>
      <c r="AK181">
        <v>401</v>
      </c>
      <c r="AL181">
        <v>501</v>
      </c>
      <c r="AM181">
        <v>374</v>
      </c>
      <c r="AN181">
        <v>401</v>
      </c>
      <c r="AO181">
        <v>501</v>
      </c>
      <c r="AP181">
        <f t="shared" si="2"/>
        <v>442</v>
      </c>
      <c r="AQ181">
        <v>442</v>
      </c>
      <c r="AR181">
        <v>442</v>
      </c>
      <c r="AS181">
        <v>442</v>
      </c>
      <c r="AU181" t="s">
        <v>3697</v>
      </c>
      <c r="AV181" t="s">
        <v>4774</v>
      </c>
      <c r="AW181">
        <v>99</v>
      </c>
    </row>
    <row r="182" spans="4:49" ht="13.5" customHeight="1">
      <c r="D182" t="s">
        <v>3694</v>
      </c>
      <c r="E182" t="s">
        <v>4713</v>
      </c>
      <c r="F182" t="s">
        <v>4784</v>
      </c>
      <c r="G182" s="105">
        <v>4.3999999999999995</v>
      </c>
      <c r="H182">
        <v>410</v>
      </c>
      <c r="I182">
        <v>443</v>
      </c>
      <c r="J182">
        <v>555</v>
      </c>
      <c r="K182">
        <v>410</v>
      </c>
      <c r="L182">
        <v>443</v>
      </c>
      <c r="M182">
        <v>555</v>
      </c>
      <c r="N182">
        <v>500</v>
      </c>
      <c r="O182">
        <v>410</v>
      </c>
      <c r="P182">
        <v>443</v>
      </c>
      <c r="Q182">
        <v>555</v>
      </c>
      <c r="R182">
        <v>500</v>
      </c>
      <c r="S182">
        <v>410</v>
      </c>
      <c r="T182">
        <v>443</v>
      </c>
      <c r="U182">
        <v>555</v>
      </c>
      <c r="V182">
        <v>443</v>
      </c>
      <c r="W182">
        <v>555</v>
      </c>
      <c r="X182">
        <v>410</v>
      </c>
      <c r="Y182">
        <v>443</v>
      </c>
      <c r="Z182">
        <v>555</v>
      </c>
      <c r="AA182">
        <v>500</v>
      </c>
      <c r="AB182">
        <v>410</v>
      </c>
      <c r="AC182">
        <v>443</v>
      </c>
      <c r="AD182">
        <v>555</v>
      </c>
      <c r="AE182">
        <v>500</v>
      </c>
      <c r="AF182">
        <v>410</v>
      </c>
      <c r="AG182">
        <v>443</v>
      </c>
      <c r="AH182">
        <v>555</v>
      </c>
      <c r="AI182">
        <v>443</v>
      </c>
      <c r="AJ182">
        <v>410</v>
      </c>
      <c r="AK182">
        <v>443</v>
      </c>
      <c r="AL182">
        <v>555</v>
      </c>
      <c r="AM182">
        <v>410</v>
      </c>
      <c r="AN182">
        <v>443</v>
      </c>
      <c r="AO182">
        <v>555</v>
      </c>
      <c r="AP182">
        <f t="shared" si="2"/>
        <v>488</v>
      </c>
      <c r="AQ182">
        <v>488</v>
      </c>
      <c r="AR182">
        <v>488</v>
      </c>
      <c r="AS182">
        <v>488</v>
      </c>
      <c r="AU182" t="s">
        <v>3694</v>
      </c>
      <c r="AV182" t="s">
        <v>4774</v>
      </c>
      <c r="AW182">
        <v>100</v>
      </c>
    </row>
    <row r="183" spans="4:49" ht="13.5" customHeight="1">
      <c r="D183" t="s">
        <v>3695</v>
      </c>
      <c r="E183" t="s">
        <v>4713</v>
      </c>
      <c r="F183" t="s">
        <v>4784</v>
      </c>
      <c r="G183" s="105">
        <v>4.3999999999999995</v>
      </c>
      <c r="H183">
        <v>410</v>
      </c>
      <c r="I183">
        <v>443</v>
      </c>
      <c r="J183">
        <v>555</v>
      </c>
      <c r="K183">
        <v>410</v>
      </c>
      <c r="L183">
        <v>443</v>
      </c>
      <c r="M183">
        <v>555</v>
      </c>
      <c r="N183">
        <v>500</v>
      </c>
      <c r="O183">
        <v>410</v>
      </c>
      <c r="P183">
        <v>443</v>
      </c>
      <c r="Q183">
        <v>555</v>
      </c>
      <c r="R183">
        <v>500</v>
      </c>
      <c r="S183">
        <v>410</v>
      </c>
      <c r="T183">
        <v>443</v>
      </c>
      <c r="U183">
        <v>555</v>
      </c>
      <c r="V183">
        <v>443</v>
      </c>
      <c r="W183">
        <v>555</v>
      </c>
      <c r="X183">
        <v>410</v>
      </c>
      <c r="Y183">
        <v>443</v>
      </c>
      <c r="Z183">
        <v>555</v>
      </c>
      <c r="AA183">
        <v>500</v>
      </c>
      <c r="AB183">
        <v>410</v>
      </c>
      <c r="AC183">
        <v>443</v>
      </c>
      <c r="AD183">
        <v>555</v>
      </c>
      <c r="AE183">
        <v>500</v>
      </c>
      <c r="AF183">
        <v>410</v>
      </c>
      <c r="AG183">
        <v>443</v>
      </c>
      <c r="AH183">
        <v>555</v>
      </c>
      <c r="AI183">
        <v>443</v>
      </c>
      <c r="AJ183">
        <v>410</v>
      </c>
      <c r="AK183">
        <v>443</v>
      </c>
      <c r="AL183">
        <v>555</v>
      </c>
      <c r="AM183">
        <v>410</v>
      </c>
      <c r="AN183">
        <v>443</v>
      </c>
      <c r="AO183">
        <v>555</v>
      </c>
      <c r="AP183">
        <f t="shared" si="2"/>
        <v>488</v>
      </c>
      <c r="AQ183">
        <v>488</v>
      </c>
      <c r="AR183">
        <v>488</v>
      </c>
      <c r="AS183">
        <v>488</v>
      </c>
      <c r="AU183" t="s">
        <v>3695</v>
      </c>
      <c r="AV183" t="s">
        <v>4774</v>
      </c>
      <c r="AW183">
        <v>100</v>
      </c>
    </row>
    <row r="184" spans="4:49" ht="13.5" customHeight="1">
      <c r="D184" t="s">
        <v>3700</v>
      </c>
      <c r="E184" t="s">
        <v>4713</v>
      </c>
      <c r="F184" t="s">
        <v>4785</v>
      </c>
      <c r="G184" s="105">
        <v>4</v>
      </c>
      <c r="H184">
        <v>389</v>
      </c>
      <c r="I184">
        <v>418</v>
      </c>
      <c r="J184">
        <v>523</v>
      </c>
      <c r="K184">
        <v>389</v>
      </c>
      <c r="L184">
        <v>418</v>
      </c>
      <c r="M184">
        <v>523</v>
      </c>
      <c r="N184">
        <v>471</v>
      </c>
      <c r="O184">
        <v>389</v>
      </c>
      <c r="P184">
        <v>418</v>
      </c>
      <c r="Q184">
        <v>523</v>
      </c>
      <c r="R184">
        <v>471</v>
      </c>
      <c r="S184">
        <v>389</v>
      </c>
      <c r="T184">
        <v>418</v>
      </c>
      <c r="U184">
        <v>523</v>
      </c>
      <c r="V184">
        <v>418</v>
      </c>
      <c r="W184">
        <v>523</v>
      </c>
      <c r="X184">
        <v>389</v>
      </c>
      <c r="Y184">
        <v>418</v>
      </c>
      <c r="Z184">
        <v>523</v>
      </c>
      <c r="AA184">
        <v>471</v>
      </c>
      <c r="AB184">
        <v>389</v>
      </c>
      <c r="AC184">
        <v>418</v>
      </c>
      <c r="AD184">
        <v>523</v>
      </c>
      <c r="AE184">
        <v>471</v>
      </c>
      <c r="AF184">
        <v>389</v>
      </c>
      <c r="AG184">
        <v>418</v>
      </c>
      <c r="AH184">
        <v>523</v>
      </c>
      <c r="AI184">
        <v>418</v>
      </c>
      <c r="AJ184">
        <v>389</v>
      </c>
      <c r="AK184">
        <v>418</v>
      </c>
      <c r="AL184">
        <v>523</v>
      </c>
      <c r="AM184">
        <v>389</v>
      </c>
      <c r="AN184">
        <v>418</v>
      </c>
      <c r="AO184">
        <v>523</v>
      </c>
      <c r="AP184">
        <f t="shared" si="2"/>
        <v>460</v>
      </c>
      <c r="AQ184">
        <v>460</v>
      </c>
      <c r="AR184">
        <v>460</v>
      </c>
      <c r="AS184">
        <v>460</v>
      </c>
      <c r="AU184" t="s">
        <v>3700</v>
      </c>
      <c r="AV184" t="s">
        <v>4774</v>
      </c>
      <c r="AW184">
        <v>101</v>
      </c>
    </row>
    <row r="185" spans="4:49" ht="13.5" customHeight="1">
      <c r="D185" t="s">
        <v>3701</v>
      </c>
      <c r="E185" t="s">
        <v>4713</v>
      </c>
      <c r="F185" t="s">
        <v>4785</v>
      </c>
      <c r="G185" s="105">
        <v>4</v>
      </c>
      <c r="H185">
        <v>389</v>
      </c>
      <c r="I185">
        <v>418</v>
      </c>
      <c r="J185">
        <v>523</v>
      </c>
      <c r="K185">
        <v>389</v>
      </c>
      <c r="L185">
        <v>418</v>
      </c>
      <c r="M185">
        <v>523</v>
      </c>
      <c r="N185">
        <v>471</v>
      </c>
      <c r="O185">
        <v>389</v>
      </c>
      <c r="P185">
        <v>418</v>
      </c>
      <c r="Q185">
        <v>523</v>
      </c>
      <c r="R185">
        <v>471</v>
      </c>
      <c r="S185">
        <v>389</v>
      </c>
      <c r="T185">
        <v>418</v>
      </c>
      <c r="U185">
        <v>523</v>
      </c>
      <c r="V185">
        <v>418</v>
      </c>
      <c r="W185">
        <v>523</v>
      </c>
      <c r="X185">
        <v>389</v>
      </c>
      <c r="Y185">
        <v>418</v>
      </c>
      <c r="Z185">
        <v>523</v>
      </c>
      <c r="AA185">
        <v>471</v>
      </c>
      <c r="AB185">
        <v>389</v>
      </c>
      <c r="AC185">
        <v>418</v>
      </c>
      <c r="AD185">
        <v>523</v>
      </c>
      <c r="AE185">
        <v>471</v>
      </c>
      <c r="AF185">
        <v>389</v>
      </c>
      <c r="AG185">
        <v>418</v>
      </c>
      <c r="AH185">
        <v>523</v>
      </c>
      <c r="AI185">
        <v>418</v>
      </c>
      <c r="AJ185">
        <v>389</v>
      </c>
      <c r="AK185">
        <v>418</v>
      </c>
      <c r="AL185">
        <v>523</v>
      </c>
      <c r="AM185">
        <v>389</v>
      </c>
      <c r="AN185">
        <v>418</v>
      </c>
      <c r="AO185">
        <v>523</v>
      </c>
      <c r="AP185">
        <f t="shared" si="2"/>
        <v>460</v>
      </c>
      <c r="AQ185">
        <v>460</v>
      </c>
      <c r="AR185">
        <v>460</v>
      </c>
      <c r="AS185">
        <v>460</v>
      </c>
      <c r="AU185" t="s">
        <v>3701</v>
      </c>
      <c r="AV185" t="s">
        <v>4774</v>
      </c>
      <c r="AW185">
        <v>101</v>
      </c>
    </row>
    <row r="186" spans="4:49" ht="13.5" customHeight="1">
      <c r="D186" t="s">
        <v>3698</v>
      </c>
      <c r="E186" t="s">
        <v>4713</v>
      </c>
      <c r="F186" t="s">
        <v>4786</v>
      </c>
      <c r="G186" s="105">
        <v>4.5</v>
      </c>
      <c r="H186">
        <v>426</v>
      </c>
      <c r="I186">
        <v>461</v>
      </c>
      <c r="J186">
        <v>577</v>
      </c>
      <c r="K186">
        <v>426</v>
      </c>
      <c r="L186">
        <v>461</v>
      </c>
      <c r="M186">
        <v>577</v>
      </c>
      <c r="N186">
        <v>520</v>
      </c>
      <c r="O186">
        <v>426</v>
      </c>
      <c r="P186">
        <v>461</v>
      </c>
      <c r="Q186">
        <v>577</v>
      </c>
      <c r="R186">
        <v>520</v>
      </c>
      <c r="S186">
        <v>426</v>
      </c>
      <c r="T186">
        <v>461</v>
      </c>
      <c r="U186">
        <v>577</v>
      </c>
      <c r="V186">
        <v>461</v>
      </c>
      <c r="W186">
        <v>577</v>
      </c>
      <c r="X186">
        <v>426</v>
      </c>
      <c r="Y186">
        <v>461</v>
      </c>
      <c r="Z186">
        <v>577</v>
      </c>
      <c r="AA186">
        <v>520</v>
      </c>
      <c r="AB186">
        <v>426</v>
      </c>
      <c r="AC186">
        <v>461</v>
      </c>
      <c r="AD186">
        <v>577</v>
      </c>
      <c r="AE186">
        <v>520</v>
      </c>
      <c r="AF186">
        <v>426</v>
      </c>
      <c r="AG186">
        <v>461</v>
      </c>
      <c r="AH186">
        <v>577</v>
      </c>
      <c r="AI186">
        <v>461</v>
      </c>
      <c r="AJ186">
        <v>426</v>
      </c>
      <c r="AK186">
        <v>461</v>
      </c>
      <c r="AL186">
        <v>577</v>
      </c>
      <c r="AM186">
        <v>426</v>
      </c>
      <c r="AN186">
        <v>461</v>
      </c>
      <c r="AO186">
        <v>577</v>
      </c>
      <c r="AP186">
        <f t="shared" si="2"/>
        <v>508</v>
      </c>
      <c r="AQ186">
        <v>508</v>
      </c>
      <c r="AR186">
        <v>508</v>
      </c>
      <c r="AS186">
        <v>508</v>
      </c>
      <c r="AU186" t="s">
        <v>3698</v>
      </c>
      <c r="AV186" t="s">
        <v>4774</v>
      </c>
      <c r="AW186">
        <v>102</v>
      </c>
    </row>
    <row r="187" spans="4:49" ht="13.5" customHeight="1">
      <c r="D187" t="s">
        <v>3699</v>
      </c>
      <c r="E187" t="s">
        <v>4713</v>
      </c>
      <c r="F187" t="s">
        <v>4786</v>
      </c>
      <c r="G187" s="105">
        <v>4.5</v>
      </c>
      <c r="H187">
        <v>426</v>
      </c>
      <c r="I187">
        <v>461</v>
      </c>
      <c r="J187">
        <v>577</v>
      </c>
      <c r="K187">
        <v>426</v>
      </c>
      <c r="L187">
        <v>461</v>
      </c>
      <c r="M187">
        <v>577</v>
      </c>
      <c r="N187">
        <v>520</v>
      </c>
      <c r="O187">
        <v>426</v>
      </c>
      <c r="P187">
        <v>461</v>
      </c>
      <c r="Q187">
        <v>577</v>
      </c>
      <c r="R187">
        <v>520</v>
      </c>
      <c r="S187">
        <v>426</v>
      </c>
      <c r="T187">
        <v>461</v>
      </c>
      <c r="U187">
        <v>577</v>
      </c>
      <c r="V187">
        <v>461</v>
      </c>
      <c r="W187">
        <v>577</v>
      </c>
      <c r="X187">
        <v>426</v>
      </c>
      <c r="Y187">
        <v>461</v>
      </c>
      <c r="Z187">
        <v>577</v>
      </c>
      <c r="AA187">
        <v>520</v>
      </c>
      <c r="AB187">
        <v>426</v>
      </c>
      <c r="AC187">
        <v>461</v>
      </c>
      <c r="AD187">
        <v>577</v>
      </c>
      <c r="AE187">
        <v>520</v>
      </c>
      <c r="AF187">
        <v>426</v>
      </c>
      <c r="AG187">
        <v>461</v>
      </c>
      <c r="AH187">
        <v>577</v>
      </c>
      <c r="AI187">
        <v>461</v>
      </c>
      <c r="AJ187">
        <v>426</v>
      </c>
      <c r="AK187">
        <v>461</v>
      </c>
      <c r="AL187">
        <v>577</v>
      </c>
      <c r="AM187">
        <v>426</v>
      </c>
      <c r="AN187">
        <v>461</v>
      </c>
      <c r="AO187">
        <v>577</v>
      </c>
      <c r="AP187">
        <f t="shared" si="2"/>
        <v>508</v>
      </c>
      <c r="AQ187">
        <v>508</v>
      </c>
      <c r="AR187">
        <v>508</v>
      </c>
      <c r="AS187">
        <v>508</v>
      </c>
      <c r="AU187" t="s">
        <v>3699</v>
      </c>
      <c r="AV187" t="s">
        <v>4774</v>
      </c>
      <c r="AW187">
        <v>102</v>
      </c>
    </row>
    <row r="188" spans="4:49" ht="13.5" customHeight="1">
      <c r="D188" t="s">
        <v>532</v>
      </c>
      <c r="E188" t="s">
        <v>4713</v>
      </c>
      <c r="F188" t="s">
        <v>650</v>
      </c>
      <c r="G188" s="105">
        <v>3.5</v>
      </c>
      <c r="H188">
        <v>323</v>
      </c>
      <c r="I188">
        <v>362</v>
      </c>
      <c r="J188">
        <v>389</v>
      </c>
      <c r="K188">
        <v>323</v>
      </c>
      <c r="L188">
        <v>362</v>
      </c>
      <c r="M188">
        <v>389</v>
      </c>
      <c r="N188">
        <v>378</v>
      </c>
      <c r="O188">
        <v>323</v>
      </c>
      <c r="P188">
        <v>362</v>
      </c>
      <c r="Q188">
        <v>389</v>
      </c>
      <c r="R188">
        <v>378</v>
      </c>
      <c r="S188">
        <v>323</v>
      </c>
      <c r="T188">
        <v>362</v>
      </c>
      <c r="U188">
        <v>389</v>
      </c>
      <c r="V188">
        <v>362</v>
      </c>
      <c r="W188">
        <v>389</v>
      </c>
      <c r="X188">
        <v>323</v>
      </c>
      <c r="Y188">
        <v>362</v>
      </c>
      <c r="Z188">
        <v>389</v>
      </c>
      <c r="AA188">
        <v>378</v>
      </c>
      <c r="AB188">
        <v>323</v>
      </c>
      <c r="AC188">
        <v>362</v>
      </c>
      <c r="AD188">
        <v>389</v>
      </c>
      <c r="AE188">
        <v>378</v>
      </c>
      <c r="AF188">
        <v>323</v>
      </c>
      <c r="AG188">
        <v>362</v>
      </c>
      <c r="AH188">
        <v>389</v>
      </c>
      <c r="AI188">
        <v>362</v>
      </c>
      <c r="AJ188">
        <v>323</v>
      </c>
      <c r="AK188">
        <v>362</v>
      </c>
      <c r="AL188">
        <v>389</v>
      </c>
      <c r="AM188">
        <v>323</v>
      </c>
      <c r="AN188">
        <v>362</v>
      </c>
      <c r="AO188">
        <v>389</v>
      </c>
      <c r="AP188">
        <f t="shared" si="2"/>
        <v>399</v>
      </c>
      <c r="AQ188">
        <v>399</v>
      </c>
      <c r="AR188">
        <v>399</v>
      </c>
      <c r="AS188">
        <v>399</v>
      </c>
      <c r="AU188" t="s">
        <v>532</v>
      </c>
      <c r="AV188" t="s">
        <v>4774</v>
      </c>
      <c r="AW188">
        <v>103</v>
      </c>
    </row>
    <row r="189" spans="4:49" ht="13.5" customHeight="1">
      <c r="D189" t="s">
        <v>3261</v>
      </c>
      <c r="E189" t="s">
        <v>4713</v>
      </c>
      <c r="F189" t="s">
        <v>650</v>
      </c>
      <c r="G189" s="105">
        <v>3.5</v>
      </c>
      <c r="H189">
        <v>323</v>
      </c>
      <c r="I189">
        <v>362</v>
      </c>
      <c r="J189">
        <v>389</v>
      </c>
      <c r="K189">
        <v>323</v>
      </c>
      <c r="L189">
        <v>362</v>
      </c>
      <c r="M189">
        <v>389</v>
      </c>
      <c r="N189">
        <v>378</v>
      </c>
      <c r="O189">
        <v>323</v>
      </c>
      <c r="P189">
        <v>362</v>
      </c>
      <c r="Q189">
        <v>389</v>
      </c>
      <c r="R189">
        <v>378</v>
      </c>
      <c r="S189">
        <v>323</v>
      </c>
      <c r="T189">
        <v>362</v>
      </c>
      <c r="U189">
        <v>389</v>
      </c>
      <c r="V189">
        <v>362</v>
      </c>
      <c r="W189">
        <v>389</v>
      </c>
      <c r="X189">
        <v>323</v>
      </c>
      <c r="Y189">
        <v>362</v>
      </c>
      <c r="Z189">
        <v>389</v>
      </c>
      <c r="AA189">
        <v>378</v>
      </c>
      <c r="AB189">
        <v>323</v>
      </c>
      <c r="AC189">
        <v>362</v>
      </c>
      <c r="AD189">
        <v>389</v>
      </c>
      <c r="AE189">
        <v>378</v>
      </c>
      <c r="AF189">
        <v>323</v>
      </c>
      <c r="AG189">
        <v>362</v>
      </c>
      <c r="AH189">
        <v>389</v>
      </c>
      <c r="AI189">
        <v>362</v>
      </c>
      <c r="AJ189">
        <v>323</v>
      </c>
      <c r="AK189">
        <v>362</v>
      </c>
      <c r="AL189">
        <v>389</v>
      </c>
      <c r="AM189">
        <v>323</v>
      </c>
      <c r="AN189">
        <v>362</v>
      </c>
      <c r="AO189">
        <v>389</v>
      </c>
      <c r="AP189">
        <f t="shared" si="2"/>
        <v>399</v>
      </c>
      <c r="AQ189">
        <v>399</v>
      </c>
      <c r="AR189">
        <v>399</v>
      </c>
      <c r="AS189">
        <v>399</v>
      </c>
      <c r="AU189" t="s">
        <v>3261</v>
      </c>
      <c r="AV189" t="s">
        <v>4774</v>
      </c>
      <c r="AW189">
        <v>103</v>
      </c>
    </row>
    <row r="190" spans="4:49" ht="13.5" customHeight="1">
      <c r="D190" t="s">
        <v>533</v>
      </c>
      <c r="E190" t="s">
        <v>4713</v>
      </c>
      <c r="F190" t="s">
        <v>650</v>
      </c>
      <c r="G190" s="105">
        <v>3.8000000000000003</v>
      </c>
      <c r="H190">
        <v>344</v>
      </c>
      <c r="I190">
        <v>387</v>
      </c>
      <c r="J190">
        <v>414</v>
      </c>
      <c r="K190">
        <v>344</v>
      </c>
      <c r="L190">
        <v>387</v>
      </c>
      <c r="M190">
        <v>414</v>
      </c>
      <c r="N190">
        <v>403</v>
      </c>
      <c r="O190">
        <v>344</v>
      </c>
      <c r="P190">
        <v>387</v>
      </c>
      <c r="Q190">
        <v>414</v>
      </c>
      <c r="R190">
        <v>403</v>
      </c>
      <c r="S190">
        <v>344</v>
      </c>
      <c r="T190">
        <v>387</v>
      </c>
      <c r="U190">
        <v>414</v>
      </c>
      <c r="V190">
        <v>387</v>
      </c>
      <c r="W190">
        <v>414</v>
      </c>
      <c r="X190">
        <v>344</v>
      </c>
      <c r="Y190">
        <v>387</v>
      </c>
      <c r="Z190">
        <v>414</v>
      </c>
      <c r="AA190">
        <v>403</v>
      </c>
      <c r="AB190">
        <v>344</v>
      </c>
      <c r="AC190">
        <v>387</v>
      </c>
      <c r="AD190">
        <v>414</v>
      </c>
      <c r="AE190">
        <v>403</v>
      </c>
      <c r="AF190">
        <v>344</v>
      </c>
      <c r="AG190">
        <v>387</v>
      </c>
      <c r="AH190">
        <v>414</v>
      </c>
      <c r="AI190">
        <v>387</v>
      </c>
      <c r="AJ190">
        <v>344</v>
      </c>
      <c r="AK190">
        <v>387</v>
      </c>
      <c r="AL190">
        <v>414</v>
      </c>
      <c r="AM190">
        <v>344</v>
      </c>
      <c r="AN190">
        <v>387</v>
      </c>
      <c r="AO190">
        <v>414</v>
      </c>
      <c r="AP190">
        <f t="shared" si="2"/>
        <v>426</v>
      </c>
      <c r="AQ190">
        <v>426</v>
      </c>
      <c r="AR190">
        <v>426</v>
      </c>
      <c r="AS190">
        <v>426</v>
      </c>
      <c r="AU190" t="s">
        <v>533</v>
      </c>
      <c r="AV190" t="s">
        <v>4774</v>
      </c>
      <c r="AW190">
        <v>104</v>
      </c>
    </row>
    <row r="191" spans="4:49" ht="13.5" customHeight="1">
      <c r="D191" t="s">
        <v>3262</v>
      </c>
      <c r="E191" t="s">
        <v>4713</v>
      </c>
      <c r="F191" t="s">
        <v>650</v>
      </c>
      <c r="G191" s="105">
        <v>3.8000000000000003</v>
      </c>
      <c r="H191">
        <v>344</v>
      </c>
      <c r="I191">
        <v>387</v>
      </c>
      <c r="J191">
        <v>414</v>
      </c>
      <c r="K191">
        <v>344</v>
      </c>
      <c r="L191">
        <v>387</v>
      </c>
      <c r="M191">
        <v>414</v>
      </c>
      <c r="N191">
        <v>403</v>
      </c>
      <c r="O191">
        <v>344</v>
      </c>
      <c r="P191">
        <v>387</v>
      </c>
      <c r="Q191">
        <v>414</v>
      </c>
      <c r="R191">
        <v>403</v>
      </c>
      <c r="S191">
        <v>344</v>
      </c>
      <c r="T191">
        <v>387</v>
      </c>
      <c r="U191">
        <v>414</v>
      </c>
      <c r="V191">
        <v>387</v>
      </c>
      <c r="W191">
        <v>414</v>
      </c>
      <c r="X191">
        <v>344</v>
      </c>
      <c r="Y191">
        <v>387</v>
      </c>
      <c r="Z191">
        <v>414</v>
      </c>
      <c r="AA191">
        <v>403</v>
      </c>
      <c r="AB191">
        <v>344</v>
      </c>
      <c r="AC191">
        <v>387</v>
      </c>
      <c r="AD191">
        <v>414</v>
      </c>
      <c r="AE191">
        <v>403</v>
      </c>
      <c r="AF191">
        <v>344</v>
      </c>
      <c r="AG191">
        <v>387</v>
      </c>
      <c r="AH191">
        <v>414</v>
      </c>
      <c r="AI191">
        <v>387</v>
      </c>
      <c r="AJ191">
        <v>344</v>
      </c>
      <c r="AK191">
        <v>387</v>
      </c>
      <c r="AL191">
        <v>414</v>
      </c>
      <c r="AM191">
        <v>344</v>
      </c>
      <c r="AN191">
        <v>387</v>
      </c>
      <c r="AO191">
        <v>414</v>
      </c>
      <c r="AP191">
        <f t="shared" si="2"/>
        <v>426</v>
      </c>
      <c r="AQ191">
        <v>426</v>
      </c>
      <c r="AR191">
        <v>426</v>
      </c>
      <c r="AS191">
        <v>426</v>
      </c>
      <c r="AU191" t="s">
        <v>3262</v>
      </c>
      <c r="AV191" t="s">
        <v>4774</v>
      </c>
      <c r="AW191">
        <v>104</v>
      </c>
    </row>
    <row r="192" spans="4:49" ht="13.5" customHeight="1">
      <c r="D192" t="s">
        <v>2815</v>
      </c>
      <c r="E192" t="s">
        <v>4713</v>
      </c>
      <c r="F192" t="s">
        <v>650</v>
      </c>
      <c r="G192" s="105">
        <v>3.9</v>
      </c>
      <c r="H192">
        <v>350</v>
      </c>
      <c r="I192">
        <v>394</v>
      </c>
      <c r="J192">
        <v>421</v>
      </c>
      <c r="K192">
        <v>350</v>
      </c>
      <c r="L192">
        <v>394</v>
      </c>
      <c r="M192">
        <v>421</v>
      </c>
      <c r="N192">
        <v>409</v>
      </c>
      <c r="O192">
        <v>350</v>
      </c>
      <c r="P192">
        <v>394</v>
      </c>
      <c r="Q192">
        <v>421</v>
      </c>
      <c r="R192">
        <v>409</v>
      </c>
      <c r="S192">
        <v>350</v>
      </c>
      <c r="T192">
        <v>394</v>
      </c>
      <c r="U192">
        <v>421</v>
      </c>
      <c r="V192">
        <v>394</v>
      </c>
      <c r="W192">
        <v>421</v>
      </c>
      <c r="X192">
        <v>350</v>
      </c>
      <c r="Y192">
        <v>394</v>
      </c>
      <c r="Z192">
        <v>421</v>
      </c>
      <c r="AA192">
        <v>409</v>
      </c>
      <c r="AB192">
        <v>350</v>
      </c>
      <c r="AC192">
        <v>394</v>
      </c>
      <c r="AD192">
        <v>421</v>
      </c>
      <c r="AE192">
        <v>409</v>
      </c>
      <c r="AF192">
        <v>350</v>
      </c>
      <c r="AG192">
        <v>394</v>
      </c>
      <c r="AH192">
        <v>421</v>
      </c>
      <c r="AI192">
        <v>394</v>
      </c>
      <c r="AJ192">
        <v>350</v>
      </c>
      <c r="AK192">
        <v>394</v>
      </c>
      <c r="AL192">
        <v>421</v>
      </c>
      <c r="AM192">
        <v>350</v>
      </c>
      <c r="AN192">
        <v>394</v>
      </c>
      <c r="AO192">
        <v>421</v>
      </c>
      <c r="AP192">
        <f t="shared" si="2"/>
        <v>434</v>
      </c>
      <c r="AQ192">
        <v>434</v>
      </c>
      <c r="AR192">
        <v>434</v>
      </c>
      <c r="AS192">
        <v>434</v>
      </c>
      <c r="AU192" t="s">
        <v>2815</v>
      </c>
      <c r="AV192" t="s">
        <v>4774</v>
      </c>
      <c r="AW192">
        <v>105</v>
      </c>
    </row>
    <row r="193" spans="4:49" ht="13.5" customHeight="1">
      <c r="D193" t="s">
        <v>3263</v>
      </c>
      <c r="E193" t="s">
        <v>4713</v>
      </c>
      <c r="F193" t="s">
        <v>650</v>
      </c>
      <c r="G193" s="105">
        <v>3.9</v>
      </c>
      <c r="H193">
        <v>350</v>
      </c>
      <c r="I193">
        <v>394</v>
      </c>
      <c r="J193">
        <v>421</v>
      </c>
      <c r="K193">
        <v>350</v>
      </c>
      <c r="L193">
        <v>394</v>
      </c>
      <c r="M193">
        <v>421</v>
      </c>
      <c r="N193">
        <v>409</v>
      </c>
      <c r="O193">
        <v>350</v>
      </c>
      <c r="P193">
        <v>394</v>
      </c>
      <c r="Q193">
        <v>421</v>
      </c>
      <c r="R193">
        <v>409</v>
      </c>
      <c r="S193">
        <v>350</v>
      </c>
      <c r="T193">
        <v>394</v>
      </c>
      <c r="U193">
        <v>421</v>
      </c>
      <c r="V193">
        <v>394</v>
      </c>
      <c r="W193">
        <v>421</v>
      </c>
      <c r="X193">
        <v>350</v>
      </c>
      <c r="Y193">
        <v>394</v>
      </c>
      <c r="Z193">
        <v>421</v>
      </c>
      <c r="AA193">
        <v>409</v>
      </c>
      <c r="AB193">
        <v>350</v>
      </c>
      <c r="AC193">
        <v>394</v>
      </c>
      <c r="AD193">
        <v>421</v>
      </c>
      <c r="AE193">
        <v>409</v>
      </c>
      <c r="AF193">
        <v>350</v>
      </c>
      <c r="AG193">
        <v>394</v>
      </c>
      <c r="AH193">
        <v>421</v>
      </c>
      <c r="AI193">
        <v>394</v>
      </c>
      <c r="AJ193">
        <v>350</v>
      </c>
      <c r="AK193">
        <v>394</v>
      </c>
      <c r="AL193">
        <v>421</v>
      </c>
      <c r="AM193">
        <v>350</v>
      </c>
      <c r="AN193">
        <v>394</v>
      </c>
      <c r="AO193">
        <v>421</v>
      </c>
      <c r="AP193">
        <f t="shared" si="2"/>
        <v>434</v>
      </c>
      <c r="AQ193">
        <v>434</v>
      </c>
      <c r="AR193">
        <v>434</v>
      </c>
      <c r="AS193">
        <v>434</v>
      </c>
      <c r="AU193" t="s">
        <v>3263</v>
      </c>
      <c r="AV193" t="s">
        <v>4774</v>
      </c>
      <c r="AW193">
        <v>105</v>
      </c>
    </row>
    <row r="194" spans="4:49" ht="13.5" customHeight="1">
      <c r="D194" t="s">
        <v>534</v>
      </c>
      <c r="E194" t="s">
        <v>4713</v>
      </c>
      <c r="F194" t="s">
        <v>650</v>
      </c>
      <c r="G194" s="105">
        <v>4</v>
      </c>
      <c r="H194">
        <v>364</v>
      </c>
      <c r="I194">
        <v>409</v>
      </c>
      <c r="J194">
        <v>438</v>
      </c>
      <c r="K194">
        <v>364</v>
      </c>
      <c r="L194">
        <v>409</v>
      </c>
      <c r="M194">
        <v>438</v>
      </c>
      <c r="N194">
        <v>427</v>
      </c>
      <c r="O194">
        <v>364</v>
      </c>
      <c r="P194">
        <v>409</v>
      </c>
      <c r="Q194">
        <v>438</v>
      </c>
      <c r="R194">
        <v>427</v>
      </c>
      <c r="S194">
        <v>364</v>
      </c>
      <c r="T194">
        <v>409</v>
      </c>
      <c r="U194">
        <v>438</v>
      </c>
      <c r="V194">
        <v>409</v>
      </c>
      <c r="W194">
        <v>438</v>
      </c>
      <c r="X194">
        <v>364</v>
      </c>
      <c r="Y194">
        <v>409</v>
      </c>
      <c r="Z194">
        <v>438</v>
      </c>
      <c r="AA194">
        <v>427</v>
      </c>
      <c r="AB194">
        <v>364</v>
      </c>
      <c r="AC194">
        <v>409</v>
      </c>
      <c r="AD194">
        <v>438</v>
      </c>
      <c r="AE194">
        <v>427</v>
      </c>
      <c r="AF194">
        <v>364</v>
      </c>
      <c r="AG194">
        <v>409</v>
      </c>
      <c r="AH194">
        <v>438</v>
      </c>
      <c r="AI194">
        <v>409</v>
      </c>
      <c r="AJ194">
        <v>364</v>
      </c>
      <c r="AK194">
        <v>409</v>
      </c>
      <c r="AL194">
        <v>438</v>
      </c>
      <c r="AM194">
        <v>364</v>
      </c>
      <c r="AN194">
        <v>409</v>
      </c>
      <c r="AO194">
        <v>438</v>
      </c>
      <c r="AP194">
        <f t="shared" si="2"/>
        <v>450</v>
      </c>
      <c r="AQ194">
        <v>450</v>
      </c>
      <c r="AR194">
        <v>450</v>
      </c>
      <c r="AS194">
        <v>450</v>
      </c>
      <c r="AU194" t="s">
        <v>534</v>
      </c>
      <c r="AV194" t="s">
        <v>4774</v>
      </c>
      <c r="AW194">
        <v>106</v>
      </c>
    </row>
    <row r="195" spans="4:49" ht="13.5" customHeight="1">
      <c r="D195" t="s">
        <v>3264</v>
      </c>
      <c r="E195" t="s">
        <v>4713</v>
      </c>
      <c r="F195" t="s">
        <v>650</v>
      </c>
      <c r="G195" s="105">
        <v>4</v>
      </c>
      <c r="H195">
        <v>364</v>
      </c>
      <c r="I195">
        <v>409</v>
      </c>
      <c r="J195">
        <v>438</v>
      </c>
      <c r="K195">
        <v>364</v>
      </c>
      <c r="L195">
        <v>409</v>
      </c>
      <c r="M195">
        <v>438</v>
      </c>
      <c r="N195">
        <v>427</v>
      </c>
      <c r="O195">
        <v>364</v>
      </c>
      <c r="P195">
        <v>409</v>
      </c>
      <c r="Q195">
        <v>438</v>
      </c>
      <c r="R195">
        <v>427</v>
      </c>
      <c r="S195">
        <v>364</v>
      </c>
      <c r="T195">
        <v>409</v>
      </c>
      <c r="U195">
        <v>438</v>
      </c>
      <c r="V195">
        <v>409</v>
      </c>
      <c r="W195">
        <v>438</v>
      </c>
      <c r="X195">
        <v>364</v>
      </c>
      <c r="Y195">
        <v>409</v>
      </c>
      <c r="Z195">
        <v>438</v>
      </c>
      <c r="AA195">
        <v>427</v>
      </c>
      <c r="AB195">
        <v>364</v>
      </c>
      <c r="AC195">
        <v>409</v>
      </c>
      <c r="AD195">
        <v>438</v>
      </c>
      <c r="AE195">
        <v>427</v>
      </c>
      <c r="AF195">
        <v>364</v>
      </c>
      <c r="AG195">
        <v>409</v>
      </c>
      <c r="AH195">
        <v>438</v>
      </c>
      <c r="AI195">
        <v>409</v>
      </c>
      <c r="AJ195">
        <v>364</v>
      </c>
      <c r="AK195">
        <v>409</v>
      </c>
      <c r="AL195">
        <v>438</v>
      </c>
      <c r="AM195">
        <v>364</v>
      </c>
      <c r="AN195">
        <v>409</v>
      </c>
      <c r="AO195">
        <v>438</v>
      </c>
      <c r="AP195">
        <f t="shared" ref="AP195:AP258" si="3">ROUNDUP(AN195*1.1,0)</f>
        <v>450</v>
      </c>
      <c r="AQ195">
        <v>450</v>
      </c>
      <c r="AR195">
        <v>450</v>
      </c>
      <c r="AS195">
        <v>450</v>
      </c>
      <c r="AU195" t="s">
        <v>3264</v>
      </c>
      <c r="AV195" t="s">
        <v>4774</v>
      </c>
      <c r="AW195">
        <v>106</v>
      </c>
    </row>
    <row r="196" spans="4:49" ht="13.5" customHeight="1">
      <c r="D196" t="s">
        <v>1402</v>
      </c>
      <c r="F196" t="s">
        <v>1403</v>
      </c>
      <c r="G196" s="105">
        <v>0.30000000000000004</v>
      </c>
      <c r="H196">
        <v>119</v>
      </c>
      <c r="I196">
        <v>130</v>
      </c>
      <c r="J196">
        <v>161</v>
      </c>
      <c r="K196">
        <v>119</v>
      </c>
      <c r="L196">
        <v>130</v>
      </c>
      <c r="M196">
        <v>161</v>
      </c>
      <c r="N196">
        <v>146</v>
      </c>
      <c r="O196">
        <v>119</v>
      </c>
      <c r="P196">
        <v>130</v>
      </c>
      <c r="Q196">
        <v>161</v>
      </c>
      <c r="R196">
        <v>146</v>
      </c>
      <c r="S196">
        <v>119</v>
      </c>
      <c r="T196">
        <v>130</v>
      </c>
      <c r="U196">
        <v>161</v>
      </c>
      <c r="V196">
        <v>130</v>
      </c>
      <c r="W196">
        <v>161</v>
      </c>
      <c r="X196">
        <v>119</v>
      </c>
      <c r="Y196">
        <v>130</v>
      </c>
      <c r="Z196">
        <v>161</v>
      </c>
      <c r="AA196">
        <v>146</v>
      </c>
      <c r="AB196">
        <v>119</v>
      </c>
      <c r="AC196">
        <v>130</v>
      </c>
      <c r="AD196">
        <v>161</v>
      </c>
      <c r="AE196">
        <v>146</v>
      </c>
      <c r="AF196">
        <v>119</v>
      </c>
      <c r="AG196">
        <v>130</v>
      </c>
      <c r="AH196">
        <v>161</v>
      </c>
      <c r="AI196">
        <v>130</v>
      </c>
      <c r="AJ196">
        <v>119</v>
      </c>
      <c r="AK196">
        <v>130</v>
      </c>
      <c r="AL196">
        <v>161</v>
      </c>
      <c r="AM196">
        <v>119</v>
      </c>
      <c r="AN196">
        <v>130</v>
      </c>
      <c r="AO196">
        <v>161</v>
      </c>
      <c r="AP196">
        <f t="shared" si="3"/>
        <v>143</v>
      </c>
      <c r="AQ196">
        <v>143</v>
      </c>
      <c r="AR196">
        <v>143</v>
      </c>
      <c r="AS196">
        <v>143</v>
      </c>
      <c r="AU196" t="s">
        <v>1402</v>
      </c>
      <c r="AV196" t="s">
        <v>4774</v>
      </c>
      <c r="AW196">
        <v>107</v>
      </c>
    </row>
    <row r="197" spans="4:49" ht="13.5" customHeight="1">
      <c r="D197" t="s">
        <v>546</v>
      </c>
      <c r="E197" t="s">
        <v>4713</v>
      </c>
      <c r="F197" t="s">
        <v>659</v>
      </c>
      <c r="G197" s="105">
        <v>0.6</v>
      </c>
      <c r="H197">
        <v>114</v>
      </c>
      <c r="I197">
        <v>122</v>
      </c>
      <c r="J197">
        <v>137</v>
      </c>
      <c r="K197">
        <v>114</v>
      </c>
      <c r="L197">
        <v>122</v>
      </c>
      <c r="M197">
        <v>137</v>
      </c>
      <c r="N197">
        <v>144</v>
      </c>
      <c r="O197">
        <v>114</v>
      </c>
      <c r="P197">
        <v>122</v>
      </c>
      <c r="Q197">
        <v>137</v>
      </c>
      <c r="R197">
        <v>144</v>
      </c>
      <c r="S197">
        <v>114</v>
      </c>
      <c r="T197">
        <v>122</v>
      </c>
      <c r="U197">
        <v>137</v>
      </c>
      <c r="V197">
        <v>122</v>
      </c>
      <c r="W197">
        <v>137</v>
      </c>
      <c r="X197">
        <v>114</v>
      </c>
      <c r="Y197">
        <v>122</v>
      </c>
      <c r="Z197">
        <v>137</v>
      </c>
      <c r="AA197">
        <v>144</v>
      </c>
      <c r="AB197">
        <v>114</v>
      </c>
      <c r="AC197">
        <v>122</v>
      </c>
      <c r="AD197">
        <v>137</v>
      </c>
      <c r="AE197">
        <v>144</v>
      </c>
      <c r="AF197">
        <v>114</v>
      </c>
      <c r="AG197">
        <v>122</v>
      </c>
      <c r="AH197">
        <v>137</v>
      </c>
      <c r="AI197">
        <v>122</v>
      </c>
      <c r="AJ197">
        <v>114</v>
      </c>
      <c r="AK197">
        <v>122</v>
      </c>
      <c r="AL197">
        <v>137</v>
      </c>
      <c r="AM197">
        <v>114</v>
      </c>
      <c r="AN197">
        <v>122</v>
      </c>
      <c r="AO197">
        <v>137</v>
      </c>
      <c r="AP197">
        <f t="shared" si="3"/>
        <v>135</v>
      </c>
      <c r="AQ197">
        <v>135</v>
      </c>
      <c r="AR197">
        <v>135</v>
      </c>
      <c r="AS197">
        <v>135</v>
      </c>
      <c r="AU197" t="s">
        <v>546</v>
      </c>
      <c r="AV197" t="s">
        <v>4774</v>
      </c>
      <c r="AW197">
        <v>108</v>
      </c>
    </row>
    <row r="198" spans="4:49" ht="13.5" customHeight="1">
      <c r="D198" t="s">
        <v>3333</v>
      </c>
      <c r="E198" t="s">
        <v>4713</v>
      </c>
      <c r="F198" t="s">
        <v>659</v>
      </c>
      <c r="G198" s="105">
        <v>0.6</v>
      </c>
      <c r="H198">
        <v>114</v>
      </c>
      <c r="I198">
        <v>122</v>
      </c>
      <c r="J198">
        <v>137</v>
      </c>
      <c r="K198">
        <v>114</v>
      </c>
      <c r="L198">
        <v>122</v>
      </c>
      <c r="M198">
        <v>137</v>
      </c>
      <c r="N198">
        <v>144</v>
      </c>
      <c r="O198">
        <v>114</v>
      </c>
      <c r="P198">
        <v>122</v>
      </c>
      <c r="Q198">
        <v>137</v>
      </c>
      <c r="R198">
        <v>144</v>
      </c>
      <c r="S198">
        <v>114</v>
      </c>
      <c r="T198">
        <v>122</v>
      </c>
      <c r="U198">
        <v>137</v>
      </c>
      <c r="V198">
        <v>122</v>
      </c>
      <c r="W198">
        <v>137</v>
      </c>
      <c r="X198">
        <v>114</v>
      </c>
      <c r="Y198">
        <v>122</v>
      </c>
      <c r="Z198">
        <v>137</v>
      </c>
      <c r="AA198">
        <v>144</v>
      </c>
      <c r="AB198">
        <v>114</v>
      </c>
      <c r="AC198">
        <v>122</v>
      </c>
      <c r="AD198">
        <v>137</v>
      </c>
      <c r="AE198">
        <v>144</v>
      </c>
      <c r="AF198">
        <v>114</v>
      </c>
      <c r="AG198">
        <v>122</v>
      </c>
      <c r="AH198">
        <v>137</v>
      </c>
      <c r="AI198">
        <v>122</v>
      </c>
      <c r="AJ198">
        <v>114</v>
      </c>
      <c r="AK198">
        <v>122</v>
      </c>
      <c r="AL198">
        <v>137</v>
      </c>
      <c r="AM198">
        <v>114</v>
      </c>
      <c r="AN198">
        <v>122</v>
      </c>
      <c r="AO198">
        <v>137</v>
      </c>
      <c r="AP198">
        <f t="shared" si="3"/>
        <v>135</v>
      </c>
      <c r="AQ198">
        <v>135</v>
      </c>
      <c r="AR198">
        <v>135</v>
      </c>
      <c r="AS198">
        <v>135</v>
      </c>
      <c r="AU198" t="s">
        <v>3333</v>
      </c>
      <c r="AV198" t="s">
        <v>4774</v>
      </c>
      <c r="AW198">
        <v>108</v>
      </c>
    </row>
    <row r="199" spans="4:49" ht="13.5" customHeight="1">
      <c r="D199" t="s">
        <v>547</v>
      </c>
      <c r="E199" t="s">
        <v>4713</v>
      </c>
      <c r="F199" t="s">
        <v>660</v>
      </c>
      <c r="G199" s="105">
        <v>1.2000000000000002</v>
      </c>
      <c r="H199">
        <v>125</v>
      </c>
      <c r="I199">
        <v>128</v>
      </c>
      <c r="J199">
        <v>147</v>
      </c>
      <c r="K199">
        <v>125</v>
      </c>
      <c r="L199">
        <v>128</v>
      </c>
      <c r="M199">
        <v>147</v>
      </c>
      <c r="N199">
        <v>149</v>
      </c>
      <c r="O199">
        <v>125</v>
      </c>
      <c r="P199">
        <v>128</v>
      </c>
      <c r="Q199">
        <v>147</v>
      </c>
      <c r="R199">
        <v>149</v>
      </c>
      <c r="S199">
        <v>125</v>
      </c>
      <c r="T199">
        <v>128</v>
      </c>
      <c r="U199">
        <v>147</v>
      </c>
      <c r="V199">
        <v>128</v>
      </c>
      <c r="W199">
        <v>147</v>
      </c>
      <c r="X199">
        <v>125</v>
      </c>
      <c r="Y199">
        <v>128</v>
      </c>
      <c r="Z199">
        <v>147</v>
      </c>
      <c r="AA199">
        <v>149</v>
      </c>
      <c r="AB199">
        <v>125</v>
      </c>
      <c r="AC199">
        <v>128</v>
      </c>
      <c r="AD199">
        <v>147</v>
      </c>
      <c r="AE199">
        <v>149</v>
      </c>
      <c r="AF199">
        <v>125</v>
      </c>
      <c r="AG199">
        <v>128</v>
      </c>
      <c r="AH199">
        <v>147</v>
      </c>
      <c r="AI199">
        <v>128</v>
      </c>
      <c r="AJ199">
        <v>125</v>
      </c>
      <c r="AK199">
        <v>128</v>
      </c>
      <c r="AL199">
        <v>147</v>
      </c>
      <c r="AM199">
        <v>125</v>
      </c>
      <c r="AN199">
        <v>128</v>
      </c>
      <c r="AO199">
        <v>147</v>
      </c>
      <c r="AP199">
        <f t="shared" si="3"/>
        <v>141</v>
      </c>
      <c r="AQ199">
        <v>141</v>
      </c>
      <c r="AR199">
        <v>141</v>
      </c>
      <c r="AS199">
        <v>141</v>
      </c>
      <c r="AU199" t="s">
        <v>547</v>
      </c>
      <c r="AV199" t="s">
        <v>4774</v>
      </c>
      <c r="AW199">
        <v>109</v>
      </c>
    </row>
    <row r="200" spans="4:49" ht="13.5" customHeight="1">
      <c r="D200" t="s">
        <v>3334</v>
      </c>
      <c r="E200" t="s">
        <v>4713</v>
      </c>
      <c r="F200" t="s">
        <v>660</v>
      </c>
      <c r="G200" s="105">
        <v>1.2000000000000002</v>
      </c>
      <c r="H200">
        <v>125</v>
      </c>
      <c r="I200">
        <v>128</v>
      </c>
      <c r="J200">
        <v>147</v>
      </c>
      <c r="K200">
        <v>125</v>
      </c>
      <c r="L200">
        <v>128</v>
      </c>
      <c r="M200">
        <v>147</v>
      </c>
      <c r="N200">
        <v>149</v>
      </c>
      <c r="O200">
        <v>125</v>
      </c>
      <c r="P200">
        <v>128</v>
      </c>
      <c r="Q200">
        <v>147</v>
      </c>
      <c r="R200">
        <v>149</v>
      </c>
      <c r="S200">
        <v>125</v>
      </c>
      <c r="T200">
        <v>128</v>
      </c>
      <c r="U200">
        <v>147</v>
      </c>
      <c r="V200">
        <v>128</v>
      </c>
      <c r="W200">
        <v>147</v>
      </c>
      <c r="X200">
        <v>125</v>
      </c>
      <c r="Y200">
        <v>128</v>
      </c>
      <c r="Z200">
        <v>147</v>
      </c>
      <c r="AA200">
        <v>149</v>
      </c>
      <c r="AB200">
        <v>125</v>
      </c>
      <c r="AC200">
        <v>128</v>
      </c>
      <c r="AD200">
        <v>147</v>
      </c>
      <c r="AE200">
        <v>149</v>
      </c>
      <c r="AF200">
        <v>125</v>
      </c>
      <c r="AG200">
        <v>128</v>
      </c>
      <c r="AH200">
        <v>147</v>
      </c>
      <c r="AI200">
        <v>128</v>
      </c>
      <c r="AJ200">
        <v>125</v>
      </c>
      <c r="AK200">
        <v>128</v>
      </c>
      <c r="AL200">
        <v>147</v>
      </c>
      <c r="AM200">
        <v>125</v>
      </c>
      <c r="AN200">
        <v>128</v>
      </c>
      <c r="AO200">
        <v>147</v>
      </c>
      <c r="AP200">
        <f t="shared" si="3"/>
        <v>141</v>
      </c>
      <c r="AQ200">
        <v>141</v>
      </c>
      <c r="AR200">
        <v>141</v>
      </c>
      <c r="AS200">
        <v>141</v>
      </c>
      <c r="AU200" t="s">
        <v>3334</v>
      </c>
      <c r="AV200" t="s">
        <v>4774</v>
      </c>
      <c r="AW200">
        <v>109</v>
      </c>
    </row>
    <row r="201" spans="4:49" ht="13.5" customHeight="1">
      <c r="D201" t="s">
        <v>548</v>
      </c>
      <c r="E201" t="s">
        <v>4713</v>
      </c>
      <c r="F201" t="s">
        <v>661</v>
      </c>
      <c r="G201" s="105">
        <v>2.3000000000000003</v>
      </c>
      <c r="H201">
        <v>136</v>
      </c>
      <c r="I201">
        <v>156</v>
      </c>
      <c r="J201">
        <v>162</v>
      </c>
      <c r="K201">
        <v>136</v>
      </c>
      <c r="L201">
        <v>156</v>
      </c>
      <c r="M201">
        <v>162</v>
      </c>
      <c r="N201">
        <v>168</v>
      </c>
      <c r="O201">
        <v>136</v>
      </c>
      <c r="P201">
        <v>156</v>
      </c>
      <c r="Q201">
        <v>162</v>
      </c>
      <c r="R201">
        <v>168</v>
      </c>
      <c r="S201">
        <v>136</v>
      </c>
      <c r="T201">
        <v>156</v>
      </c>
      <c r="U201">
        <v>162</v>
      </c>
      <c r="V201">
        <v>156</v>
      </c>
      <c r="W201">
        <v>162</v>
      </c>
      <c r="X201">
        <v>136</v>
      </c>
      <c r="Y201">
        <v>156</v>
      </c>
      <c r="Z201">
        <v>162</v>
      </c>
      <c r="AA201">
        <v>168</v>
      </c>
      <c r="AB201">
        <v>136</v>
      </c>
      <c r="AC201">
        <v>156</v>
      </c>
      <c r="AD201">
        <v>162</v>
      </c>
      <c r="AE201">
        <v>168</v>
      </c>
      <c r="AF201">
        <v>136</v>
      </c>
      <c r="AG201">
        <v>156</v>
      </c>
      <c r="AH201">
        <v>162</v>
      </c>
      <c r="AI201">
        <v>156</v>
      </c>
      <c r="AJ201">
        <v>136</v>
      </c>
      <c r="AK201">
        <v>156</v>
      </c>
      <c r="AL201">
        <v>162</v>
      </c>
      <c r="AM201">
        <v>136</v>
      </c>
      <c r="AN201">
        <v>156</v>
      </c>
      <c r="AO201">
        <v>162</v>
      </c>
      <c r="AP201">
        <f t="shared" si="3"/>
        <v>172</v>
      </c>
      <c r="AQ201">
        <v>172</v>
      </c>
      <c r="AR201">
        <v>172</v>
      </c>
      <c r="AS201">
        <v>172</v>
      </c>
      <c r="AU201" t="s">
        <v>548</v>
      </c>
      <c r="AV201" t="s">
        <v>4774</v>
      </c>
      <c r="AW201">
        <v>110</v>
      </c>
    </row>
    <row r="202" spans="4:49" ht="13.5" customHeight="1">
      <c r="D202" t="s">
        <v>3335</v>
      </c>
      <c r="E202" t="s">
        <v>4713</v>
      </c>
      <c r="F202" t="s">
        <v>661</v>
      </c>
      <c r="G202" s="105">
        <v>2.3000000000000003</v>
      </c>
      <c r="H202">
        <v>136</v>
      </c>
      <c r="I202">
        <v>156</v>
      </c>
      <c r="J202">
        <v>162</v>
      </c>
      <c r="K202">
        <v>136</v>
      </c>
      <c r="L202">
        <v>156</v>
      </c>
      <c r="M202">
        <v>162</v>
      </c>
      <c r="N202">
        <v>168</v>
      </c>
      <c r="O202">
        <v>136</v>
      </c>
      <c r="P202">
        <v>156</v>
      </c>
      <c r="Q202">
        <v>162</v>
      </c>
      <c r="R202">
        <v>168</v>
      </c>
      <c r="S202">
        <v>136</v>
      </c>
      <c r="T202">
        <v>156</v>
      </c>
      <c r="U202">
        <v>162</v>
      </c>
      <c r="V202">
        <v>156</v>
      </c>
      <c r="W202">
        <v>162</v>
      </c>
      <c r="X202">
        <v>136</v>
      </c>
      <c r="Y202">
        <v>156</v>
      </c>
      <c r="Z202">
        <v>162</v>
      </c>
      <c r="AA202">
        <v>168</v>
      </c>
      <c r="AB202">
        <v>136</v>
      </c>
      <c r="AC202">
        <v>156</v>
      </c>
      <c r="AD202">
        <v>162</v>
      </c>
      <c r="AE202">
        <v>168</v>
      </c>
      <c r="AF202">
        <v>136</v>
      </c>
      <c r="AG202">
        <v>156</v>
      </c>
      <c r="AH202">
        <v>162</v>
      </c>
      <c r="AI202">
        <v>156</v>
      </c>
      <c r="AJ202">
        <v>136</v>
      </c>
      <c r="AK202">
        <v>156</v>
      </c>
      <c r="AL202">
        <v>162</v>
      </c>
      <c r="AM202">
        <v>136</v>
      </c>
      <c r="AN202">
        <v>156</v>
      </c>
      <c r="AO202">
        <v>162</v>
      </c>
      <c r="AP202">
        <f t="shared" si="3"/>
        <v>172</v>
      </c>
      <c r="AQ202">
        <v>172</v>
      </c>
      <c r="AR202">
        <v>172</v>
      </c>
      <c r="AS202">
        <v>172</v>
      </c>
      <c r="AU202" t="s">
        <v>3335</v>
      </c>
      <c r="AV202" t="s">
        <v>4774</v>
      </c>
      <c r="AW202">
        <v>110</v>
      </c>
    </row>
    <row r="203" spans="4:49" ht="13.5" customHeight="1">
      <c r="D203" t="s">
        <v>552</v>
      </c>
      <c r="E203" t="s">
        <v>4713</v>
      </c>
      <c r="F203" t="s">
        <v>665</v>
      </c>
      <c r="G203" s="105">
        <v>1.2000000000000002</v>
      </c>
      <c r="H203">
        <v>129</v>
      </c>
      <c r="I203">
        <v>141</v>
      </c>
      <c r="J203">
        <v>154</v>
      </c>
      <c r="K203">
        <v>129</v>
      </c>
      <c r="L203">
        <v>141</v>
      </c>
      <c r="M203">
        <v>154</v>
      </c>
      <c r="N203">
        <v>148</v>
      </c>
      <c r="O203">
        <v>129</v>
      </c>
      <c r="P203">
        <v>141</v>
      </c>
      <c r="Q203">
        <v>154</v>
      </c>
      <c r="R203">
        <v>148</v>
      </c>
      <c r="S203">
        <v>129</v>
      </c>
      <c r="T203">
        <v>141</v>
      </c>
      <c r="U203">
        <v>154</v>
      </c>
      <c r="V203">
        <v>141</v>
      </c>
      <c r="W203">
        <v>154</v>
      </c>
      <c r="X203">
        <v>129</v>
      </c>
      <c r="Y203">
        <v>141</v>
      </c>
      <c r="Z203">
        <v>154</v>
      </c>
      <c r="AA203">
        <v>148</v>
      </c>
      <c r="AB203">
        <v>129</v>
      </c>
      <c r="AC203">
        <v>141</v>
      </c>
      <c r="AD203">
        <v>154</v>
      </c>
      <c r="AE203">
        <v>148</v>
      </c>
      <c r="AF203">
        <v>129</v>
      </c>
      <c r="AG203">
        <v>141</v>
      </c>
      <c r="AH203">
        <v>154</v>
      </c>
      <c r="AI203">
        <v>141</v>
      </c>
      <c r="AJ203">
        <v>129</v>
      </c>
      <c r="AK203">
        <v>141</v>
      </c>
      <c r="AL203">
        <v>154</v>
      </c>
      <c r="AM203">
        <v>129</v>
      </c>
      <c r="AN203">
        <v>141</v>
      </c>
      <c r="AO203">
        <v>154</v>
      </c>
      <c r="AP203">
        <f t="shared" si="3"/>
        <v>156</v>
      </c>
      <c r="AQ203">
        <v>156</v>
      </c>
      <c r="AR203">
        <v>156</v>
      </c>
      <c r="AS203">
        <v>156</v>
      </c>
      <c r="AU203" t="s">
        <v>552</v>
      </c>
      <c r="AV203" t="s">
        <v>4774</v>
      </c>
      <c r="AW203">
        <v>111</v>
      </c>
    </row>
    <row r="204" spans="4:49" ht="13.5" customHeight="1">
      <c r="D204" t="s">
        <v>3336</v>
      </c>
      <c r="E204" t="s">
        <v>4713</v>
      </c>
      <c r="F204" t="s">
        <v>665</v>
      </c>
      <c r="G204" s="105">
        <v>1.2000000000000002</v>
      </c>
      <c r="H204">
        <v>129</v>
      </c>
      <c r="I204">
        <v>141</v>
      </c>
      <c r="J204">
        <v>154</v>
      </c>
      <c r="K204">
        <v>129</v>
      </c>
      <c r="L204">
        <v>141</v>
      </c>
      <c r="M204">
        <v>154</v>
      </c>
      <c r="N204">
        <v>148</v>
      </c>
      <c r="O204">
        <v>129</v>
      </c>
      <c r="P204">
        <v>141</v>
      </c>
      <c r="Q204">
        <v>154</v>
      </c>
      <c r="R204">
        <v>148</v>
      </c>
      <c r="S204">
        <v>129</v>
      </c>
      <c r="T204">
        <v>141</v>
      </c>
      <c r="U204">
        <v>154</v>
      </c>
      <c r="V204">
        <v>141</v>
      </c>
      <c r="W204">
        <v>154</v>
      </c>
      <c r="X204">
        <v>129</v>
      </c>
      <c r="Y204">
        <v>141</v>
      </c>
      <c r="Z204">
        <v>154</v>
      </c>
      <c r="AA204">
        <v>148</v>
      </c>
      <c r="AB204">
        <v>129</v>
      </c>
      <c r="AC204">
        <v>141</v>
      </c>
      <c r="AD204">
        <v>154</v>
      </c>
      <c r="AE204">
        <v>148</v>
      </c>
      <c r="AF204">
        <v>129</v>
      </c>
      <c r="AG204">
        <v>141</v>
      </c>
      <c r="AH204">
        <v>154</v>
      </c>
      <c r="AI204">
        <v>141</v>
      </c>
      <c r="AJ204">
        <v>129</v>
      </c>
      <c r="AK204">
        <v>141</v>
      </c>
      <c r="AL204">
        <v>154</v>
      </c>
      <c r="AM204">
        <v>129</v>
      </c>
      <c r="AN204">
        <v>141</v>
      </c>
      <c r="AO204">
        <v>154</v>
      </c>
      <c r="AP204">
        <f t="shared" si="3"/>
        <v>156</v>
      </c>
      <c r="AQ204">
        <v>156</v>
      </c>
      <c r="AR204">
        <v>156</v>
      </c>
      <c r="AS204">
        <v>156</v>
      </c>
      <c r="AU204" t="s">
        <v>3336</v>
      </c>
      <c r="AV204" t="s">
        <v>4774</v>
      </c>
      <c r="AW204">
        <v>111</v>
      </c>
    </row>
    <row r="205" spans="4:49" ht="13.5" customHeight="1">
      <c r="D205" t="s">
        <v>554</v>
      </c>
      <c r="F205" t="s">
        <v>667</v>
      </c>
      <c r="G205" s="105">
        <v>1.2000000000000002</v>
      </c>
      <c r="H205">
        <v>268</v>
      </c>
      <c r="I205">
        <v>278</v>
      </c>
      <c r="J205">
        <v>318</v>
      </c>
      <c r="K205">
        <v>268</v>
      </c>
      <c r="L205">
        <v>278</v>
      </c>
      <c r="M205">
        <v>318</v>
      </c>
      <c r="N205">
        <v>328</v>
      </c>
      <c r="O205">
        <v>268</v>
      </c>
      <c r="P205">
        <v>278</v>
      </c>
      <c r="Q205">
        <v>318</v>
      </c>
      <c r="R205">
        <v>328</v>
      </c>
      <c r="S205">
        <v>268</v>
      </c>
      <c r="T205">
        <v>278</v>
      </c>
      <c r="U205">
        <v>318</v>
      </c>
      <c r="V205">
        <v>278</v>
      </c>
      <c r="W205">
        <v>318</v>
      </c>
      <c r="X205">
        <v>268</v>
      </c>
      <c r="Y205">
        <v>278</v>
      </c>
      <c r="Z205">
        <v>318</v>
      </c>
      <c r="AA205">
        <v>328</v>
      </c>
      <c r="AB205">
        <v>268</v>
      </c>
      <c r="AC205">
        <v>278</v>
      </c>
      <c r="AD205">
        <v>318</v>
      </c>
      <c r="AE205">
        <v>328</v>
      </c>
      <c r="AF205">
        <v>268</v>
      </c>
      <c r="AG205">
        <v>278</v>
      </c>
      <c r="AH205">
        <v>318</v>
      </c>
      <c r="AI205">
        <v>278</v>
      </c>
      <c r="AJ205">
        <v>268</v>
      </c>
      <c r="AK205">
        <v>278</v>
      </c>
      <c r="AL205">
        <v>318</v>
      </c>
      <c r="AM205">
        <v>268</v>
      </c>
      <c r="AN205">
        <v>278</v>
      </c>
      <c r="AO205">
        <v>318</v>
      </c>
      <c r="AP205">
        <f t="shared" si="3"/>
        <v>306</v>
      </c>
      <c r="AQ205">
        <v>306</v>
      </c>
      <c r="AR205">
        <v>306</v>
      </c>
      <c r="AS205">
        <v>306</v>
      </c>
      <c r="AU205" t="s">
        <v>554</v>
      </c>
      <c r="AV205" t="s">
        <v>4774</v>
      </c>
      <c r="AW205">
        <v>112</v>
      </c>
    </row>
    <row r="206" spans="4:49" ht="13.5" customHeight="1">
      <c r="D206" t="s">
        <v>555</v>
      </c>
      <c r="F206" t="s">
        <v>668</v>
      </c>
      <c r="G206" s="105">
        <v>1.2000000000000002</v>
      </c>
      <c r="H206">
        <v>262</v>
      </c>
      <c r="I206">
        <v>271</v>
      </c>
      <c r="J206">
        <v>312</v>
      </c>
      <c r="K206">
        <v>262</v>
      </c>
      <c r="L206">
        <v>271</v>
      </c>
      <c r="M206">
        <v>312</v>
      </c>
      <c r="N206">
        <v>320</v>
      </c>
      <c r="O206">
        <v>262</v>
      </c>
      <c r="P206">
        <v>271</v>
      </c>
      <c r="Q206">
        <v>312</v>
      </c>
      <c r="R206">
        <v>320</v>
      </c>
      <c r="S206">
        <v>262</v>
      </c>
      <c r="T206">
        <v>271</v>
      </c>
      <c r="U206">
        <v>312</v>
      </c>
      <c r="V206">
        <v>271</v>
      </c>
      <c r="W206">
        <v>312</v>
      </c>
      <c r="X206">
        <v>262</v>
      </c>
      <c r="Y206">
        <v>271</v>
      </c>
      <c r="Z206">
        <v>312</v>
      </c>
      <c r="AA206">
        <v>320</v>
      </c>
      <c r="AB206">
        <v>262</v>
      </c>
      <c r="AC206">
        <v>271</v>
      </c>
      <c r="AD206">
        <v>312</v>
      </c>
      <c r="AE206">
        <v>320</v>
      </c>
      <c r="AF206">
        <v>262</v>
      </c>
      <c r="AG206">
        <v>271</v>
      </c>
      <c r="AH206">
        <v>312</v>
      </c>
      <c r="AI206">
        <v>271</v>
      </c>
      <c r="AJ206">
        <v>262</v>
      </c>
      <c r="AK206">
        <v>271</v>
      </c>
      <c r="AL206">
        <v>312</v>
      </c>
      <c r="AM206">
        <v>262</v>
      </c>
      <c r="AN206">
        <v>271</v>
      </c>
      <c r="AO206">
        <v>312</v>
      </c>
      <c r="AP206">
        <f t="shared" si="3"/>
        <v>299</v>
      </c>
      <c r="AQ206">
        <v>299</v>
      </c>
      <c r="AR206">
        <v>299</v>
      </c>
      <c r="AS206">
        <v>299</v>
      </c>
      <c r="AU206" t="s">
        <v>555</v>
      </c>
      <c r="AV206" t="s">
        <v>4774</v>
      </c>
      <c r="AW206">
        <v>113</v>
      </c>
    </row>
    <row r="207" spans="4:49" ht="13.5" customHeight="1">
      <c r="D207" t="s">
        <v>708</v>
      </c>
      <c r="F207" t="s">
        <v>734</v>
      </c>
      <c r="G207" s="105">
        <v>0.1</v>
      </c>
      <c r="H207">
        <v>65</v>
      </c>
      <c r="I207">
        <v>67</v>
      </c>
      <c r="J207">
        <v>106</v>
      </c>
      <c r="K207">
        <v>65</v>
      </c>
      <c r="L207">
        <v>67</v>
      </c>
      <c r="M207">
        <v>106</v>
      </c>
      <c r="N207">
        <v>74</v>
      </c>
      <c r="O207">
        <v>65</v>
      </c>
      <c r="P207">
        <v>67</v>
      </c>
      <c r="Q207">
        <v>106</v>
      </c>
      <c r="R207">
        <v>74</v>
      </c>
      <c r="S207">
        <v>65</v>
      </c>
      <c r="T207">
        <v>67</v>
      </c>
      <c r="U207">
        <v>106</v>
      </c>
      <c r="V207">
        <v>67</v>
      </c>
      <c r="W207">
        <v>106</v>
      </c>
      <c r="X207">
        <v>65</v>
      </c>
      <c r="Y207">
        <v>67</v>
      </c>
      <c r="Z207">
        <v>106</v>
      </c>
      <c r="AA207">
        <v>74</v>
      </c>
      <c r="AB207">
        <v>65</v>
      </c>
      <c r="AC207">
        <v>67</v>
      </c>
      <c r="AD207">
        <v>106</v>
      </c>
      <c r="AE207">
        <v>74</v>
      </c>
      <c r="AF207">
        <v>65</v>
      </c>
      <c r="AG207">
        <v>67</v>
      </c>
      <c r="AH207">
        <v>106</v>
      </c>
      <c r="AI207">
        <v>67</v>
      </c>
      <c r="AJ207">
        <v>65</v>
      </c>
      <c r="AK207">
        <v>67</v>
      </c>
      <c r="AL207">
        <v>106</v>
      </c>
      <c r="AM207">
        <v>65</v>
      </c>
      <c r="AN207">
        <v>67</v>
      </c>
      <c r="AO207">
        <v>106</v>
      </c>
      <c r="AP207">
        <f t="shared" si="3"/>
        <v>74</v>
      </c>
      <c r="AQ207">
        <v>74</v>
      </c>
      <c r="AR207">
        <v>74</v>
      </c>
      <c r="AS207">
        <v>74</v>
      </c>
      <c r="AU207" t="s">
        <v>708</v>
      </c>
      <c r="AV207" t="s">
        <v>4774</v>
      </c>
      <c r="AW207">
        <v>114</v>
      </c>
    </row>
    <row r="208" spans="4:49" ht="13.5" customHeight="1">
      <c r="D208" t="s">
        <v>1128</v>
      </c>
      <c r="F208" t="s">
        <v>1130</v>
      </c>
      <c r="G208" s="105">
        <v>0.2</v>
      </c>
      <c r="H208">
        <v>64</v>
      </c>
      <c r="I208">
        <v>81</v>
      </c>
      <c r="J208">
        <v>111</v>
      </c>
      <c r="K208">
        <v>64</v>
      </c>
      <c r="L208">
        <v>81</v>
      </c>
      <c r="M208">
        <v>111</v>
      </c>
      <c r="N208">
        <v>482</v>
      </c>
      <c r="O208">
        <v>64</v>
      </c>
      <c r="P208">
        <v>81</v>
      </c>
      <c r="Q208">
        <v>111</v>
      </c>
      <c r="R208">
        <v>482</v>
      </c>
      <c r="S208">
        <v>64</v>
      </c>
      <c r="T208">
        <v>81</v>
      </c>
      <c r="U208">
        <v>111</v>
      </c>
      <c r="V208">
        <v>81</v>
      </c>
      <c r="W208">
        <v>111</v>
      </c>
      <c r="X208">
        <v>64</v>
      </c>
      <c r="Y208">
        <v>81</v>
      </c>
      <c r="Z208">
        <v>111</v>
      </c>
      <c r="AA208">
        <v>482</v>
      </c>
      <c r="AB208">
        <v>64</v>
      </c>
      <c r="AC208">
        <v>81</v>
      </c>
      <c r="AD208">
        <v>111</v>
      </c>
      <c r="AE208">
        <v>482</v>
      </c>
      <c r="AF208">
        <v>64</v>
      </c>
      <c r="AG208">
        <v>81</v>
      </c>
      <c r="AH208">
        <v>111</v>
      </c>
      <c r="AI208">
        <v>81</v>
      </c>
      <c r="AJ208">
        <v>64</v>
      </c>
      <c r="AK208">
        <v>81</v>
      </c>
      <c r="AL208">
        <v>111</v>
      </c>
      <c r="AM208">
        <v>64</v>
      </c>
      <c r="AN208">
        <v>81</v>
      </c>
      <c r="AO208">
        <v>111</v>
      </c>
      <c r="AP208">
        <f t="shared" si="3"/>
        <v>90</v>
      </c>
      <c r="AQ208">
        <v>90</v>
      </c>
      <c r="AR208">
        <v>90</v>
      </c>
      <c r="AS208">
        <v>90</v>
      </c>
      <c r="AU208" t="s">
        <v>1128</v>
      </c>
      <c r="AV208" t="s">
        <v>4774</v>
      </c>
      <c r="AW208">
        <v>115</v>
      </c>
    </row>
    <row r="209" spans="4:49" ht="13.5" customHeight="1">
      <c r="D209" t="s">
        <v>4081</v>
      </c>
      <c r="F209" t="s">
        <v>4085</v>
      </c>
      <c r="G209" s="105">
        <v>0.2</v>
      </c>
      <c r="H209">
        <v>64</v>
      </c>
      <c r="I209">
        <v>87</v>
      </c>
      <c r="J209">
        <v>92</v>
      </c>
      <c r="K209">
        <v>64</v>
      </c>
      <c r="L209">
        <v>87</v>
      </c>
      <c r="M209">
        <v>92</v>
      </c>
      <c r="N209">
        <v>72</v>
      </c>
      <c r="O209">
        <v>64</v>
      </c>
      <c r="P209">
        <v>87</v>
      </c>
      <c r="Q209">
        <v>92</v>
      </c>
      <c r="R209">
        <v>72</v>
      </c>
      <c r="S209">
        <v>64</v>
      </c>
      <c r="T209">
        <v>87</v>
      </c>
      <c r="U209">
        <v>92</v>
      </c>
      <c r="V209">
        <v>87</v>
      </c>
      <c r="W209">
        <v>92</v>
      </c>
      <c r="X209">
        <v>64</v>
      </c>
      <c r="Y209">
        <v>87</v>
      </c>
      <c r="Z209">
        <v>92</v>
      </c>
      <c r="AA209">
        <v>72</v>
      </c>
      <c r="AB209">
        <v>64</v>
      </c>
      <c r="AC209">
        <v>87</v>
      </c>
      <c r="AD209">
        <v>92</v>
      </c>
      <c r="AE209">
        <v>72</v>
      </c>
      <c r="AF209">
        <v>64</v>
      </c>
      <c r="AG209">
        <v>87</v>
      </c>
      <c r="AH209">
        <v>92</v>
      </c>
      <c r="AI209">
        <v>87</v>
      </c>
      <c r="AJ209">
        <v>64</v>
      </c>
      <c r="AK209">
        <v>87</v>
      </c>
      <c r="AL209">
        <v>92</v>
      </c>
      <c r="AM209">
        <v>64</v>
      </c>
      <c r="AN209">
        <v>87</v>
      </c>
      <c r="AO209">
        <v>92</v>
      </c>
      <c r="AP209">
        <f t="shared" si="3"/>
        <v>96</v>
      </c>
      <c r="AQ209">
        <v>96</v>
      </c>
      <c r="AR209">
        <v>96</v>
      </c>
      <c r="AS209">
        <v>96</v>
      </c>
      <c r="AU209" t="s">
        <v>4081</v>
      </c>
      <c r="AV209" t="s">
        <v>4774</v>
      </c>
      <c r="AW209">
        <v>116</v>
      </c>
    </row>
    <row r="210" spans="4:49" ht="13.5" customHeight="1">
      <c r="D210" t="s">
        <v>4082</v>
      </c>
      <c r="F210" t="s">
        <v>4086</v>
      </c>
      <c r="G210" s="105">
        <v>0.2</v>
      </c>
      <c r="H210">
        <v>61</v>
      </c>
      <c r="I210">
        <v>87</v>
      </c>
      <c r="J210">
        <v>88</v>
      </c>
      <c r="K210">
        <v>61</v>
      </c>
      <c r="L210">
        <v>87</v>
      </c>
      <c r="M210">
        <v>88</v>
      </c>
      <c r="N210">
        <v>62</v>
      </c>
      <c r="O210">
        <v>61</v>
      </c>
      <c r="P210">
        <v>87</v>
      </c>
      <c r="Q210">
        <v>88</v>
      </c>
      <c r="R210">
        <v>62</v>
      </c>
      <c r="S210">
        <v>61</v>
      </c>
      <c r="T210">
        <v>87</v>
      </c>
      <c r="U210">
        <v>88</v>
      </c>
      <c r="V210">
        <v>87</v>
      </c>
      <c r="W210">
        <v>88</v>
      </c>
      <c r="X210">
        <v>61</v>
      </c>
      <c r="Y210">
        <v>87</v>
      </c>
      <c r="Z210">
        <v>88</v>
      </c>
      <c r="AA210">
        <v>62</v>
      </c>
      <c r="AB210">
        <v>61</v>
      </c>
      <c r="AC210">
        <v>87</v>
      </c>
      <c r="AD210">
        <v>88</v>
      </c>
      <c r="AE210">
        <v>62</v>
      </c>
      <c r="AF210">
        <v>61</v>
      </c>
      <c r="AG210">
        <v>87</v>
      </c>
      <c r="AH210">
        <v>88</v>
      </c>
      <c r="AI210">
        <v>87</v>
      </c>
      <c r="AJ210">
        <v>61</v>
      </c>
      <c r="AK210">
        <v>87</v>
      </c>
      <c r="AL210">
        <v>88</v>
      </c>
      <c r="AM210">
        <v>61</v>
      </c>
      <c r="AN210">
        <v>87</v>
      </c>
      <c r="AO210">
        <v>88</v>
      </c>
      <c r="AP210">
        <f t="shared" si="3"/>
        <v>96</v>
      </c>
      <c r="AQ210">
        <v>96</v>
      </c>
      <c r="AR210">
        <v>96</v>
      </c>
      <c r="AS210">
        <v>96</v>
      </c>
      <c r="AU210" t="s">
        <v>4082</v>
      </c>
      <c r="AV210" t="s">
        <v>4774</v>
      </c>
      <c r="AW210">
        <v>117</v>
      </c>
    </row>
    <row r="211" spans="4:49" ht="13.5" customHeight="1">
      <c r="D211" t="s">
        <v>1129</v>
      </c>
      <c r="F211" t="s">
        <v>1131</v>
      </c>
      <c r="G211" s="105">
        <v>0.30000000000000004</v>
      </c>
      <c r="H211">
        <v>145</v>
      </c>
      <c r="I211">
        <v>186</v>
      </c>
      <c r="J211">
        <v>165</v>
      </c>
      <c r="K211">
        <v>145</v>
      </c>
      <c r="L211">
        <v>186</v>
      </c>
      <c r="M211">
        <v>165</v>
      </c>
      <c r="N211">
        <v>160</v>
      </c>
      <c r="O211">
        <v>145</v>
      </c>
      <c r="P211">
        <v>186</v>
      </c>
      <c r="Q211">
        <v>165</v>
      </c>
      <c r="R211">
        <v>160</v>
      </c>
      <c r="S211">
        <v>145</v>
      </c>
      <c r="T211">
        <v>186</v>
      </c>
      <c r="U211">
        <v>165</v>
      </c>
      <c r="V211">
        <v>186</v>
      </c>
      <c r="W211">
        <v>165</v>
      </c>
      <c r="X211">
        <v>145</v>
      </c>
      <c r="Y211">
        <v>186</v>
      </c>
      <c r="Z211">
        <v>165</v>
      </c>
      <c r="AA211">
        <v>160</v>
      </c>
      <c r="AB211">
        <v>145</v>
      </c>
      <c r="AC211">
        <v>186</v>
      </c>
      <c r="AD211">
        <v>165</v>
      </c>
      <c r="AE211">
        <v>160</v>
      </c>
      <c r="AF211">
        <v>145</v>
      </c>
      <c r="AG211">
        <v>186</v>
      </c>
      <c r="AH211">
        <v>165</v>
      </c>
      <c r="AI211">
        <v>186</v>
      </c>
      <c r="AJ211">
        <v>145</v>
      </c>
      <c r="AK211">
        <v>186</v>
      </c>
      <c r="AL211">
        <v>165</v>
      </c>
      <c r="AM211">
        <v>145</v>
      </c>
      <c r="AN211">
        <v>186</v>
      </c>
      <c r="AO211">
        <v>165</v>
      </c>
      <c r="AP211">
        <f t="shared" si="3"/>
        <v>205</v>
      </c>
      <c r="AQ211">
        <v>205</v>
      </c>
      <c r="AR211">
        <v>205</v>
      </c>
      <c r="AS211">
        <v>205</v>
      </c>
      <c r="AU211" t="s">
        <v>1129</v>
      </c>
      <c r="AV211" t="s">
        <v>4774</v>
      </c>
      <c r="AW211">
        <v>118</v>
      </c>
    </row>
    <row r="212" spans="4:49" ht="13.5" customHeight="1">
      <c r="D212" t="s">
        <v>2140</v>
      </c>
      <c r="F212" t="s">
        <v>2141</v>
      </c>
      <c r="G212" s="105">
        <v>0.2</v>
      </c>
      <c r="H212">
        <v>133</v>
      </c>
      <c r="I212">
        <v>155</v>
      </c>
      <c r="J212">
        <v>171</v>
      </c>
      <c r="K212">
        <v>133</v>
      </c>
      <c r="L212">
        <v>155</v>
      </c>
      <c r="M212">
        <v>171</v>
      </c>
      <c r="N212">
        <v>128</v>
      </c>
      <c r="O212">
        <v>133</v>
      </c>
      <c r="P212">
        <v>155</v>
      </c>
      <c r="Q212">
        <v>171</v>
      </c>
      <c r="R212">
        <v>128</v>
      </c>
      <c r="S212">
        <v>133</v>
      </c>
      <c r="T212">
        <v>155</v>
      </c>
      <c r="U212">
        <v>171</v>
      </c>
      <c r="V212">
        <v>155</v>
      </c>
      <c r="W212">
        <v>171</v>
      </c>
      <c r="X212">
        <v>133</v>
      </c>
      <c r="Y212">
        <v>155</v>
      </c>
      <c r="Z212">
        <v>171</v>
      </c>
      <c r="AA212">
        <v>128</v>
      </c>
      <c r="AB212">
        <v>133</v>
      </c>
      <c r="AC212">
        <v>155</v>
      </c>
      <c r="AD212">
        <v>171</v>
      </c>
      <c r="AE212">
        <v>128</v>
      </c>
      <c r="AF212">
        <v>133</v>
      </c>
      <c r="AG212">
        <v>155</v>
      </c>
      <c r="AH212">
        <v>171</v>
      </c>
      <c r="AI212">
        <v>155</v>
      </c>
      <c r="AJ212">
        <v>133</v>
      </c>
      <c r="AK212">
        <v>155</v>
      </c>
      <c r="AL212">
        <v>171</v>
      </c>
      <c r="AM212">
        <v>133</v>
      </c>
      <c r="AN212">
        <v>155</v>
      </c>
      <c r="AO212">
        <v>171</v>
      </c>
      <c r="AP212">
        <f t="shared" si="3"/>
        <v>171</v>
      </c>
      <c r="AQ212">
        <v>171</v>
      </c>
      <c r="AR212">
        <v>171</v>
      </c>
      <c r="AS212">
        <v>171</v>
      </c>
      <c r="AU212" t="s">
        <v>2140</v>
      </c>
      <c r="AV212" t="s">
        <v>4774</v>
      </c>
      <c r="AW212">
        <v>119</v>
      </c>
    </row>
    <row r="213" spans="4:49" ht="13.5" customHeight="1">
      <c r="D213" t="s">
        <v>709</v>
      </c>
      <c r="F213" t="s">
        <v>735</v>
      </c>
      <c r="G213" s="105">
        <v>0.1</v>
      </c>
      <c r="H213">
        <v>15</v>
      </c>
      <c r="I213">
        <v>19</v>
      </c>
      <c r="J213">
        <v>19</v>
      </c>
      <c r="K213">
        <v>15</v>
      </c>
      <c r="L213">
        <v>19</v>
      </c>
      <c r="M213">
        <v>19</v>
      </c>
      <c r="N213">
        <v>18</v>
      </c>
      <c r="O213">
        <v>15</v>
      </c>
      <c r="P213">
        <v>19</v>
      </c>
      <c r="Q213">
        <v>19</v>
      </c>
      <c r="R213">
        <v>18</v>
      </c>
      <c r="S213">
        <v>15</v>
      </c>
      <c r="T213">
        <v>19</v>
      </c>
      <c r="U213">
        <v>19</v>
      </c>
      <c r="V213">
        <v>19</v>
      </c>
      <c r="W213">
        <v>19</v>
      </c>
      <c r="X213">
        <v>15</v>
      </c>
      <c r="Y213">
        <v>19</v>
      </c>
      <c r="Z213">
        <v>19</v>
      </c>
      <c r="AA213">
        <v>18</v>
      </c>
      <c r="AB213">
        <v>15</v>
      </c>
      <c r="AC213">
        <v>19</v>
      </c>
      <c r="AD213">
        <v>19</v>
      </c>
      <c r="AE213">
        <v>18</v>
      </c>
      <c r="AF213">
        <v>15</v>
      </c>
      <c r="AG213">
        <v>19</v>
      </c>
      <c r="AH213">
        <v>19</v>
      </c>
      <c r="AI213">
        <v>19</v>
      </c>
      <c r="AJ213">
        <v>15</v>
      </c>
      <c r="AK213">
        <v>19</v>
      </c>
      <c r="AL213">
        <v>19</v>
      </c>
      <c r="AM213">
        <v>15</v>
      </c>
      <c r="AN213">
        <v>19</v>
      </c>
      <c r="AO213">
        <v>19</v>
      </c>
      <c r="AP213">
        <f t="shared" si="3"/>
        <v>21</v>
      </c>
      <c r="AQ213">
        <v>21</v>
      </c>
      <c r="AR213">
        <v>21</v>
      </c>
      <c r="AS213">
        <v>21</v>
      </c>
      <c r="AU213" t="s">
        <v>709</v>
      </c>
      <c r="AV213" t="s">
        <v>4774</v>
      </c>
      <c r="AW213">
        <v>120</v>
      </c>
    </row>
    <row r="214" spans="4:49" ht="13.5" customHeight="1">
      <c r="D214" t="s">
        <v>711</v>
      </c>
      <c r="F214" t="s">
        <v>4099</v>
      </c>
      <c r="G214" s="105">
        <v>0.1</v>
      </c>
      <c r="H214">
        <v>43</v>
      </c>
      <c r="I214" t="s">
        <v>2022</v>
      </c>
      <c r="J214" t="s">
        <v>2022</v>
      </c>
      <c r="K214" t="s">
        <v>2022</v>
      </c>
      <c r="L214" t="s">
        <v>2022</v>
      </c>
      <c r="M214" t="s">
        <v>2022</v>
      </c>
      <c r="N214" t="s">
        <v>2022</v>
      </c>
      <c r="O214">
        <v>43</v>
      </c>
      <c r="P214" t="s">
        <v>2022</v>
      </c>
      <c r="Q214" t="s">
        <v>2022</v>
      </c>
      <c r="R214" t="s">
        <v>2022</v>
      </c>
      <c r="S214">
        <v>43</v>
      </c>
      <c r="T214" t="s">
        <v>2022</v>
      </c>
      <c r="U214" t="s">
        <v>2022</v>
      </c>
      <c r="V214" t="s">
        <v>2022</v>
      </c>
      <c r="W214" t="s">
        <v>2022</v>
      </c>
      <c r="X214">
        <v>43</v>
      </c>
      <c r="Y214" t="s">
        <v>2022</v>
      </c>
      <c r="Z214" t="s">
        <v>2022</v>
      </c>
      <c r="AA214" t="s">
        <v>2022</v>
      </c>
      <c r="AB214">
        <v>43</v>
      </c>
      <c r="AC214" t="s">
        <v>2022</v>
      </c>
      <c r="AD214" t="s">
        <v>2022</v>
      </c>
      <c r="AE214" t="s">
        <v>2022</v>
      </c>
      <c r="AF214">
        <v>43</v>
      </c>
      <c r="AG214" t="s">
        <v>2022</v>
      </c>
      <c r="AH214" t="s">
        <v>2022</v>
      </c>
      <c r="AI214" t="s">
        <v>2022</v>
      </c>
      <c r="AJ214">
        <v>43</v>
      </c>
      <c r="AK214" t="s">
        <v>2022</v>
      </c>
      <c r="AL214" t="s">
        <v>2022</v>
      </c>
      <c r="AM214">
        <v>43</v>
      </c>
      <c r="AN214" t="s">
        <v>2022</v>
      </c>
      <c r="AO214" t="s">
        <v>2022</v>
      </c>
      <c r="AP214" t="s">
        <v>2022</v>
      </c>
      <c r="AQ214" t="s">
        <v>2022</v>
      </c>
      <c r="AR214" t="s">
        <v>2022</v>
      </c>
      <c r="AS214" t="s">
        <v>2022</v>
      </c>
      <c r="AU214" t="s">
        <v>711</v>
      </c>
      <c r="AV214" t="s">
        <v>4774</v>
      </c>
      <c r="AW214">
        <v>121</v>
      </c>
    </row>
    <row r="215" spans="4:49" ht="13.5" customHeight="1">
      <c r="D215" t="s">
        <v>712</v>
      </c>
      <c r="F215" t="s">
        <v>737</v>
      </c>
      <c r="G215" s="105">
        <v>0.2</v>
      </c>
      <c r="H215">
        <v>41</v>
      </c>
      <c r="I215">
        <v>52</v>
      </c>
      <c r="J215">
        <v>56</v>
      </c>
      <c r="K215">
        <v>41</v>
      </c>
      <c r="L215">
        <v>52</v>
      </c>
      <c r="M215">
        <v>56</v>
      </c>
      <c r="N215">
        <v>41</v>
      </c>
      <c r="O215">
        <v>41</v>
      </c>
      <c r="P215">
        <v>52</v>
      </c>
      <c r="Q215">
        <v>56</v>
      </c>
      <c r="R215">
        <v>41</v>
      </c>
      <c r="S215">
        <v>41</v>
      </c>
      <c r="T215">
        <v>52</v>
      </c>
      <c r="U215">
        <v>56</v>
      </c>
      <c r="V215">
        <v>52</v>
      </c>
      <c r="W215">
        <v>56</v>
      </c>
      <c r="X215">
        <v>41</v>
      </c>
      <c r="Y215">
        <v>52</v>
      </c>
      <c r="Z215">
        <v>56</v>
      </c>
      <c r="AA215">
        <v>41</v>
      </c>
      <c r="AB215">
        <v>41</v>
      </c>
      <c r="AC215">
        <v>52</v>
      </c>
      <c r="AD215">
        <v>56</v>
      </c>
      <c r="AE215">
        <v>41</v>
      </c>
      <c r="AF215">
        <v>41</v>
      </c>
      <c r="AG215">
        <v>52</v>
      </c>
      <c r="AH215">
        <v>56</v>
      </c>
      <c r="AI215">
        <v>52</v>
      </c>
      <c r="AJ215">
        <v>41</v>
      </c>
      <c r="AK215">
        <v>52</v>
      </c>
      <c r="AL215">
        <v>56</v>
      </c>
      <c r="AM215">
        <v>41</v>
      </c>
      <c r="AN215">
        <v>52</v>
      </c>
      <c r="AO215">
        <v>56</v>
      </c>
      <c r="AP215">
        <f t="shared" si="3"/>
        <v>58</v>
      </c>
      <c r="AQ215">
        <v>58</v>
      </c>
      <c r="AR215">
        <v>58</v>
      </c>
      <c r="AS215">
        <v>58</v>
      </c>
      <c r="AU215" t="s">
        <v>712</v>
      </c>
      <c r="AV215" t="s">
        <v>4774</v>
      </c>
      <c r="AW215">
        <v>122</v>
      </c>
    </row>
    <row r="216" spans="4:49" ht="13.5" customHeight="1">
      <c r="D216" t="s">
        <v>714</v>
      </c>
      <c r="F216" t="s">
        <v>738</v>
      </c>
      <c r="G216" s="105">
        <v>0.2</v>
      </c>
      <c r="H216">
        <v>54</v>
      </c>
      <c r="I216">
        <v>90</v>
      </c>
      <c r="J216">
        <v>76</v>
      </c>
      <c r="K216">
        <v>54</v>
      </c>
      <c r="L216">
        <v>90</v>
      </c>
      <c r="M216">
        <v>76</v>
      </c>
      <c r="N216">
        <v>59</v>
      </c>
      <c r="O216">
        <v>54</v>
      </c>
      <c r="P216">
        <v>90</v>
      </c>
      <c r="Q216">
        <v>76</v>
      </c>
      <c r="R216">
        <v>59</v>
      </c>
      <c r="S216">
        <v>54</v>
      </c>
      <c r="T216">
        <v>90</v>
      </c>
      <c r="U216">
        <v>76</v>
      </c>
      <c r="V216">
        <v>90</v>
      </c>
      <c r="W216">
        <v>76</v>
      </c>
      <c r="X216">
        <v>54</v>
      </c>
      <c r="Y216">
        <v>90</v>
      </c>
      <c r="Z216">
        <v>76</v>
      </c>
      <c r="AA216">
        <v>59</v>
      </c>
      <c r="AB216">
        <v>54</v>
      </c>
      <c r="AC216">
        <v>90</v>
      </c>
      <c r="AD216">
        <v>76</v>
      </c>
      <c r="AE216">
        <v>59</v>
      </c>
      <c r="AF216">
        <v>54</v>
      </c>
      <c r="AG216">
        <v>90</v>
      </c>
      <c r="AH216">
        <v>76</v>
      </c>
      <c r="AI216">
        <v>90</v>
      </c>
      <c r="AJ216">
        <v>54</v>
      </c>
      <c r="AK216">
        <v>90</v>
      </c>
      <c r="AL216">
        <v>76</v>
      </c>
      <c r="AM216">
        <v>54</v>
      </c>
      <c r="AN216">
        <v>90</v>
      </c>
      <c r="AO216">
        <v>76</v>
      </c>
      <c r="AP216">
        <f t="shared" si="3"/>
        <v>99</v>
      </c>
      <c r="AQ216">
        <v>99</v>
      </c>
      <c r="AR216">
        <v>99</v>
      </c>
      <c r="AS216">
        <v>99</v>
      </c>
      <c r="AU216" t="s">
        <v>714</v>
      </c>
      <c r="AV216" t="s">
        <v>4774</v>
      </c>
      <c r="AW216">
        <v>123</v>
      </c>
    </row>
    <row r="217" spans="4:49" ht="13.5" customHeight="1">
      <c r="D217" t="s">
        <v>3612</v>
      </c>
      <c r="F217" t="s">
        <v>3861</v>
      </c>
      <c r="G217" s="105">
        <v>0.1</v>
      </c>
      <c r="H217">
        <v>25</v>
      </c>
      <c r="I217">
        <v>25</v>
      </c>
      <c r="J217">
        <v>45</v>
      </c>
      <c r="K217">
        <v>25</v>
      </c>
      <c r="L217">
        <v>25</v>
      </c>
      <c r="M217">
        <v>45</v>
      </c>
      <c r="N217">
        <v>30</v>
      </c>
      <c r="O217">
        <v>25</v>
      </c>
      <c r="P217">
        <v>25</v>
      </c>
      <c r="Q217">
        <v>45</v>
      </c>
      <c r="R217">
        <v>30</v>
      </c>
      <c r="S217">
        <v>25</v>
      </c>
      <c r="T217">
        <v>25</v>
      </c>
      <c r="U217">
        <v>45</v>
      </c>
      <c r="V217">
        <v>25</v>
      </c>
      <c r="W217">
        <v>45</v>
      </c>
      <c r="X217">
        <v>25</v>
      </c>
      <c r="Y217">
        <v>25</v>
      </c>
      <c r="Z217">
        <v>45</v>
      </c>
      <c r="AA217">
        <v>30</v>
      </c>
      <c r="AB217">
        <v>25</v>
      </c>
      <c r="AC217">
        <v>25</v>
      </c>
      <c r="AD217">
        <v>45</v>
      </c>
      <c r="AE217">
        <v>30</v>
      </c>
      <c r="AF217">
        <v>25</v>
      </c>
      <c r="AG217">
        <v>25</v>
      </c>
      <c r="AH217">
        <v>45</v>
      </c>
      <c r="AI217">
        <v>25</v>
      </c>
      <c r="AJ217">
        <v>25</v>
      </c>
      <c r="AK217">
        <v>25</v>
      </c>
      <c r="AL217">
        <v>45</v>
      </c>
      <c r="AM217">
        <v>25</v>
      </c>
      <c r="AN217">
        <v>25</v>
      </c>
      <c r="AO217">
        <v>45</v>
      </c>
      <c r="AP217">
        <f t="shared" si="3"/>
        <v>28</v>
      </c>
      <c r="AQ217">
        <v>28</v>
      </c>
      <c r="AR217">
        <v>28</v>
      </c>
      <c r="AS217">
        <v>28</v>
      </c>
      <c r="AU217" t="s">
        <v>3612</v>
      </c>
      <c r="AV217" t="s">
        <v>4774</v>
      </c>
      <c r="AW217">
        <v>124</v>
      </c>
    </row>
    <row r="218" spans="4:49" ht="13.5" customHeight="1">
      <c r="D218" t="s">
        <v>758</v>
      </c>
      <c r="F218" t="s">
        <v>761</v>
      </c>
      <c r="G218" s="105">
        <v>0.6</v>
      </c>
      <c r="H218">
        <v>169</v>
      </c>
      <c r="I218">
        <v>216</v>
      </c>
      <c r="J218">
        <v>246</v>
      </c>
      <c r="K218">
        <v>169</v>
      </c>
      <c r="L218">
        <v>216</v>
      </c>
      <c r="M218">
        <v>246</v>
      </c>
      <c r="N218">
        <v>173</v>
      </c>
      <c r="O218">
        <v>169</v>
      </c>
      <c r="P218">
        <v>216</v>
      </c>
      <c r="Q218">
        <v>246</v>
      </c>
      <c r="R218">
        <v>173</v>
      </c>
      <c r="S218">
        <v>169</v>
      </c>
      <c r="T218">
        <v>216</v>
      </c>
      <c r="U218">
        <v>246</v>
      </c>
      <c r="V218">
        <v>216</v>
      </c>
      <c r="W218">
        <v>246</v>
      </c>
      <c r="X218">
        <v>169</v>
      </c>
      <c r="Y218">
        <v>216</v>
      </c>
      <c r="Z218">
        <v>246</v>
      </c>
      <c r="AA218">
        <v>173</v>
      </c>
      <c r="AB218">
        <v>169</v>
      </c>
      <c r="AC218">
        <v>216</v>
      </c>
      <c r="AD218">
        <v>246</v>
      </c>
      <c r="AE218">
        <v>173</v>
      </c>
      <c r="AF218">
        <v>169</v>
      </c>
      <c r="AG218">
        <v>216</v>
      </c>
      <c r="AH218">
        <v>246</v>
      </c>
      <c r="AI218">
        <v>216</v>
      </c>
      <c r="AJ218">
        <v>169</v>
      </c>
      <c r="AK218">
        <v>216</v>
      </c>
      <c r="AL218">
        <v>246</v>
      </c>
      <c r="AM218">
        <v>169</v>
      </c>
      <c r="AN218">
        <v>216</v>
      </c>
      <c r="AO218">
        <v>246</v>
      </c>
      <c r="AP218">
        <f t="shared" si="3"/>
        <v>238</v>
      </c>
      <c r="AQ218">
        <v>238</v>
      </c>
      <c r="AR218">
        <v>238</v>
      </c>
      <c r="AS218">
        <v>238</v>
      </c>
      <c r="AU218" t="s">
        <v>758</v>
      </c>
      <c r="AV218" t="s">
        <v>4774</v>
      </c>
      <c r="AW218">
        <v>125</v>
      </c>
    </row>
    <row r="219" spans="4:49" ht="13.5" customHeight="1">
      <c r="D219" t="s">
        <v>759</v>
      </c>
      <c r="F219" t="s">
        <v>762</v>
      </c>
      <c r="G219" s="105">
        <v>0.6</v>
      </c>
      <c r="H219">
        <v>169</v>
      </c>
      <c r="I219">
        <v>216</v>
      </c>
      <c r="J219">
        <v>246</v>
      </c>
      <c r="K219">
        <v>169</v>
      </c>
      <c r="L219">
        <v>216</v>
      </c>
      <c r="M219">
        <v>246</v>
      </c>
      <c r="N219">
        <v>173</v>
      </c>
      <c r="O219">
        <v>169</v>
      </c>
      <c r="P219">
        <v>216</v>
      </c>
      <c r="Q219">
        <v>246</v>
      </c>
      <c r="R219">
        <v>173</v>
      </c>
      <c r="S219">
        <v>169</v>
      </c>
      <c r="T219">
        <v>216</v>
      </c>
      <c r="U219">
        <v>246</v>
      </c>
      <c r="V219">
        <v>216</v>
      </c>
      <c r="W219">
        <v>246</v>
      </c>
      <c r="X219">
        <v>169</v>
      </c>
      <c r="Y219">
        <v>216</v>
      </c>
      <c r="Z219">
        <v>246</v>
      </c>
      <c r="AA219">
        <v>173</v>
      </c>
      <c r="AB219">
        <v>169</v>
      </c>
      <c r="AC219">
        <v>216</v>
      </c>
      <c r="AD219">
        <v>246</v>
      </c>
      <c r="AE219">
        <v>173</v>
      </c>
      <c r="AF219">
        <v>169</v>
      </c>
      <c r="AG219">
        <v>216</v>
      </c>
      <c r="AH219">
        <v>246</v>
      </c>
      <c r="AI219">
        <v>216</v>
      </c>
      <c r="AJ219">
        <v>169</v>
      </c>
      <c r="AK219">
        <v>216</v>
      </c>
      <c r="AL219">
        <v>246</v>
      </c>
      <c r="AM219">
        <v>169</v>
      </c>
      <c r="AN219">
        <v>216</v>
      </c>
      <c r="AO219">
        <v>246</v>
      </c>
      <c r="AP219">
        <f t="shared" si="3"/>
        <v>238</v>
      </c>
      <c r="AQ219">
        <v>238</v>
      </c>
      <c r="AR219">
        <v>238</v>
      </c>
      <c r="AS219">
        <v>238</v>
      </c>
      <c r="AU219" t="s">
        <v>759</v>
      </c>
      <c r="AV219" t="s">
        <v>4774</v>
      </c>
      <c r="AW219">
        <v>126</v>
      </c>
    </row>
    <row r="220" spans="4:49" ht="13.5" customHeight="1">
      <c r="D220" t="s">
        <v>2142</v>
      </c>
      <c r="F220" t="s">
        <v>2143</v>
      </c>
      <c r="G220" s="105">
        <v>0.6</v>
      </c>
      <c r="H220">
        <v>139</v>
      </c>
      <c r="I220">
        <v>162</v>
      </c>
      <c r="J220">
        <v>179</v>
      </c>
      <c r="K220">
        <v>139</v>
      </c>
      <c r="L220">
        <v>162</v>
      </c>
      <c r="M220">
        <v>179</v>
      </c>
      <c r="N220">
        <v>133</v>
      </c>
      <c r="O220">
        <v>139</v>
      </c>
      <c r="P220">
        <v>162</v>
      </c>
      <c r="Q220">
        <v>179</v>
      </c>
      <c r="R220">
        <v>133</v>
      </c>
      <c r="S220">
        <v>139</v>
      </c>
      <c r="T220">
        <v>162</v>
      </c>
      <c r="U220">
        <v>179</v>
      </c>
      <c r="V220">
        <v>162</v>
      </c>
      <c r="W220">
        <v>179</v>
      </c>
      <c r="X220">
        <v>139</v>
      </c>
      <c r="Y220">
        <v>162</v>
      </c>
      <c r="Z220">
        <v>179</v>
      </c>
      <c r="AA220">
        <v>133</v>
      </c>
      <c r="AB220">
        <v>139</v>
      </c>
      <c r="AC220">
        <v>162</v>
      </c>
      <c r="AD220">
        <v>179</v>
      </c>
      <c r="AE220">
        <v>133</v>
      </c>
      <c r="AF220">
        <v>139</v>
      </c>
      <c r="AG220">
        <v>162</v>
      </c>
      <c r="AH220">
        <v>179</v>
      </c>
      <c r="AI220">
        <v>162</v>
      </c>
      <c r="AJ220">
        <v>139</v>
      </c>
      <c r="AK220">
        <v>162</v>
      </c>
      <c r="AL220">
        <v>179</v>
      </c>
      <c r="AM220">
        <v>139</v>
      </c>
      <c r="AN220">
        <v>162</v>
      </c>
      <c r="AO220">
        <v>179</v>
      </c>
      <c r="AP220">
        <f t="shared" si="3"/>
        <v>179</v>
      </c>
      <c r="AQ220">
        <v>179</v>
      </c>
      <c r="AR220">
        <v>179</v>
      </c>
      <c r="AS220">
        <v>179</v>
      </c>
      <c r="AU220" t="s">
        <v>2142</v>
      </c>
      <c r="AV220" t="s">
        <v>4774</v>
      </c>
      <c r="AW220">
        <v>127</v>
      </c>
    </row>
    <row r="221" spans="4:49" ht="13.5" customHeight="1">
      <c r="D221" t="s">
        <v>3717</v>
      </c>
      <c r="F221" t="s">
        <v>3722</v>
      </c>
      <c r="G221" s="105">
        <v>0.5</v>
      </c>
      <c r="H221">
        <v>108</v>
      </c>
      <c r="I221">
        <v>154</v>
      </c>
      <c r="J221">
        <v>161</v>
      </c>
      <c r="K221">
        <v>108</v>
      </c>
      <c r="L221">
        <v>154</v>
      </c>
      <c r="M221">
        <v>161</v>
      </c>
      <c r="N221">
        <v>111</v>
      </c>
      <c r="O221">
        <v>108</v>
      </c>
      <c r="P221">
        <v>154</v>
      </c>
      <c r="Q221">
        <v>161</v>
      </c>
      <c r="R221">
        <v>111</v>
      </c>
      <c r="S221">
        <v>108</v>
      </c>
      <c r="T221">
        <v>154</v>
      </c>
      <c r="U221">
        <v>161</v>
      </c>
      <c r="V221">
        <v>154</v>
      </c>
      <c r="W221">
        <v>161</v>
      </c>
      <c r="X221">
        <v>108</v>
      </c>
      <c r="Y221">
        <v>154</v>
      </c>
      <c r="Z221">
        <v>161</v>
      </c>
      <c r="AA221">
        <v>111</v>
      </c>
      <c r="AB221">
        <v>108</v>
      </c>
      <c r="AC221">
        <v>154</v>
      </c>
      <c r="AD221">
        <v>161</v>
      </c>
      <c r="AE221">
        <v>111</v>
      </c>
      <c r="AF221">
        <v>108</v>
      </c>
      <c r="AG221">
        <v>154</v>
      </c>
      <c r="AH221">
        <v>161</v>
      </c>
      <c r="AI221">
        <v>154</v>
      </c>
      <c r="AJ221">
        <v>108</v>
      </c>
      <c r="AK221">
        <v>154</v>
      </c>
      <c r="AL221">
        <v>161</v>
      </c>
      <c r="AM221">
        <v>108</v>
      </c>
      <c r="AN221">
        <v>154</v>
      </c>
      <c r="AO221">
        <v>161</v>
      </c>
      <c r="AP221">
        <f t="shared" si="3"/>
        <v>170</v>
      </c>
      <c r="AQ221">
        <v>170</v>
      </c>
      <c r="AR221">
        <v>170</v>
      </c>
      <c r="AS221">
        <v>170</v>
      </c>
      <c r="AU221" t="s">
        <v>3717</v>
      </c>
      <c r="AV221" t="s">
        <v>4774</v>
      </c>
      <c r="AW221">
        <v>128</v>
      </c>
    </row>
    <row r="222" spans="4:49" ht="13.5" customHeight="1">
      <c r="D222" t="s">
        <v>3718</v>
      </c>
      <c r="F222" t="s">
        <v>3720</v>
      </c>
      <c r="G222" s="105">
        <v>0.4</v>
      </c>
      <c r="H222">
        <v>108</v>
      </c>
      <c r="I222">
        <v>154</v>
      </c>
      <c r="J222">
        <v>161</v>
      </c>
      <c r="K222">
        <v>108</v>
      </c>
      <c r="L222">
        <v>154</v>
      </c>
      <c r="M222">
        <v>161</v>
      </c>
      <c r="N222">
        <v>111</v>
      </c>
      <c r="O222">
        <v>108</v>
      </c>
      <c r="P222">
        <v>154</v>
      </c>
      <c r="Q222">
        <v>161</v>
      </c>
      <c r="R222">
        <v>111</v>
      </c>
      <c r="S222">
        <v>108</v>
      </c>
      <c r="T222">
        <v>154</v>
      </c>
      <c r="U222">
        <v>161</v>
      </c>
      <c r="V222">
        <v>154</v>
      </c>
      <c r="W222">
        <v>161</v>
      </c>
      <c r="X222">
        <v>108</v>
      </c>
      <c r="Y222">
        <v>154</v>
      </c>
      <c r="Z222">
        <v>161</v>
      </c>
      <c r="AA222">
        <v>111</v>
      </c>
      <c r="AB222">
        <v>108</v>
      </c>
      <c r="AC222">
        <v>154</v>
      </c>
      <c r="AD222">
        <v>161</v>
      </c>
      <c r="AE222">
        <v>111</v>
      </c>
      <c r="AF222">
        <v>108</v>
      </c>
      <c r="AG222">
        <v>154</v>
      </c>
      <c r="AH222">
        <v>161</v>
      </c>
      <c r="AI222">
        <v>154</v>
      </c>
      <c r="AJ222">
        <v>108</v>
      </c>
      <c r="AK222">
        <v>154</v>
      </c>
      <c r="AL222">
        <v>161</v>
      </c>
      <c r="AM222">
        <v>108</v>
      </c>
      <c r="AN222">
        <v>154</v>
      </c>
      <c r="AO222">
        <v>161</v>
      </c>
      <c r="AP222">
        <f t="shared" si="3"/>
        <v>170</v>
      </c>
      <c r="AQ222">
        <v>170</v>
      </c>
      <c r="AR222">
        <v>170</v>
      </c>
      <c r="AS222">
        <v>170</v>
      </c>
      <c r="AU222" t="s">
        <v>3718</v>
      </c>
      <c r="AV222" t="s">
        <v>4774</v>
      </c>
      <c r="AW222">
        <v>129</v>
      </c>
    </row>
    <row r="223" spans="4:49" ht="13.5" customHeight="1">
      <c r="D223" t="s">
        <v>3719</v>
      </c>
      <c r="F223" t="s">
        <v>3721</v>
      </c>
      <c r="G223" s="105">
        <v>0.4</v>
      </c>
      <c r="H223">
        <v>108</v>
      </c>
      <c r="I223">
        <v>154</v>
      </c>
      <c r="J223">
        <v>161</v>
      </c>
      <c r="K223">
        <v>108</v>
      </c>
      <c r="L223">
        <v>154</v>
      </c>
      <c r="M223">
        <v>161</v>
      </c>
      <c r="N223">
        <v>111</v>
      </c>
      <c r="O223">
        <v>108</v>
      </c>
      <c r="P223">
        <v>154</v>
      </c>
      <c r="Q223">
        <v>161</v>
      </c>
      <c r="R223">
        <v>111</v>
      </c>
      <c r="S223">
        <v>108</v>
      </c>
      <c r="T223">
        <v>154</v>
      </c>
      <c r="U223">
        <v>161</v>
      </c>
      <c r="V223">
        <v>154</v>
      </c>
      <c r="W223">
        <v>161</v>
      </c>
      <c r="X223">
        <v>108</v>
      </c>
      <c r="Y223">
        <v>154</v>
      </c>
      <c r="Z223">
        <v>161</v>
      </c>
      <c r="AA223">
        <v>111</v>
      </c>
      <c r="AB223">
        <v>108</v>
      </c>
      <c r="AC223">
        <v>154</v>
      </c>
      <c r="AD223">
        <v>161</v>
      </c>
      <c r="AE223">
        <v>111</v>
      </c>
      <c r="AF223">
        <v>108</v>
      </c>
      <c r="AG223">
        <v>154</v>
      </c>
      <c r="AH223">
        <v>161</v>
      </c>
      <c r="AI223">
        <v>154</v>
      </c>
      <c r="AJ223">
        <v>108</v>
      </c>
      <c r="AK223">
        <v>154</v>
      </c>
      <c r="AL223">
        <v>161</v>
      </c>
      <c r="AM223">
        <v>108</v>
      </c>
      <c r="AN223">
        <v>154</v>
      </c>
      <c r="AO223">
        <v>161</v>
      </c>
      <c r="AP223">
        <f t="shared" si="3"/>
        <v>170</v>
      </c>
      <c r="AQ223">
        <v>170</v>
      </c>
      <c r="AR223">
        <v>170</v>
      </c>
      <c r="AS223">
        <v>170</v>
      </c>
      <c r="AU223" t="s">
        <v>3719</v>
      </c>
      <c r="AV223" t="s">
        <v>4774</v>
      </c>
      <c r="AW223">
        <v>130</v>
      </c>
    </row>
    <row r="224" spans="4:49" ht="13.5" customHeight="1">
      <c r="D224" t="s">
        <v>4079</v>
      </c>
      <c r="F224" t="s">
        <v>4083</v>
      </c>
      <c r="G224" s="105">
        <v>0.5</v>
      </c>
      <c r="H224">
        <v>108</v>
      </c>
      <c r="I224">
        <v>154</v>
      </c>
      <c r="J224">
        <v>161</v>
      </c>
      <c r="K224">
        <v>108</v>
      </c>
      <c r="L224">
        <v>154</v>
      </c>
      <c r="M224">
        <v>161</v>
      </c>
      <c r="N224">
        <v>111</v>
      </c>
      <c r="O224">
        <v>108</v>
      </c>
      <c r="P224">
        <v>154</v>
      </c>
      <c r="Q224">
        <v>161</v>
      </c>
      <c r="R224">
        <v>111</v>
      </c>
      <c r="S224">
        <v>108</v>
      </c>
      <c r="T224">
        <v>154</v>
      </c>
      <c r="U224">
        <v>161</v>
      </c>
      <c r="V224">
        <v>154</v>
      </c>
      <c r="W224">
        <v>161</v>
      </c>
      <c r="X224">
        <v>108</v>
      </c>
      <c r="Y224">
        <v>154</v>
      </c>
      <c r="Z224">
        <v>161</v>
      </c>
      <c r="AA224">
        <v>111</v>
      </c>
      <c r="AB224">
        <v>108</v>
      </c>
      <c r="AC224">
        <v>154</v>
      </c>
      <c r="AD224">
        <v>161</v>
      </c>
      <c r="AE224">
        <v>111</v>
      </c>
      <c r="AF224">
        <v>108</v>
      </c>
      <c r="AG224">
        <v>154</v>
      </c>
      <c r="AH224">
        <v>161</v>
      </c>
      <c r="AI224">
        <v>154</v>
      </c>
      <c r="AJ224">
        <v>108</v>
      </c>
      <c r="AK224">
        <v>154</v>
      </c>
      <c r="AL224">
        <v>161</v>
      </c>
      <c r="AM224">
        <v>108</v>
      </c>
      <c r="AN224">
        <v>154</v>
      </c>
      <c r="AO224">
        <v>161</v>
      </c>
      <c r="AP224">
        <f t="shared" si="3"/>
        <v>170</v>
      </c>
      <c r="AQ224">
        <v>170</v>
      </c>
      <c r="AR224">
        <v>170</v>
      </c>
      <c r="AS224">
        <v>170</v>
      </c>
      <c r="AU224" t="s">
        <v>4079</v>
      </c>
      <c r="AV224" t="s">
        <v>4774</v>
      </c>
      <c r="AW224">
        <v>131</v>
      </c>
    </row>
    <row r="225" spans="4:49" ht="13.5" customHeight="1">
      <c r="D225" t="s">
        <v>4080</v>
      </c>
      <c r="F225" t="s">
        <v>4084</v>
      </c>
      <c r="G225" s="105">
        <v>0.9</v>
      </c>
      <c r="H225">
        <v>136</v>
      </c>
      <c r="I225">
        <v>181</v>
      </c>
      <c r="J225">
        <v>203</v>
      </c>
      <c r="K225">
        <v>136</v>
      </c>
      <c r="L225">
        <v>181</v>
      </c>
      <c r="M225">
        <v>203</v>
      </c>
      <c r="N225">
        <v>143</v>
      </c>
      <c r="O225">
        <v>136</v>
      </c>
      <c r="P225">
        <v>181</v>
      </c>
      <c r="Q225">
        <v>203</v>
      </c>
      <c r="R225">
        <v>143</v>
      </c>
      <c r="S225">
        <v>136</v>
      </c>
      <c r="T225">
        <v>181</v>
      </c>
      <c r="U225">
        <v>203</v>
      </c>
      <c r="V225">
        <v>181</v>
      </c>
      <c r="W225">
        <v>203</v>
      </c>
      <c r="X225">
        <v>136</v>
      </c>
      <c r="Y225">
        <v>181</v>
      </c>
      <c r="Z225">
        <v>203</v>
      </c>
      <c r="AA225">
        <v>143</v>
      </c>
      <c r="AB225">
        <v>136</v>
      </c>
      <c r="AC225">
        <v>181</v>
      </c>
      <c r="AD225">
        <v>203</v>
      </c>
      <c r="AE225">
        <v>143</v>
      </c>
      <c r="AF225">
        <v>136</v>
      </c>
      <c r="AG225">
        <v>181</v>
      </c>
      <c r="AH225">
        <v>203</v>
      </c>
      <c r="AI225">
        <v>181</v>
      </c>
      <c r="AJ225">
        <v>136</v>
      </c>
      <c r="AK225">
        <v>181</v>
      </c>
      <c r="AL225">
        <v>203</v>
      </c>
      <c r="AM225">
        <v>136</v>
      </c>
      <c r="AN225">
        <v>181</v>
      </c>
      <c r="AO225">
        <v>203</v>
      </c>
      <c r="AP225">
        <f t="shared" si="3"/>
        <v>200</v>
      </c>
      <c r="AQ225">
        <v>200</v>
      </c>
      <c r="AR225">
        <v>200</v>
      </c>
      <c r="AS225">
        <v>200</v>
      </c>
      <c r="AU225" t="s">
        <v>4080</v>
      </c>
      <c r="AV225" t="s">
        <v>4774</v>
      </c>
      <c r="AW225">
        <v>132</v>
      </c>
    </row>
    <row r="226" spans="4:49" ht="13.5" customHeight="1">
      <c r="D226" t="s">
        <v>3834</v>
      </c>
      <c r="F226" t="s">
        <v>3848</v>
      </c>
      <c r="G226" s="105">
        <v>0.5</v>
      </c>
      <c r="H226">
        <v>137</v>
      </c>
      <c r="I226">
        <v>181</v>
      </c>
      <c r="J226">
        <v>221</v>
      </c>
      <c r="K226">
        <v>137</v>
      </c>
      <c r="L226">
        <v>181</v>
      </c>
      <c r="M226">
        <v>221</v>
      </c>
      <c r="N226">
        <v>144</v>
      </c>
      <c r="O226">
        <v>137</v>
      </c>
      <c r="P226">
        <v>181</v>
      </c>
      <c r="Q226">
        <v>221</v>
      </c>
      <c r="R226">
        <v>144</v>
      </c>
      <c r="S226">
        <v>137</v>
      </c>
      <c r="T226">
        <v>181</v>
      </c>
      <c r="U226">
        <v>221</v>
      </c>
      <c r="V226">
        <v>181</v>
      </c>
      <c r="W226">
        <v>221</v>
      </c>
      <c r="X226">
        <v>137</v>
      </c>
      <c r="Y226">
        <v>181</v>
      </c>
      <c r="Z226">
        <v>221</v>
      </c>
      <c r="AA226">
        <v>144</v>
      </c>
      <c r="AB226">
        <v>137</v>
      </c>
      <c r="AC226">
        <v>181</v>
      </c>
      <c r="AD226">
        <v>221</v>
      </c>
      <c r="AE226">
        <v>144</v>
      </c>
      <c r="AF226">
        <v>137</v>
      </c>
      <c r="AG226">
        <v>181</v>
      </c>
      <c r="AH226">
        <v>221</v>
      </c>
      <c r="AI226">
        <v>181</v>
      </c>
      <c r="AJ226">
        <v>137</v>
      </c>
      <c r="AK226">
        <v>181</v>
      </c>
      <c r="AL226">
        <v>221</v>
      </c>
      <c r="AM226">
        <v>137</v>
      </c>
      <c r="AN226">
        <v>181</v>
      </c>
      <c r="AO226">
        <v>221</v>
      </c>
      <c r="AP226">
        <f t="shared" si="3"/>
        <v>200</v>
      </c>
      <c r="AQ226">
        <v>200</v>
      </c>
      <c r="AR226">
        <v>200</v>
      </c>
      <c r="AS226">
        <v>200</v>
      </c>
      <c r="AU226" t="s">
        <v>3834</v>
      </c>
      <c r="AV226" t="s">
        <v>4774</v>
      </c>
      <c r="AW226">
        <v>133</v>
      </c>
    </row>
    <row r="227" spans="4:49" ht="13.5" customHeight="1">
      <c r="D227" t="s">
        <v>715</v>
      </c>
      <c r="F227" t="s">
        <v>739</v>
      </c>
      <c r="G227" s="105">
        <v>0.1</v>
      </c>
      <c r="H227">
        <v>34</v>
      </c>
      <c r="I227">
        <v>34</v>
      </c>
      <c r="J227">
        <v>52</v>
      </c>
      <c r="K227">
        <v>34</v>
      </c>
      <c r="L227">
        <v>34</v>
      </c>
      <c r="M227">
        <v>52</v>
      </c>
      <c r="N227">
        <v>34</v>
      </c>
      <c r="O227">
        <v>34</v>
      </c>
      <c r="P227">
        <v>34</v>
      </c>
      <c r="Q227">
        <v>52</v>
      </c>
      <c r="R227">
        <v>34</v>
      </c>
      <c r="S227">
        <v>34</v>
      </c>
      <c r="T227">
        <v>34</v>
      </c>
      <c r="U227">
        <v>52</v>
      </c>
      <c r="V227">
        <v>34</v>
      </c>
      <c r="W227">
        <v>52</v>
      </c>
      <c r="X227">
        <v>34</v>
      </c>
      <c r="Y227">
        <v>34</v>
      </c>
      <c r="Z227">
        <v>52</v>
      </c>
      <c r="AA227">
        <v>34</v>
      </c>
      <c r="AB227">
        <v>34</v>
      </c>
      <c r="AC227">
        <v>34</v>
      </c>
      <c r="AD227">
        <v>52</v>
      </c>
      <c r="AE227">
        <v>34</v>
      </c>
      <c r="AF227">
        <v>34</v>
      </c>
      <c r="AG227">
        <v>34</v>
      </c>
      <c r="AH227">
        <v>52</v>
      </c>
      <c r="AI227">
        <v>34</v>
      </c>
      <c r="AJ227">
        <v>34</v>
      </c>
      <c r="AK227">
        <v>34</v>
      </c>
      <c r="AL227">
        <v>52</v>
      </c>
      <c r="AM227">
        <v>34</v>
      </c>
      <c r="AN227">
        <v>34</v>
      </c>
      <c r="AO227">
        <v>52</v>
      </c>
      <c r="AP227">
        <f t="shared" si="3"/>
        <v>38</v>
      </c>
      <c r="AQ227">
        <v>38</v>
      </c>
      <c r="AR227">
        <v>38</v>
      </c>
      <c r="AS227">
        <v>38</v>
      </c>
      <c r="AU227" t="s">
        <v>715</v>
      </c>
      <c r="AV227" t="s">
        <v>4774</v>
      </c>
      <c r="AW227">
        <v>134</v>
      </c>
    </row>
    <row r="228" spans="4:49" ht="13.5" customHeight="1">
      <c r="D228" t="s">
        <v>716</v>
      </c>
      <c r="F228" t="s">
        <v>740</v>
      </c>
      <c r="G228" s="105">
        <v>0.1</v>
      </c>
      <c r="H228">
        <v>15</v>
      </c>
      <c r="I228">
        <v>27</v>
      </c>
      <c r="J228">
        <v>23</v>
      </c>
      <c r="K228">
        <v>15</v>
      </c>
      <c r="L228">
        <v>27</v>
      </c>
      <c r="M228">
        <v>23</v>
      </c>
      <c r="N228">
        <v>21</v>
      </c>
      <c r="O228">
        <v>15</v>
      </c>
      <c r="P228">
        <v>27</v>
      </c>
      <c r="Q228">
        <v>23</v>
      </c>
      <c r="R228">
        <v>21</v>
      </c>
      <c r="S228">
        <v>15</v>
      </c>
      <c r="T228">
        <v>27</v>
      </c>
      <c r="U228">
        <v>23</v>
      </c>
      <c r="V228">
        <v>27</v>
      </c>
      <c r="W228">
        <v>23</v>
      </c>
      <c r="X228">
        <v>15</v>
      </c>
      <c r="Y228">
        <v>27</v>
      </c>
      <c r="Z228">
        <v>23</v>
      </c>
      <c r="AA228">
        <v>21</v>
      </c>
      <c r="AB228">
        <v>15</v>
      </c>
      <c r="AC228">
        <v>27</v>
      </c>
      <c r="AD228">
        <v>23</v>
      </c>
      <c r="AE228">
        <v>21</v>
      </c>
      <c r="AF228">
        <v>15</v>
      </c>
      <c r="AG228">
        <v>27</v>
      </c>
      <c r="AH228">
        <v>23</v>
      </c>
      <c r="AI228">
        <v>27</v>
      </c>
      <c r="AJ228">
        <v>15</v>
      </c>
      <c r="AK228">
        <v>27</v>
      </c>
      <c r="AL228">
        <v>23</v>
      </c>
      <c r="AM228">
        <v>15</v>
      </c>
      <c r="AN228">
        <v>27</v>
      </c>
      <c r="AO228">
        <v>23</v>
      </c>
      <c r="AP228">
        <f t="shared" si="3"/>
        <v>30</v>
      </c>
      <c r="AQ228">
        <v>30</v>
      </c>
      <c r="AR228">
        <v>30</v>
      </c>
      <c r="AS228">
        <v>30</v>
      </c>
      <c r="AU228" t="s">
        <v>716</v>
      </c>
      <c r="AV228" t="s">
        <v>4774</v>
      </c>
      <c r="AW228">
        <v>135</v>
      </c>
    </row>
    <row r="229" spans="4:49" ht="13.5" customHeight="1">
      <c r="D229" t="s">
        <v>717</v>
      </c>
      <c r="F229" t="s">
        <v>741</v>
      </c>
      <c r="G229" s="105">
        <v>0.1</v>
      </c>
      <c r="H229">
        <v>17</v>
      </c>
      <c r="I229">
        <v>22</v>
      </c>
      <c r="J229">
        <v>21</v>
      </c>
      <c r="K229">
        <v>17</v>
      </c>
      <c r="L229">
        <v>22</v>
      </c>
      <c r="M229">
        <v>21</v>
      </c>
      <c r="N229">
        <v>18</v>
      </c>
      <c r="O229">
        <v>17</v>
      </c>
      <c r="P229">
        <v>22</v>
      </c>
      <c r="Q229">
        <v>21</v>
      </c>
      <c r="R229">
        <v>18</v>
      </c>
      <c r="S229">
        <v>17</v>
      </c>
      <c r="T229">
        <v>22</v>
      </c>
      <c r="U229">
        <v>21</v>
      </c>
      <c r="V229">
        <v>22</v>
      </c>
      <c r="W229">
        <v>21</v>
      </c>
      <c r="X229">
        <v>17</v>
      </c>
      <c r="Y229">
        <v>22</v>
      </c>
      <c r="Z229">
        <v>21</v>
      </c>
      <c r="AA229">
        <v>18</v>
      </c>
      <c r="AB229">
        <v>17</v>
      </c>
      <c r="AC229">
        <v>22</v>
      </c>
      <c r="AD229">
        <v>21</v>
      </c>
      <c r="AE229">
        <v>18</v>
      </c>
      <c r="AF229">
        <v>17</v>
      </c>
      <c r="AG229">
        <v>22</v>
      </c>
      <c r="AH229">
        <v>21</v>
      </c>
      <c r="AI229">
        <v>22</v>
      </c>
      <c r="AJ229">
        <v>17</v>
      </c>
      <c r="AK229">
        <v>22</v>
      </c>
      <c r="AL229">
        <v>21</v>
      </c>
      <c r="AM229">
        <v>17</v>
      </c>
      <c r="AN229">
        <v>22</v>
      </c>
      <c r="AO229">
        <v>21</v>
      </c>
      <c r="AP229">
        <f t="shared" si="3"/>
        <v>25</v>
      </c>
      <c r="AQ229">
        <v>25</v>
      </c>
      <c r="AR229">
        <v>25</v>
      </c>
      <c r="AS229">
        <v>25</v>
      </c>
      <c r="AU229" t="s">
        <v>717</v>
      </c>
      <c r="AV229" t="s">
        <v>4774</v>
      </c>
      <c r="AW229">
        <v>136</v>
      </c>
    </row>
    <row r="230" spans="4:49" ht="13.5" customHeight="1">
      <c r="D230" t="s">
        <v>718</v>
      </c>
      <c r="F230" t="s">
        <v>742</v>
      </c>
      <c r="G230" s="105">
        <v>0.1</v>
      </c>
      <c r="H230">
        <v>21</v>
      </c>
      <c r="I230">
        <v>26</v>
      </c>
      <c r="J230">
        <v>27</v>
      </c>
      <c r="K230">
        <v>21</v>
      </c>
      <c r="L230">
        <v>26</v>
      </c>
      <c r="M230">
        <v>27</v>
      </c>
      <c r="N230">
        <v>21</v>
      </c>
      <c r="O230">
        <v>21</v>
      </c>
      <c r="P230">
        <v>26</v>
      </c>
      <c r="Q230">
        <v>27</v>
      </c>
      <c r="R230">
        <v>21</v>
      </c>
      <c r="S230">
        <v>21</v>
      </c>
      <c r="T230">
        <v>26</v>
      </c>
      <c r="U230">
        <v>27</v>
      </c>
      <c r="V230">
        <v>26</v>
      </c>
      <c r="W230">
        <v>27</v>
      </c>
      <c r="X230">
        <v>21</v>
      </c>
      <c r="Y230">
        <v>26</v>
      </c>
      <c r="Z230">
        <v>27</v>
      </c>
      <c r="AA230">
        <v>21</v>
      </c>
      <c r="AB230">
        <v>21</v>
      </c>
      <c r="AC230">
        <v>26</v>
      </c>
      <c r="AD230">
        <v>27</v>
      </c>
      <c r="AE230">
        <v>21</v>
      </c>
      <c r="AF230">
        <v>21</v>
      </c>
      <c r="AG230">
        <v>26</v>
      </c>
      <c r="AH230">
        <v>27</v>
      </c>
      <c r="AI230">
        <v>26</v>
      </c>
      <c r="AJ230">
        <v>21</v>
      </c>
      <c r="AK230">
        <v>26</v>
      </c>
      <c r="AL230">
        <v>27</v>
      </c>
      <c r="AM230">
        <v>21</v>
      </c>
      <c r="AN230">
        <v>26</v>
      </c>
      <c r="AO230">
        <v>27</v>
      </c>
      <c r="AP230">
        <f t="shared" si="3"/>
        <v>29</v>
      </c>
      <c r="AQ230">
        <v>29</v>
      </c>
      <c r="AR230">
        <v>29</v>
      </c>
      <c r="AS230">
        <v>29</v>
      </c>
      <c r="AU230" t="s">
        <v>718</v>
      </c>
      <c r="AV230" t="s">
        <v>4774</v>
      </c>
      <c r="AW230">
        <v>137</v>
      </c>
    </row>
    <row r="231" spans="4:49" ht="13.5" customHeight="1">
      <c r="D231" t="s">
        <v>724</v>
      </c>
      <c r="F231" t="s">
        <v>748</v>
      </c>
      <c r="G231" s="105">
        <v>0.1</v>
      </c>
      <c r="H231">
        <v>32</v>
      </c>
      <c r="I231">
        <v>42</v>
      </c>
      <c r="J231">
        <v>42</v>
      </c>
      <c r="K231">
        <v>32</v>
      </c>
      <c r="L231">
        <v>42</v>
      </c>
      <c r="M231">
        <v>42</v>
      </c>
      <c r="N231">
        <v>33</v>
      </c>
      <c r="O231">
        <v>32</v>
      </c>
      <c r="P231">
        <v>42</v>
      </c>
      <c r="Q231">
        <v>42</v>
      </c>
      <c r="R231">
        <v>33</v>
      </c>
      <c r="S231">
        <v>32</v>
      </c>
      <c r="T231">
        <v>42</v>
      </c>
      <c r="U231">
        <v>42</v>
      </c>
      <c r="V231">
        <v>42</v>
      </c>
      <c r="W231">
        <v>42</v>
      </c>
      <c r="X231">
        <v>32</v>
      </c>
      <c r="Y231">
        <v>42</v>
      </c>
      <c r="Z231">
        <v>42</v>
      </c>
      <c r="AA231">
        <v>33</v>
      </c>
      <c r="AB231">
        <v>32</v>
      </c>
      <c r="AC231">
        <v>42</v>
      </c>
      <c r="AD231">
        <v>42</v>
      </c>
      <c r="AE231">
        <v>33</v>
      </c>
      <c r="AF231">
        <v>32</v>
      </c>
      <c r="AG231">
        <v>42</v>
      </c>
      <c r="AH231">
        <v>42</v>
      </c>
      <c r="AI231">
        <v>42</v>
      </c>
      <c r="AJ231">
        <v>32</v>
      </c>
      <c r="AK231">
        <v>42</v>
      </c>
      <c r="AL231">
        <v>42</v>
      </c>
      <c r="AM231">
        <v>32</v>
      </c>
      <c r="AN231">
        <v>42</v>
      </c>
      <c r="AO231">
        <v>42</v>
      </c>
      <c r="AP231">
        <f t="shared" si="3"/>
        <v>47</v>
      </c>
      <c r="AQ231">
        <v>47</v>
      </c>
      <c r="AR231">
        <v>47</v>
      </c>
      <c r="AS231">
        <v>47</v>
      </c>
      <c r="AU231" t="s">
        <v>724</v>
      </c>
      <c r="AV231" t="s">
        <v>4774</v>
      </c>
      <c r="AW231">
        <v>138</v>
      </c>
    </row>
    <row r="232" spans="4:49" ht="13.5" customHeight="1">
      <c r="D232" t="s">
        <v>725</v>
      </c>
      <c r="F232" t="s">
        <v>749</v>
      </c>
      <c r="G232" s="105">
        <v>0.1</v>
      </c>
      <c r="H232">
        <v>27</v>
      </c>
      <c r="I232">
        <v>32</v>
      </c>
      <c r="J232">
        <v>38</v>
      </c>
      <c r="K232">
        <v>27</v>
      </c>
      <c r="L232">
        <v>32</v>
      </c>
      <c r="M232">
        <v>38</v>
      </c>
      <c r="N232">
        <v>27</v>
      </c>
      <c r="O232">
        <v>27</v>
      </c>
      <c r="P232">
        <v>32</v>
      </c>
      <c r="Q232">
        <v>38</v>
      </c>
      <c r="R232">
        <v>27</v>
      </c>
      <c r="S232">
        <v>27</v>
      </c>
      <c r="T232">
        <v>32</v>
      </c>
      <c r="U232">
        <v>38</v>
      </c>
      <c r="V232">
        <v>32</v>
      </c>
      <c r="W232">
        <v>38</v>
      </c>
      <c r="X232">
        <v>27</v>
      </c>
      <c r="Y232">
        <v>32</v>
      </c>
      <c r="Z232">
        <v>38</v>
      </c>
      <c r="AA232">
        <v>27</v>
      </c>
      <c r="AB232">
        <v>27</v>
      </c>
      <c r="AC232">
        <v>32</v>
      </c>
      <c r="AD232">
        <v>38</v>
      </c>
      <c r="AE232">
        <v>27</v>
      </c>
      <c r="AF232">
        <v>27</v>
      </c>
      <c r="AG232">
        <v>32</v>
      </c>
      <c r="AH232">
        <v>38</v>
      </c>
      <c r="AI232">
        <v>32</v>
      </c>
      <c r="AJ232">
        <v>27</v>
      </c>
      <c r="AK232">
        <v>32</v>
      </c>
      <c r="AL232">
        <v>38</v>
      </c>
      <c r="AM232">
        <v>27</v>
      </c>
      <c r="AN232">
        <v>32</v>
      </c>
      <c r="AO232">
        <v>38</v>
      </c>
      <c r="AP232">
        <f t="shared" si="3"/>
        <v>36</v>
      </c>
      <c r="AQ232">
        <v>36</v>
      </c>
      <c r="AR232">
        <v>36</v>
      </c>
      <c r="AS232">
        <v>36</v>
      </c>
      <c r="AU232" t="s">
        <v>725</v>
      </c>
      <c r="AV232" t="s">
        <v>4774</v>
      </c>
      <c r="AW232">
        <v>139</v>
      </c>
    </row>
    <row r="233" spans="4:49" ht="13.5" customHeight="1">
      <c r="D233" t="s">
        <v>726</v>
      </c>
      <c r="F233" t="s">
        <v>750</v>
      </c>
      <c r="G233" s="105">
        <v>0.1</v>
      </c>
      <c r="H233">
        <v>34</v>
      </c>
      <c r="I233">
        <v>41</v>
      </c>
      <c r="J233">
        <v>42</v>
      </c>
      <c r="K233">
        <v>34</v>
      </c>
      <c r="L233">
        <v>41</v>
      </c>
      <c r="M233">
        <v>42</v>
      </c>
      <c r="N233" t="s">
        <v>2022</v>
      </c>
      <c r="O233">
        <v>34</v>
      </c>
      <c r="P233">
        <v>41</v>
      </c>
      <c r="Q233">
        <v>42</v>
      </c>
      <c r="R233" t="s">
        <v>2022</v>
      </c>
      <c r="S233">
        <v>34</v>
      </c>
      <c r="T233">
        <v>41</v>
      </c>
      <c r="U233">
        <v>42</v>
      </c>
      <c r="V233">
        <v>41</v>
      </c>
      <c r="W233">
        <v>42</v>
      </c>
      <c r="X233">
        <v>34</v>
      </c>
      <c r="Y233">
        <v>41</v>
      </c>
      <c r="Z233">
        <v>42</v>
      </c>
      <c r="AA233" t="s">
        <v>2022</v>
      </c>
      <c r="AB233">
        <v>34</v>
      </c>
      <c r="AC233">
        <v>41</v>
      </c>
      <c r="AD233">
        <v>42</v>
      </c>
      <c r="AE233" t="s">
        <v>2022</v>
      </c>
      <c r="AF233">
        <v>34</v>
      </c>
      <c r="AG233">
        <v>41</v>
      </c>
      <c r="AH233">
        <v>42</v>
      </c>
      <c r="AI233">
        <v>41</v>
      </c>
      <c r="AJ233">
        <v>34</v>
      </c>
      <c r="AK233">
        <v>41</v>
      </c>
      <c r="AL233">
        <v>42</v>
      </c>
      <c r="AM233">
        <v>34</v>
      </c>
      <c r="AN233">
        <v>41</v>
      </c>
      <c r="AO233">
        <v>42</v>
      </c>
      <c r="AP233">
        <f t="shared" si="3"/>
        <v>46</v>
      </c>
      <c r="AQ233">
        <v>46</v>
      </c>
      <c r="AR233">
        <v>46</v>
      </c>
      <c r="AS233">
        <v>46</v>
      </c>
      <c r="AU233" t="s">
        <v>726</v>
      </c>
      <c r="AV233" t="s">
        <v>4774</v>
      </c>
      <c r="AW233">
        <v>140</v>
      </c>
    </row>
    <row r="234" spans="4:49" ht="13.5" customHeight="1">
      <c r="D234" t="s">
        <v>727</v>
      </c>
      <c r="F234" t="s">
        <v>751</v>
      </c>
      <c r="G234" s="105">
        <v>0.1</v>
      </c>
      <c r="H234">
        <v>15</v>
      </c>
      <c r="I234">
        <v>19</v>
      </c>
      <c r="J234">
        <v>21</v>
      </c>
      <c r="K234">
        <v>15</v>
      </c>
      <c r="L234">
        <v>19</v>
      </c>
      <c r="M234">
        <v>21</v>
      </c>
      <c r="N234">
        <v>18</v>
      </c>
      <c r="O234">
        <v>15</v>
      </c>
      <c r="P234">
        <v>19</v>
      </c>
      <c r="Q234">
        <v>21</v>
      </c>
      <c r="R234">
        <v>18</v>
      </c>
      <c r="S234">
        <v>15</v>
      </c>
      <c r="T234">
        <v>19</v>
      </c>
      <c r="U234">
        <v>21</v>
      </c>
      <c r="V234">
        <v>19</v>
      </c>
      <c r="W234">
        <v>21</v>
      </c>
      <c r="X234">
        <v>15</v>
      </c>
      <c r="Y234">
        <v>19</v>
      </c>
      <c r="Z234">
        <v>21</v>
      </c>
      <c r="AA234">
        <v>18</v>
      </c>
      <c r="AB234">
        <v>15</v>
      </c>
      <c r="AC234">
        <v>19</v>
      </c>
      <c r="AD234">
        <v>21</v>
      </c>
      <c r="AE234">
        <v>18</v>
      </c>
      <c r="AF234">
        <v>15</v>
      </c>
      <c r="AG234">
        <v>19</v>
      </c>
      <c r="AH234">
        <v>21</v>
      </c>
      <c r="AI234">
        <v>19</v>
      </c>
      <c r="AJ234">
        <v>15</v>
      </c>
      <c r="AK234">
        <v>19</v>
      </c>
      <c r="AL234">
        <v>21</v>
      </c>
      <c r="AM234">
        <v>15</v>
      </c>
      <c r="AN234">
        <v>19</v>
      </c>
      <c r="AO234">
        <v>21</v>
      </c>
      <c r="AP234">
        <f t="shared" si="3"/>
        <v>21</v>
      </c>
      <c r="AQ234">
        <v>21</v>
      </c>
      <c r="AR234">
        <v>21</v>
      </c>
      <c r="AS234">
        <v>21</v>
      </c>
      <c r="AU234" t="s">
        <v>727</v>
      </c>
      <c r="AV234" t="s">
        <v>4774</v>
      </c>
      <c r="AW234">
        <v>141</v>
      </c>
    </row>
    <row r="235" spans="4:49" ht="13.5" customHeight="1">
      <c r="D235" t="s">
        <v>965</v>
      </c>
      <c r="F235" t="s">
        <v>885</v>
      </c>
      <c r="G235" s="105">
        <v>0.1</v>
      </c>
      <c r="H235">
        <v>25</v>
      </c>
      <c r="I235">
        <v>20</v>
      </c>
      <c r="J235">
        <v>38</v>
      </c>
      <c r="K235">
        <v>25</v>
      </c>
      <c r="L235">
        <v>20</v>
      </c>
      <c r="M235">
        <v>38</v>
      </c>
      <c r="N235" t="s">
        <v>2022</v>
      </c>
      <c r="O235">
        <v>25</v>
      </c>
      <c r="P235">
        <v>20</v>
      </c>
      <c r="Q235">
        <v>38</v>
      </c>
      <c r="R235" t="s">
        <v>2022</v>
      </c>
      <c r="S235">
        <v>25</v>
      </c>
      <c r="T235">
        <v>20</v>
      </c>
      <c r="U235">
        <v>38</v>
      </c>
      <c r="V235">
        <v>20</v>
      </c>
      <c r="W235">
        <v>38</v>
      </c>
      <c r="X235">
        <v>25</v>
      </c>
      <c r="Y235">
        <v>20</v>
      </c>
      <c r="Z235">
        <v>38</v>
      </c>
      <c r="AA235" t="s">
        <v>2022</v>
      </c>
      <c r="AB235">
        <v>25</v>
      </c>
      <c r="AC235">
        <v>20</v>
      </c>
      <c r="AD235">
        <v>38</v>
      </c>
      <c r="AE235" t="s">
        <v>2022</v>
      </c>
      <c r="AF235">
        <v>25</v>
      </c>
      <c r="AG235">
        <v>20</v>
      </c>
      <c r="AH235">
        <v>38</v>
      </c>
      <c r="AI235">
        <v>20</v>
      </c>
      <c r="AJ235">
        <v>25</v>
      </c>
      <c r="AK235">
        <v>20</v>
      </c>
      <c r="AL235">
        <v>38</v>
      </c>
      <c r="AM235">
        <v>25</v>
      </c>
      <c r="AN235">
        <v>20</v>
      </c>
      <c r="AO235">
        <v>38</v>
      </c>
      <c r="AP235">
        <f t="shared" si="3"/>
        <v>22</v>
      </c>
      <c r="AQ235">
        <v>22</v>
      </c>
      <c r="AR235">
        <v>22</v>
      </c>
      <c r="AS235">
        <v>22</v>
      </c>
      <c r="AU235" t="s">
        <v>965</v>
      </c>
      <c r="AV235" t="s">
        <v>4774</v>
      </c>
      <c r="AW235">
        <v>142</v>
      </c>
    </row>
    <row r="236" spans="4:49" ht="13.5" customHeight="1">
      <c r="D236" t="s">
        <v>728</v>
      </c>
      <c r="F236" t="s">
        <v>752</v>
      </c>
      <c r="G236" s="105">
        <v>0.1</v>
      </c>
      <c r="H236">
        <v>19</v>
      </c>
      <c r="I236">
        <v>21</v>
      </c>
      <c r="J236">
        <v>23</v>
      </c>
      <c r="K236">
        <v>19</v>
      </c>
      <c r="L236">
        <v>21</v>
      </c>
      <c r="M236">
        <v>23</v>
      </c>
      <c r="N236">
        <v>21</v>
      </c>
      <c r="O236">
        <v>19</v>
      </c>
      <c r="P236">
        <v>21</v>
      </c>
      <c r="Q236">
        <v>23</v>
      </c>
      <c r="R236">
        <v>21</v>
      </c>
      <c r="S236">
        <v>19</v>
      </c>
      <c r="T236">
        <v>21</v>
      </c>
      <c r="U236">
        <v>23</v>
      </c>
      <c r="V236">
        <v>21</v>
      </c>
      <c r="W236">
        <v>23</v>
      </c>
      <c r="X236">
        <v>19</v>
      </c>
      <c r="Y236">
        <v>21</v>
      </c>
      <c r="Z236">
        <v>23</v>
      </c>
      <c r="AA236">
        <v>21</v>
      </c>
      <c r="AB236">
        <v>19</v>
      </c>
      <c r="AC236">
        <v>21</v>
      </c>
      <c r="AD236">
        <v>23</v>
      </c>
      <c r="AE236">
        <v>21</v>
      </c>
      <c r="AF236">
        <v>19</v>
      </c>
      <c r="AG236">
        <v>21</v>
      </c>
      <c r="AH236">
        <v>23</v>
      </c>
      <c r="AI236">
        <v>21</v>
      </c>
      <c r="AJ236">
        <v>19</v>
      </c>
      <c r="AK236">
        <v>21</v>
      </c>
      <c r="AL236">
        <v>23</v>
      </c>
      <c r="AM236">
        <v>19</v>
      </c>
      <c r="AN236">
        <v>21</v>
      </c>
      <c r="AO236">
        <v>23</v>
      </c>
      <c r="AP236">
        <f t="shared" si="3"/>
        <v>24</v>
      </c>
      <c r="AQ236">
        <v>24</v>
      </c>
      <c r="AR236">
        <v>24</v>
      </c>
      <c r="AS236">
        <v>24</v>
      </c>
      <c r="AU236" t="s">
        <v>728</v>
      </c>
      <c r="AV236" t="s">
        <v>4774</v>
      </c>
      <c r="AW236">
        <v>143</v>
      </c>
    </row>
    <row r="237" spans="4:49" ht="13.5" customHeight="1">
      <c r="D237" t="s">
        <v>3835</v>
      </c>
      <c r="F237" t="s">
        <v>3849</v>
      </c>
      <c r="G237" s="105">
        <v>0.1</v>
      </c>
      <c r="H237">
        <v>41</v>
      </c>
      <c r="I237">
        <v>49</v>
      </c>
      <c r="J237">
        <v>54</v>
      </c>
      <c r="K237">
        <v>41</v>
      </c>
      <c r="L237">
        <v>49</v>
      </c>
      <c r="M237">
        <v>54</v>
      </c>
      <c r="N237">
        <v>43</v>
      </c>
      <c r="O237">
        <v>41</v>
      </c>
      <c r="P237">
        <v>49</v>
      </c>
      <c r="Q237">
        <v>54</v>
      </c>
      <c r="R237">
        <v>43</v>
      </c>
      <c r="S237">
        <v>41</v>
      </c>
      <c r="T237">
        <v>49</v>
      </c>
      <c r="U237">
        <v>54</v>
      </c>
      <c r="V237">
        <v>49</v>
      </c>
      <c r="W237">
        <v>54</v>
      </c>
      <c r="X237">
        <v>41</v>
      </c>
      <c r="Y237">
        <v>49</v>
      </c>
      <c r="Z237">
        <v>54</v>
      </c>
      <c r="AA237">
        <v>43</v>
      </c>
      <c r="AB237">
        <v>41</v>
      </c>
      <c r="AC237">
        <v>49</v>
      </c>
      <c r="AD237">
        <v>54</v>
      </c>
      <c r="AE237">
        <v>43</v>
      </c>
      <c r="AF237">
        <v>41</v>
      </c>
      <c r="AG237">
        <v>49</v>
      </c>
      <c r="AH237">
        <v>54</v>
      </c>
      <c r="AI237">
        <v>49</v>
      </c>
      <c r="AJ237">
        <v>41</v>
      </c>
      <c r="AK237">
        <v>49</v>
      </c>
      <c r="AL237">
        <v>54</v>
      </c>
      <c r="AM237">
        <v>41</v>
      </c>
      <c r="AN237">
        <v>49</v>
      </c>
      <c r="AO237">
        <v>54</v>
      </c>
      <c r="AP237">
        <f t="shared" si="3"/>
        <v>54</v>
      </c>
      <c r="AQ237">
        <v>54</v>
      </c>
      <c r="AR237">
        <v>54</v>
      </c>
      <c r="AS237">
        <v>54</v>
      </c>
      <c r="AU237" t="s">
        <v>3835</v>
      </c>
      <c r="AV237" t="s">
        <v>4774</v>
      </c>
      <c r="AW237">
        <v>144</v>
      </c>
    </row>
    <row r="238" spans="4:49" ht="13.5" customHeight="1">
      <c r="D238" t="s">
        <v>729</v>
      </c>
      <c r="F238" t="s">
        <v>753</v>
      </c>
      <c r="G238" s="105">
        <v>0.1</v>
      </c>
      <c r="H238">
        <v>60</v>
      </c>
      <c r="I238" t="s">
        <v>2022</v>
      </c>
      <c r="J238" t="s">
        <v>2022</v>
      </c>
      <c r="K238">
        <v>60</v>
      </c>
      <c r="L238" t="s">
        <v>2022</v>
      </c>
      <c r="M238" t="s">
        <v>2022</v>
      </c>
      <c r="N238" t="s">
        <v>2022</v>
      </c>
      <c r="O238">
        <v>60</v>
      </c>
      <c r="P238" t="s">
        <v>2022</v>
      </c>
      <c r="Q238" t="s">
        <v>2022</v>
      </c>
      <c r="R238" t="s">
        <v>2022</v>
      </c>
      <c r="S238">
        <v>60</v>
      </c>
      <c r="T238" t="s">
        <v>2022</v>
      </c>
      <c r="U238" t="s">
        <v>2022</v>
      </c>
      <c r="V238">
        <v>0</v>
      </c>
      <c r="W238" t="s">
        <v>2022</v>
      </c>
      <c r="X238">
        <v>60</v>
      </c>
      <c r="Y238" t="s">
        <v>2022</v>
      </c>
      <c r="Z238" t="s">
        <v>2022</v>
      </c>
      <c r="AA238" t="s">
        <v>2022</v>
      </c>
      <c r="AB238">
        <v>60</v>
      </c>
      <c r="AC238" t="s">
        <v>2022</v>
      </c>
      <c r="AD238" t="s">
        <v>2022</v>
      </c>
      <c r="AE238" t="s">
        <v>2022</v>
      </c>
      <c r="AF238">
        <v>60</v>
      </c>
      <c r="AG238" t="s">
        <v>2022</v>
      </c>
      <c r="AH238" t="s">
        <v>2022</v>
      </c>
      <c r="AI238" t="s">
        <v>2022</v>
      </c>
      <c r="AJ238">
        <v>60</v>
      </c>
      <c r="AK238" t="s">
        <v>2022</v>
      </c>
      <c r="AL238" t="s">
        <v>2022</v>
      </c>
      <c r="AM238">
        <v>60</v>
      </c>
      <c r="AN238" t="s">
        <v>2022</v>
      </c>
      <c r="AO238" t="s">
        <v>2022</v>
      </c>
      <c r="AP238" t="s">
        <v>2022</v>
      </c>
      <c r="AQ238" t="s">
        <v>2022</v>
      </c>
      <c r="AR238" t="s">
        <v>2022</v>
      </c>
      <c r="AS238" t="s">
        <v>2022</v>
      </c>
      <c r="AU238" t="s">
        <v>729</v>
      </c>
      <c r="AV238" t="s">
        <v>4774</v>
      </c>
      <c r="AW238">
        <v>145</v>
      </c>
    </row>
    <row r="239" spans="4:49" ht="13.5" customHeight="1">
      <c r="D239" t="s">
        <v>730</v>
      </c>
      <c r="F239" t="s">
        <v>754</v>
      </c>
      <c r="G239" s="105">
        <v>0.2</v>
      </c>
      <c r="H239">
        <v>84</v>
      </c>
      <c r="I239" t="s">
        <v>2022</v>
      </c>
      <c r="J239" t="s">
        <v>2022</v>
      </c>
      <c r="K239">
        <v>84</v>
      </c>
      <c r="L239" t="s">
        <v>2022</v>
      </c>
      <c r="M239" t="s">
        <v>2022</v>
      </c>
      <c r="N239" t="s">
        <v>2022</v>
      </c>
      <c r="O239">
        <v>84</v>
      </c>
      <c r="P239" t="s">
        <v>2022</v>
      </c>
      <c r="Q239" t="s">
        <v>2022</v>
      </c>
      <c r="R239" t="s">
        <v>2022</v>
      </c>
      <c r="S239">
        <v>84</v>
      </c>
      <c r="T239" t="s">
        <v>2022</v>
      </c>
      <c r="U239" t="s">
        <v>2022</v>
      </c>
      <c r="V239">
        <v>0</v>
      </c>
      <c r="W239" t="s">
        <v>2022</v>
      </c>
      <c r="X239">
        <v>84</v>
      </c>
      <c r="Y239" t="s">
        <v>2022</v>
      </c>
      <c r="Z239" t="s">
        <v>2022</v>
      </c>
      <c r="AA239" t="s">
        <v>2022</v>
      </c>
      <c r="AB239">
        <v>84</v>
      </c>
      <c r="AC239" t="s">
        <v>2022</v>
      </c>
      <c r="AD239" t="s">
        <v>2022</v>
      </c>
      <c r="AE239" t="s">
        <v>2022</v>
      </c>
      <c r="AF239">
        <v>84</v>
      </c>
      <c r="AG239" t="s">
        <v>2022</v>
      </c>
      <c r="AH239" t="s">
        <v>2022</v>
      </c>
      <c r="AI239" t="s">
        <v>2022</v>
      </c>
      <c r="AJ239">
        <v>84</v>
      </c>
      <c r="AK239" t="s">
        <v>2022</v>
      </c>
      <c r="AL239" t="s">
        <v>2022</v>
      </c>
      <c r="AM239">
        <v>84</v>
      </c>
      <c r="AN239" t="s">
        <v>2022</v>
      </c>
      <c r="AO239" t="s">
        <v>2022</v>
      </c>
      <c r="AP239" t="s">
        <v>2022</v>
      </c>
      <c r="AQ239" t="s">
        <v>2022</v>
      </c>
      <c r="AR239" t="s">
        <v>2022</v>
      </c>
      <c r="AS239" t="s">
        <v>2022</v>
      </c>
      <c r="AU239" t="s">
        <v>730</v>
      </c>
      <c r="AV239" t="s">
        <v>4774</v>
      </c>
      <c r="AW239">
        <v>146</v>
      </c>
    </row>
    <row r="240" spans="4:49" ht="13.5" customHeight="1">
      <c r="D240" t="s">
        <v>731</v>
      </c>
      <c r="F240" t="s">
        <v>1419</v>
      </c>
      <c r="G240" s="105">
        <v>0.2</v>
      </c>
      <c r="H240">
        <v>38</v>
      </c>
      <c r="I240">
        <v>62</v>
      </c>
      <c r="J240">
        <v>78</v>
      </c>
      <c r="K240">
        <v>38</v>
      </c>
      <c r="L240">
        <v>62</v>
      </c>
      <c r="M240">
        <v>78</v>
      </c>
      <c r="N240">
        <v>47</v>
      </c>
      <c r="O240">
        <v>38</v>
      </c>
      <c r="P240">
        <v>62</v>
      </c>
      <c r="Q240">
        <v>78</v>
      </c>
      <c r="R240">
        <v>47</v>
      </c>
      <c r="S240">
        <v>38</v>
      </c>
      <c r="T240">
        <v>62</v>
      </c>
      <c r="U240">
        <v>78</v>
      </c>
      <c r="V240">
        <v>62</v>
      </c>
      <c r="W240">
        <v>78</v>
      </c>
      <c r="X240">
        <v>38</v>
      </c>
      <c r="Y240">
        <v>62</v>
      </c>
      <c r="Z240">
        <v>78</v>
      </c>
      <c r="AA240">
        <v>47</v>
      </c>
      <c r="AB240">
        <v>38</v>
      </c>
      <c r="AC240">
        <v>62</v>
      </c>
      <c r="AD240">
        <v>78</v>
      </c>
      <c r="AE240">
        <v>47</v>
      </c>
      <c r="AF240">
        <v>38</v>
      </c>
      <c r="AG240">
        <v>62</v>
      </c>
      <c r="AH240">
        <v>78</v>
      </c>
      <c r="AI240">
        <v>62</v>
      </c>
      <c r="AJ240">
        <v>38</v>
      </c>
      <c r="AK240">
        <v>62</v>
      </c>
      <c r="AL240">
        <v>78</v>
      </c>
      <c r="AM240">
        <v>38</v>
      </c>
      <c r="AN240">
        <v>62</v>
      </c>
      <c r="AO240">
        <v>78</v>
      </c>
      <c r="AP240">
        <f t="shared" si="3"/>
        <v>69</v>
      </c>
      <c r="AQ240">
        <v>69</v>
      </c>
      <c r="AR240">
        <v>69</v>
      </c>
      <c r="AS240">
        <v>69</v>
      </c>
      <c r="AU240" t="s">
        <v>731</v>
      </c>
      <c r="AV240" t="s">
        <v>4774</v>
      </c>
      <c r="AW240">
        <v>147</v>
      </c>
    </row>
    <row r="241" spans="4:49" ht="13.5" customHeight="1">
      <c r="D241" t="s">
        <v>760</v>
      </c>
      <c r="F241" t="s">
        <v>1420</v>
      </c>
      <c r="G241" s="105">
        <v>0.4</v>
      </c>
      <c r="H241">
        <v>164</v>
      </c>
      <c r="I241">
        <v>188</v>
      </c>
      <c r="J241">
        <v>246</v>
      </c>
      <c r="K241">
        <v>164</v>
      </c>
      <c r="L241">
        <v>188</v>
      </c>
      <c r="M241">
        <v>246</v>
      </c>
      <c r="N241">
        <v>153</v>
      </c>
      <c r="O241">
        <v>164</v>
      </c>
      <c r="P241">
        <v>188</v>
      </c>
      <c r="Q241">
        <v>246</v>
      </c>
      <c r="R241">
        <v>153</v>
      </c>
      <c r="S241">
        <v>164</v>
      </c>
      <c r="T241">
        <v>188</v>
      </c>
      <c r="U241">
        <v>246</v>
      </c>
      <c r="V241">
        <v>188</v>
      </c>
      <c r="W241">
        <v>246</v>
      </c>
      <c r="X241">
        <v>164</v>
      </c>
      <c r="Y241">
        <v>188</v>
      </c>
      <c r="Z241">
        <v>246</v>
      </c>
      <c r="AA241">
        <v>153</v>
      </c>
      <c r="AB241">
        <v>164</v>
      </c>
      <c r="AC241">
        <v>188</v>
      </c>
      <c r="AD241">
        <v>246</v>
      </c>
      <c r="AE241">
        <v>153</v>
      </c>
      <c r="AF241">
        <v>164</v>
      </c>
      <c r="AG241">
        <v>188</v>
      </c>
      <c r="AH241">
        <v>246</v>
      </c>
      <c r="AI241">
        <v>188</v>
      </c>
      <c r="AJ241">
        <v>164</v>
      </c>
      <c r="AK241">
        <v>188</v>
      </c>
      <c r="AL241">
        <v>246</v>
      </c>
      <c r="AM241">
        <v>164</v>
      </c>
      <c r="AN241">
        <v>188</v>
      </c>
      <c r="AO241">
        <v>246</v>
      </c>
      <c r="AP241">
        <f t="shared" si="3"/>
        <v>207</v>
      </c>
      <c r="AQ241">
        <v>207</v>
      </c>
      <c r="AR241">
        <v>207</v>
      </c>
      <c r="AS241">
        <v>207</v>
      </c>
      <c r="AU241" t="s">
        <v>760</v>
      </c>
      <c r="AV241" t="s">
        <v>4774</v>
      </c>
      <c r="AW241">
        <v>148</v>
      </c>
    </row>
    <row r="242" spans="4:49" ht="13.5" customHeight="1">
      <c r="D242" t="s">
        <v>1418</v>
      </c>
      <c r="F242" t="s">
        <v>1421</v>
      </c>
      <c r="G242" s="105">
        <v>0.1</v>
      </c>
      <c r="H242">
        <v>34</v>
      </c>
      <c r="I242">
        <v>41</v>
      </c>
      <c r="J242">
        <v>42</v>
      </c>
      <c r="K242">
        <v>34</v>
      </c>
      <c r="L242">
        <v>41</v>
      </c>
      <c r="M242">
        <v>42</v>
      </c>
      <c r="N242">
        <v>36</v>
      </c>
      <c r="O242">
        <v>34</v>
      </c>
      <c r="P242">
        <v>41</v>
      </c>
      <c r="Q242">
        <v>42</v>
      </c>
      <c r="R242">
        <v>36</v>
      </c>
      <c r="S242">
        <v>34</v>
      </c>
      <c r="T242">
        <v>41</v>
      </c>
      <c r="U242">
        <v>42</v>
      </c>
      <c r="V242">
        <v>41</v>
      </c>
      <c r="W242">
        <v>42</v>
      </c>
      <c r="X242">
        <v>34</v>
      </c>
      <c r="Y242">
        <v>41</v>
      </c>
      <c r="Z242">
        <v>42</v>
      </c>
      <c r="AA242">
        <v>36</v>
      </c>
      <c r="AB242">
        <v>34</v>
      </c>
      <c r="AC242">
        <v>41</v>
      </c>
      <c r="AD242">
        <v>42</v>
      </c>
      <c r="AE242">
        <v>36</v>
      </c>
      <c r="AF242">
        <v>34</v>
      </c>
      <c r="AG242">
        <v>41</v>
      </c>
      <c r="AH242">
        <v>42</v>
      </c>
      <c r="AI242">
        <v>41</v>
      </c>
      <c r="AJ242">
        <v>34</v>
      </c>
      <c r="AK242">
        <v>41</v>
      </c>
      <c r="AL242">
        <v>42</v>
      </c>
      <c r="AM242">
        <v>34</v>
      </c>
      <c r="AN242">
        <v>41</v>
      </c>
      <c r="AO242">
        <v>42</v>
      </c>
      <c r="AP242">
        <f t="shared" si="3"/>
        <v>46</v>
      </c>
      <c r="AQ242">
        <v>46</v>
      </c>
      <c r="AR242">
        <v>46</v>
      </c>
      <c r="AS242">
        <v>46</v>
      </c>
      <c r="AU242" t="s">
        <v>1418</v>
      </c>
      <c r="AV242" t="s">
        <v>4774</v>
      </c>
      <c r="AW242">
        <v>149</v>
      </c>
    </row>
    <row r="243" spans="4:49" ht="13.5" customHeight="1">
      <c r="D243" t="s">
        <v>3661</v>
      </c>
      <c r="F243" t="s">
        <v>3664</v>
      </c>
      <c r="G243" s="105">
        <v>0.30000000000000004</v>
      </c>
      <c r="H243">
        <v>144</v>
      </c>
      <c r="I243">
        <v>215</v>
      </c>
      <c r="J243">
        <v>215</v>
      </c>
      <c r="K243">
        <v>144</v>
      </c>
      <c r="L243">
        <v>215</v>
      </c>
      <c r="M243">
        <v>215</v>
      </c>
      <c r="N243">
        <v>149</v>
      </c>
      <c r="O243">
        <v>144</v>
      </c>
      <c r="P243">
        <v>215</v>
      </c>
      <c r="Q243">
        <v>215</v>
      </c>
      <c r="R243">
        <v>149</v>
      </c>
      <c r="S243">
        <v>144</v>
      </c>
      <c r="T243">
        <v>215</v>
      </c>
      <c r="U243">
        <v>215</v>
      </c>
      <c r="V243">
        <v>215</v>
      </c>
      <c r="W243">
        <v>215</v>
      </c>
      <c r="X243">
        <v>144</v>
      </c>
      <c r="Y243">
        <v>215</v>
      </c>
      <c r="Z243">
        <v>215</v>
      </c>
      <c r="AA243">
        <v>149</v>
      </c>
      <c r="AB243">
        <v>144</v>
      </c>
      <c r="AC243">
        <v>215</v>
      </c>
      <c r="AD243">
        <v>215</v>
      </c>
      <c r="AE243">
        <v>149</v>
      </c>
      <c r="AF243">
        <v>144</v>
      </c>
      <c r="AG243">
        <v>215</v>
      </c>
      <c r="AH243">
        <v>215</v>
      </c>
      <c r="AI243">
        <v>215</v>
      </c>
      <c r="AJ243">
        <v>144</v>
      </c>
      <c r="AK243">
        <v>215</v>
      </c>
      <c r="AL243">
        <v>215</v>
      </c>
      <c r="AM243">
        <v>144</v>
      </c>
      <c r="AN243">
        <v>215</v>
      </c>
      <c r="AO243">
        <v>215</v>
      </c>
      <c r="AP243">
        <f t="shared" si="3"/>
        <v>237</v>
      </c>
      <c r="AQ243">
        <v>237</v>
      </c>
      <c r="AR243">
        <v>237</v>
      </c>
      <c r="AS243">
        <v>237</v>
      </c>
      <c r="AU243" t="s">
        <v>3661</v>
      </c>
      <c r="AV243" t="s">
        <v>4774</v>
      </c>
      <c r="AW243">
        <v>150</v>
      </c>
    </row>
    <row r="244" spans="4:49" ht="13.5" customHeight="1">
      <c r="D244" t="s">
        <v>4043</v>
      </c>
      <c r="F244" t="s">
        <v>4044</v>
      </c>
      <c r="G244" s="105">
        <v>0.1</v>
      </c>
      <c r="H244">
        <v>29</v>
      </c>
      <c r="I244">
        <v>41</v>
      </c>
      <c r="J244">
        <v>40</v>
      </c>
      <c r="K244">
        <v>29</v>
      </c>
      <c r="L244">
        <v>41</v>
      </c>
      <c r="M244">
        <v>40</v>
      </c>
      <c r="N244">
        <v>30</v>
      </c>
      <c r="O244">
        <v>29</v>
      </c>
      <c r="P244">
        <v>41</v>
      </c>
      <c r="Q244">
        <v>40</v>
      </c>
      <c r="R244">
        <v>30</v>
      </c>
      <c r="S244">
        <v>29</v>
      </c>
      <c r="T244">
        <v>41</v>
      </c>
      <c r="U244">
        <v>40</v>
      </c>
      <c r="V244">
        <v>41</v>
      </c>
      <c r="W244">
        <v>40</v>
      </c>
      <c r="X244">
        <v>29</v>
      </c>
      <c r="Y244">
        <v>41</v>
      </c>
      <c r="Z244">
        <v>40</v>
      </c>
      <c r="AA244">
        <v>30</v>
      </c>
      <c r="AB244">
        <v>29</v>
      </c>
      <c r="AC244">
        <v>41</v>
      </c>
      <c r="AD244">
        <v>40</v>
      </c>
      <c r="AE244">
        <v>30</v>
      </c>
      <c r="AF244">
        <v>29</v>
      </c>
      <c r="AG244">
        <v>41</v>
      </c>
      <c r="AH244">
        <v>40</v>
      </c>
      <c r="AI244">
        <v>41</v>
      </c>
      <c r="AJ244">
        <v>29</v>
      </c>
      <c r="AK244">
        <v>41</v>
      </c>
      <c r="AL244">
        <v>40</v>
      </c>
      <c r="AM244">
        <v>29</v>
      </c>
      <c r="AN244">
        <v>41</v>
      </c>
      <c r="AO244">
        <v>40</v>
      </c>
      <c r="AP244">
        <f t="shared" si="3"/>
        <v>46</v>
      </c>
      <c r="AQ244">
        <v>46</v>
      </c>
      <c r="AR244">
        <v>46</v>
      </c>
      <c r="AS244">
        <v>46</v>
      </c>
      <c r="AU244" t="s">
        <v>4043</v>
      </c>
      <c r="AV244" t="s">
        <v>4774</v>
      </c>
      <c r="AW244">
        <v>151</v>
      </c>
    </row>
    <row r="245" spans="4:49" ht="13.5" customHeight="1">
      <c r="D245" t="s">
        <v>3662</v>
      </c>
      <c r="F245" t="s">
        <v>3665</v>
      </c>
      <c r="G245" s="105">
        <v>0.1</v>
      </c>
      <c r="H245">
        <v>44</v>
      </c>
      <c r="I245">
        <v>48</v>
      </c>
      <c r="J245">
        <v>50</v>
      </c>
      <c r="K245">
        <v>44</v>
      </c>
      <c r="L245">
        <v>48</v>
      </c>
      <c r="M245">
        <v>50</v>
      </c>
      <c r="N245" t="s">
        <v>2022</v>
      </c>
      <c r="O245">
        <v>44</v>
      </c>
      <c r="P245">
        <v>48</v>
      </c>
      <c r="Q245">
        <v>50</v>
      </c>
      <c r="R245" t="s">
        <v>2022</v>
      </c>
      <c r="S245">
        <v>44</v>
      </c>
      <c r="T245">
        <v>48</v>
      </c>
      <c r="U245">
        <v>50</v>
      </c>
      <c r="V245">
        <v>48</v>
      </c>
      <c r="W245">
        <v>50</v>
      </c>
      <c r="X245">
        <v>44</v>
      </c>
      <c r="Y245">
        <v>48</v>
      </c>
      <c r="Z245">
        <v>50</v>
      </c>
      <c r="AA245" t="s">
        <v>2022</v>
      </c>
      <c r="AB245">
        <v>44</v>
      </c>
      <c r="AC245">
        <v>48</v>
      </c>
      <c r="AD245">
        <v>50</v>
      </c>
      <c r="AE245" t="s">
        <v>2022</v>
      </c>
      <c r="AF245">
        <v>44</v>
      </c>
      <c r="AG245">
        <v>48</v>
      </c>
      <c r="AH245">
        <v>50</v>
      </c>
      <c r="AI245">
        <v>48</v>
      </c>
      <c r="AJ245">
        <v>44</v>
      </c>
      <c r="AK245">
        <v>48</v>
      </c>
      <c r="AL245">
        <v>50</v>
      </c>
      <c r="AM245">
        <v>44</v>
      </c>
      <c r="AN245">
        <v>48</v>
      </c>
      <c r="AO245">
        <v>50</v>
      </c>
      <c r="AP245">
        <f t="shared" si="3"/>
        <v>53</v>
      </c>
      <c r="AQ245">
        <v>53</v>
      </c>
      <c r="AR245">
        <v>53</v>
      </c>
      <c r="AS245">
        <v>53</v>
      </c>
      <c r="AU245" t="s">
        <v>3662</v>
      </c>
      <c r="AV245" t="s">
        <v>4774</v>
      </c>
      <c r="AW245">
        <v>152</v>
      </c>
    </row>
    <row r="246" spans="4:49" ht="13.5" customHeight="1">
      <c r="D246" t="s">
        <v>3663</v>
      </c>
      <c r="F246" t="s">
        <v>3666</v>
      </c>
      <c r="G246" s="105">
        <v>0.2</v>
      </c>
      <c r="H246">
        <v>86</v>
      </c>
      <c r="I246">
        <v>106</v>
      </c>
      <c r="J246">
        <v>103</v>
      </c>
      <c r="K246">
        <v>86</v>
      </c>
      <c r="L246">
        <v>106</v>
      </c>
      <c r="M246">
        <v>103</v>
      </c>
      <c r="N246">
        <v>87</v>
      </c>
      <c r="O246">
        <v>86</v>
      </c>
      <c r="P246">
        <v>106</v>
      </c>
      <c r="Q246">
        <v>103</v>
      </c>
      <c r="R246">
        <v>87</v>
      </c>
      <c r="S246">
        <v>86</v>
      </c>
      <c r="T246">
        <v>106</v>
      </c>
      <c r="U246">
        <v>103</v>
      </c>
      <c r="V246">
        <v>106</v>
      </c>
      <c r="W246">
        <v>103</v>
      </c>
      <c r="X246">
        <v>86</v>
      </c>
      <c r="Y246">
        <v>106</v>
      </c>
      <c r="Z246">
        <v>103</v>
      </c>
      <c r="AA246">
        <v>87</v>
      </c>
      <c r="AB246">
        <v>86</v>
      </c>
      <c r="AC246">
        <v>106</v>
      </c>
      <c r="AD246">
        <v>103</v>
      </c>
      <c r="AE246">
        <v>87</v>
      </c>
      <c r="AF246">
        <v>86</v>
      </c>
      <c r="AG246">
        <v>106</v>
      </c>
      <c r="AH246">
        <v>103</v>
      </c>
      <c r="AI246">
        <v>106</v>
      </c>
      <c r="AJ246">
        <v>86</v>
      </c>
      <c r="AK246">
        <v>106</v>
      </c>
      <c r="AL246">
        <v>103</v>
      </c>
      <c r="AM246">
        <v>86</v>
      </c>
      <c r="AN246">
        <v>106</v>
      </c>
      <c r="AO246">
        <v>103</v>
      </c>
      <c r="AP246">
        <f t="shared" si="3"/>
        <v>117</v>
      </c>
      <c r="AQ246">
        <v>117</v>
      </c>
      <c r="AR246">
        <v>117</v>
      </c>
      <c r="AS246">
        <v>117</v>
      </c>
      <c r="AU246" t="s">
        <v>3663</v>
      </c>
      <c r="AV246" t="s">
        <v>4774</v>
      </c>
      <c r="AW246">
        <v>153</v>
      </c>
    </row>
    <row r="247" spans="4:49" ht="13.5" customHeight="1">
      <c r="D247" t="s">
        <v>719</v>
      </c>
      <c r="F247" t="s">
        <v>743</v>
      </c>
      <c r="G247" s="105">
        <v>0.30000000000000004</v>
      </c>
      <c r="H247">
        <v>136</v>
      </c>
      <c r="I247">
        <v>146</v>
      </c>
      <c r="J247">
        <v>174</v>
      </c>
      <c r="K247">
        <v>136</v>
      </c>
      <c r="L247">
        <v>146</v>
      </c>
      <c r="M247">
        <v>174</v>
      </c>
      <c r="N247">
        <v>162</v>
      </c>
      <c r="O247">
        <v>136</v>
      </c>
      <c r="P247">
        <v>146</v>
      </c>
      <c r="Q247">
        <v>174</v>
      </c>
      <c r="R247">
        <v>162</v>
      </c>
      <c r="S247">
        <v>136</v>
      </c>
      <c r="T247">
        <v>146</v>
      </c>
      <c r="U247">
        <v>174</v>
      </c>
      <c r="V247">
        <v>146</v>
      </c>
      <c r="W247">
        <v>174</v>
      </c>
      <c r="X247">
        <v>136</v>
      </c>
      <c r="Y247">
        <v>146</v>
      </c>
      <c r="Z247">
        <v>174</v>
      </c>
      <c r="AA247">
        <v>162</v>
      </c>
      <c r="AB247">
        <v>136</v>
      </c>
      <c r="AC247">
        <v>146</v>
      </c>
      <c r="AD247">
        <v>174</v>
      </c>
      <c r="AE247">
        <v>162</v>
      </c>
      <c r="AF247">
        <v>136</v>
      </c>
      <c r="AG247">
        <v>146</v>
      </c>
      <c r="AH247">
        <v>174</v>
      </c>
      <c r="AI247">
        <v>146</v>
      </c>
      <c r="AJ247">
        <v>136</v>
      </c>
      <c r="AK247">
        <v>146</v>
      </c>
      <c r="AL247">
        <v>174</v>
      </c>
      <c r="AM247">
        <v>136</v>
      </c>
      <c r="AN247">
        <v>146</v>
      </c>
      <c r="AO247">
        <v>174</v>
      </c>
      <c r="AP247">
        <f t="shared" si="3"/>
        <v>161</v>
      </c>
      <c r="AQ247">
        <v>161</v>
      </c>
      <c r="AR247">
        <v>161</v>
      </c>
      <c r="AS247">
        <v>161</v>
      </c>
      <c r="AU247" t="s">
        <v>719</v>
      </c>
      <c r="AV247" t="s">
        <v>4774</v>
      </c>
      <c r="AW247">
        <v>154</v>
      </c>
    </row>
    <row r="248" spans="4:49" ht="13.5" customHeight="1">
      <c r="D248" t="s">
        <v>720</v>
      </c>
      <c r="F248" t="s">
        <v>744</v>
      </c>
      <c r="G248" s="105">
        <v>0.2</v>
      </c>
      <c r="H248">
        <v>123</v>
      </c>
      <c r="I248">
        <v>125</v>
      </c>
      <c r="J248">
        <v>157</v>
      </c>
      <c r="K248">
        <v>123</v>
      </c>
      <c r="L248">
        <v>125</v>
      </c>
      <c r="M248">
        <v>157</v>
      </c>
      <c r="N248">
        <v>129</v>
      </c>
      <c r="O248">
        <v>123</v>
      </c>
      <c r="P248">
        <v>125</v>
      </c>
      <c r="Q248">
        <v>157</v>
      </c>
      <c r="R248">
        <v>129</v>
      </c>
      <c r="S248">
        <v>123</v>
      </c>
      <c r="T248">
        <v>125</v>
      </c>
      <c r="U248">
        <v>157</v>
      </c>
      <c r="V248">
        <v>125</v>
      </c>
      <c r="W248">
        <v>157</v>
      </c>
      <c r="X248">
        <v>123</v>
      </c>
      <c r="Y248">
        <v>125</v>
      </c>
      <c r="Z248">
        <v>157</v>
      </c>
      <c r="AA248">
        <v>129</v>
      </c>
      <c r="AB248">
        <v>123</v>
      </c>
      <c r="AC248">
        <v>125</v>
      </c>
      <c r="AD248">
        <v>157</v>
      </c>
      <c r="AE248">
        <v>129</v>
      </c>
      <c r="AF248">
        <v>123</v>
      </c>
      <c r="AG248">
        <v>125</v>
      </c>
      <c r="AH248">
        <v>157</v>
      </c>
      <c r="AI248">
        <v>125</v>
      </c>
      <c r="AJ248">
        <v>123</v>
      </c>
      <c r="AK248">
        <v>125</v>
      </c>
      <c r="AL248">
        <v>157</v>
      </c>
      <c r="AM248">
        <v>123</v>
      </c>
      <c r="AN248">
        <v>125</v>
      </c>
      <c r="AO248">
        <v>157</v>
      </c>
      <c r="AP248">
        <f t="shared" si="3"/>
        <v>138</v>
      </c>
      <c r="AQ248">
        <v>138</v>
      </c>
      <c r="AR248">
        <v>138</v>
      </c>
      <c r="AS248">
        <v>138</v>
      </c>
      <c r="AU248" t="s">
        <v>720</v>
      </c>
      <c r="AV248" t="s">
        <v>4774</v>
      </c>
      <c r="AW248">
        <v>155</v>
      </c>
    </row>
    <row r="249" spans="4:49" ht="13.5" customHeight="1">
      <c r="D249" t="s">
        <v>721</v>
      </c>
      <c r="F249" t="s">
        <v>745</v>
      </c>
      <c r="G249" s="105">
        <v>0.4</v>
      </c>
      <c r="H249">
        <v>381</v>
      </c>
      <c r="I249">
        <v>330</v>
      </c>
      <c r="J249">
        <v>236</v>
      </c>
      <c r="K249">
        <v>381</v>
      </c>
      <c r="L249">
        <v>330</v>
      </c>
      <c r="M249">
        <v>236</v>
      </c>
      <c r="N249">
        <v>203</v>
      </c>
      <c r="O249">
        <v>381</v>
      </c>
      <c r="P249">
        <v>330</v>
      </c>
      <c r="Q249">
        <v>236</v>
      </c>
      <c r="R249">
        <v>203</v>
      </c>
      <c r="S249">
        <v>381</v>
      </c>
      <c r="T249">
        <v>330</v>
      </c>
      <c r="U249">
        <v>236</v>
      </c>
      <c r="V249">
        <v>330</v>
      </c>
      <c r="W249">
        <v>236</v>
      </c>
      <c r="X249">
        <v>381</v>
      </c>
      <c r="Y249">
        <v>330</v>
      </c>
      <c r="Z249">
        <v>236</v>
      </c>
      <c r="AA249">
        <v>203</v>
      </c>
      <c r="AB249">
        <v>381</v>
      </c>
      <c r="AC249">
        <v>330</v>
      </c>
      <c r="AD249">
        <v>236</v>
      </c>
      <c r="AE249">
        <v>203</v>
      </c>
      <c r="AF249">
        <v>381</v>
      </c>
      <c r="AG249">
        <v>330</v>
      </c>
      <c r="AH249">
        <v>236</v>
      </c>
      <c r="AI249">
        <v>330</v>
      </c>
      <c r="AJ249">
        <v>381</v>
      </c>
      <c r="AK249">
        <v>330</v>
      </c>
      <c r="AL249">
        <v>236</v>
      </c>
      <c r="AM249">
        <v>381</v>
      </c>
      <c r="AN249">
        <v>330</v>
      </c>
      <c r="AO249">
        <v>236</v>
      </c>
      <c r="AP249">
        <f t="shared" si="3"/>
        <v>363</v>
      </c>
      <c r="AQ249">
        <v>363</v>
      </c>
      <c r="AR249">
        <v>363</v>
      </c>
      <c r="AS249">
        <v>363</v>
      </c>
      <c r="AU249" t="s">
        <v>721</v>
      </c>
      <c r="AV249" t="s">
        <v>4774</v>
      </c>
      <c r="AW249">
        <v>156</v>
      </c>
    </row>
    <row r="250" spans="4:49" ht="13.5" customHeight="1">
      <c r="D250" t="s">
        <v>722</v>
      </c>
      <c r="F250" t="s">
        <v>746</v>
      </c>
      <c r="G250" s="105">
        <v>0.7</v>
      </c>
      <c r="H250">
        <v>381</v>
      </c>
      <c r="I250">
        <v>201</v>
      </c>
      <c r="J250">
        <v>380</v>
      </c>
      <c r="K250">
        <v>381</v>
      </c>
      <c r="L250">
        <v>201</v>
      </c>
      <c r="M250">
        <v>380</v>
      </c>
      <c r="N250">
        <v>213</v>
      </c>
      <c r="O250">
        <v>381</v>
      </c>
      <c r="P250">
        <v>201</v>
      </c>
      <c r="Q250">
        <v>380</v>
      </c>
      <c r="R250">
        <v>213</v>
      </c>
      <c r="S250">
        <v>381</v>
      </c>
      <c r="T250">
        <v>201</v>
      </c>
      <c r="U250">
        <v>380</v>
      </c>
      <c r="V250">
        <v>201</v>
      </c>
      <c r="W250">
        <v>380</v>
      </c>
      <c r="X250">
        <v>381</v>
      </c>
      <c r="Y250">
        <v>201</v>
      </c>
      <c r="Z250">
        <v>380</v>
      </c>
      <c r="AA250">
        <v>213</v>
      </c>
      <c r="AB250">
        <v>381</v>
      </c>
      <c r="AC250">
        <v>201</v>
      </c>
      <c r="AD250">
        <v>380</v>
      </c>
      <c r="AE250">
        <v>213</v>
      </c>
      <c r="AF250">
        <v>381</v>
      </c>
      <c r="AG250">
        <v>201</v>
      </c>
      <c r="AH250">
        <v>380</v>
      </c>
      <c r="AI250">
        <v>201</v>
      </c>
      <c r="AJ250">
        <v>381</v>
      </c>
      <c r="AK250">
        <v>201</v>
      </c>
      <c r="AL250">
        <v>380</v>
      </c>
      <c r="AM250">
        <v>381</v>
      </c>
      <c r="AN250">
        <v>201</v>
      </c>
      <c r="AO250">
        <v>380</v>
      </c>
      <c r="AP250">
        <f t="shared" si="3"/>
        <v>222</v>
      </c>
      <c r="AQ250">
        <v>222</v>
      </c>
      <c r="AR250">
        <v>222</v>
      </c>
      <c r="AS250">
        <v>222</v>
      </c>
      <c r="AU250" t="s">
        <v>722</v>
      </c>
      <c r="AV250" t="s">
        <v>4774</v>
      </c>
      <c r="AW250">
        <v>157</v>
      </c>
    </row>
    <row r="251" spans="4:49" ht="13.5" customHeight="1">
      <c r="D251" t="s">
        <v>723</v>
      </c>
      <c r="F251" t="s">
        <v>747</v>
      </c>
      <c r="G251" s="105">
        <v>0.30000000000000004</v>
      </c>
      <c r="H251">
        <v>650</v>
      </c>
      <c r="I251">
        <v>742</v>
      </c>
      <c r="J251">
        <v>796</v>
      </c>
      <c r="K251">
        <v>650</v>
      </c>
      <c r="L251">
        <v>742</v>
      </c>
      <c r="M251">
        <v>796</v>
      </c>
      <c r="N251" t="s">
        <v>2022</v>
      </c>
      <c r="O251">
        <v>650</v>
      </c>
      <c r="P251">
        <v>742</v>
      </c>
      <c r="Q251">
        <v>796</v>
      </c>
      <c r="R251" t="s">
        <v>2022</v>
      </c>
      <c r="S251">
        <v>650</v>
      </c>
      <c r="T251">
        <v>742</v>
      </c>
      <c r="U251">
        <v>796</v>
      </c>
      <c r="V251">
        <v>742</v>
      </c>
      <c r="W251">
        <v>796</v>
      </c>
      <c r="X251">
        <v>650</v>
      </c>
      <c r="Y251">
        <v>742</v>
      </c>
      <c r="Z251">
        <v>796</v>
      </c>
      <c r="AA251" t="s">
        <v>2022</v>
      </c>
      <c r="AB251">
        <v>650</v>
      </c>
      <c r="AC251">
        <v>742</v>
      </c>
      <c r="AD251">
        <v>796</v>
      </c>
      <c r="AE251" t="s">
        <v>2022</v>
      </c>
      <c r="AF251">
        <v>650</v>
      </c>
      <c r="AG251">
        <v>742</v>
      </c>
      <c r="AH251">
        <v>796</v>
      </c>
      <c r="AI251">
        <v>742</v>
      </c>
      <c r="AJ251">
        <v>650</v>
      </c>
      <c r="AK251">
        <v>742</v>
      </c>
      <c r="AL251">
        <v>796</v>
      </c>
      <c r="AM251">
        <v>650</v>
      </c>
      <c r="AN251">
        <v>742</v>
      </c>
      <c r="AO251">
        <v>796</v>
      </c>
      <c r="AP251">
        <f t="shared" si="3"/>
        <v>817</v>
      </c>
      <c r="AQ251">
        <v>817</v>
      </c>
      <c r="AR251">
        <v>817</v>
      </c>
      <c r="AS251">
        <v>817</v>
      </c>
      <c r="AU251" t="s">
        <v>723</v>
      </c>
      <c r="AV251" t="s">
        <v>4774</v>
      </c>
      <c r="AW251">
        <v>158</v>
      </c>
    </row>
    <row r="252" spans="4:49" ht="13.5" customHeight="1">
      <c r="D252" t="s">
        <v>1596</v>
      </c>
      <c r="F252" t="s">
        <v>1597</v>
      </c>
      <c r="G252" s="105">
        <v>0.30000000000000004</v>
      </c>
      <c r="H252">
        <v>266</v>
      </c>
      <c r="I252">
        <v>354</v>
      </c>
      <c r="J252">
        <v>385</v>
      </c>
      <c r="K252">
        <v>266</v>
      </c>
      <c r="L252">
        <v>354</v>
      </c>
      <c r="M252">
        <v>385</v>
      </c>
      <c r="N252">
        <v>310</v>
      </c>
      <c r="O252">
        <v>266</v>
      </c>
      <c r="P252">
        <v>354</v>
      </c>
      <c r="Q252">
        <v>385</v>
      </c>
      <c r="R252">
        <v>310</v>
      </c>
      <c r="S252">
        <v>266</v>
      </c>
      <c r="T252">
        <v>354</v>
      </c>
      <c r="U252">
        <v>385</v>
      </c>
      <c r="V252">
        <v>354</v>
      </c>
      <c r="W252">
        <v>385</v>
      </c>
      <c r="X252">
        <v>266</v>
      </c>
      <c r="Y252">
        <v>354</v>
      </c>
      <c r="Z252">
        <v>385</v>
      </c>
      <c r="AA252">
        <v>310</v>
      </c>
      <c r="AB252">
        <v>266</v>
      </c>
      <c r="AC252">
        <v>354</v>
      </c>
      <c r="AD252">
        <v>385</v>
      </c>
      <c r="AE252">
        <v>310</v>
      </c>
      <c r="AF252">
        <v>266</v>
      </c>
      <c r="AG252">
        <v>354</v>
      </c>
      <c r="AH252">
        <v>385</v>
      </c>
      <c r="AI252">
        <v>354</v>
      </c>
      <c r="AJ252">
        <v>266</v>
      </c>
      <c r="AK252">
        <v>354</v>
      </c>
      <c r="AL252">
        <v>385</v>
      </c>
      <c r="AM252">
        <v>266</v>
      </c>
      <c r="AN252">
        <v>354</v>
      </c>
      <c r="AO252">
        <v>385</v>
      </c>
      <c r="AP252">
        <f t="shared" si="3"/>
        <v>390</v>
      </c>
      <c r="AQ252">
        <v>390</v>
      </c>
      <c r="AR252">
        <v>390</v>
      </c>
      <c r="AS252">
        <v>390</v>
      </c>
      <c r="AU252" t="s">
        <v>1596</v>
      </c>
      <c r="AV252" t="s">
        <v>4774</v>
      </c>
      <c r="AW252">
        <v>159</v>
      </c>
    </row>
    <row r="253" spans="4:49" ht="13.5" customHeight="1">
      <c r="D253" t="s">
        <v>2192</v>
      </c>
      <c r="F253" t="s">
        <v>2195</v>
      </c>
      <c r="G253" s="105">
        <v>0.4</v>
      </c>
      <c r="H253">
        <v>269</v>
      </c>
      <c r="I253">
        <v>328</v>
      </c>
      <c r="J253">
        <v>468</v>
      </c>
      <c r="K253">
        <v>269</v>
      </c>
      <c r="L253">
        <v>328</v>
      </c>
      <c r="M253">
        <v>468</v>
      </c>
      <c r="N253">
        <v>283</v>
      </c>
      <c r="O253">
        <v>269</v>
      </c>
      <c r="P253">
        <v>328</v>
      </c>
      <c r="Q253">
        <v>468</v>
      </c>
      <c r="R253">
        <v>283</v>
      </c>
      <c r="S253">
        <v>269</v>
      </c>
      <c r="T253">
        <v>328</v>
      </c>
      <c r="U253">
        <v>468</v>
      </c>
      <c r="V253">
        <v>328</v>
      </c>
      <c r="W253">
        <v>468</v>
      </c>
      <c r="X253">
        <v>269</v>
      </c>
      <c r="Y253">
        <v>328</v>
      </c>
      <c r="Z253">
        <v>468</v>
      </c>
      <c r="AA253">
        <v>283</v>
      </c>
      <c r="AB253">
        <v>269</v>
      </c>
      <c r="AC253">
        <v>328</v>
      </c>
      <c r="AD253">
        <v>468</v>
      </c>
      <c r="AE253">
        <v>283</v>
      </c>
      <c r="AF253">
        <v>269</v>
      </c>
      <c r="AG253">
        <v>328</v>
      </c>
      <c r="AH253">
        <v>468</v>
      </c>
      <c r="AI253">
        <v>328</v>
      </c>
      <c r="AJ253">
        <v>269</v>
      </c>
      <c r="AK253">
        <v>328</v>
      </c>
      <c r="AL253">
        <v>468</v>
      </c>
      <c r="AM253">
        <v>269</v>
      </c>
      <c r="AN253">
        <v>328</v>
      </c>
      <c r="AO253">
        <v>468</v>
      </c>
      <c r="AP253">
        <f t="shared" si="3"/>
        <v>361</v>
      </c>
      <c r="AQ253">
        <v>361</v>
      </c>
      <c r="AR253">
        <v>361</v>
      </c>
      <c r="AS253">
        <v>361</v>
      </c>
      <c r="AU253" t="s">
        <v>2192</v>
      </c>
      <c r="AV253" t="s">
        <v>4774</v>
      </c>
      <c r="AW253">
        <v>160</v>
      </c>
    </row>
    <row r="254" spans="4:49" ht="13.5" customHeight="1">
      <c r="D254" t="s">
        <v>2193</v>
      </c>
      <c r="F254" t="s">
        <v>2196</v>
      </c>
      <c r="G254" s="105">
        <v>0.2</v>
      </c>
      <c r="H254">
        <v>159</v>
      </c>
      <c r="I254">
        <v>205</v>
      </c>
      <c r="J254">
        <v>261</v>
      </c>
      <c r="K254">
        <v>159</v>
      </c>
      <c r="L254">
        <v>205</v>
      </c>
      <c r="M254">
        <v>261</v>
      </c>
      <c r="N254">
        <v>167</v>
      </c>
      <c r="O254">
        <v>159</v>
      </c>
      <c r="P254">
        <v>205</v>
      </c>
      <c r="Q254">
        <v>261</v>
      </c>
      <c r="R254">
        <v>167</v>
      </c>
      <c r="S254">
        <v>159</v>
      </c>
      <c r="T254">
        <v>205</v>
      </c>
      <c r="U254">
        <v>261</v>
      </c>
      <c r="V254">
        <v>205</v>
      </c>
      <c r="W254">
        <v>261</v>
      </c>
      <c r="X254">
        <v>159</v>
      </c>
      <c r="Y254">
        <v>205</v>
      </c>
      <c r="Z254">
        <v>261</v>
      </c>
      <c r="AA254">
        <v>167</v>
      </c>
      <c r="AB254">
        <v>159</v>
      </c>
      <c r="AC254">
        <v>205</v>
      </c>
      <c r="AD254">
        <v>261</v>
      </c>
      <c r="AE254">
        <v>167</v>
      </c>
      <c r="AF254">
        <v>159</v>
      </c>
      <c r="AG254">
        <v>205</v>
      </c>
      <c r="AH254">
        <v>261</v>
      </c>
      <c r="AI254">
        <v>205</v>
      </c>
      <c r="AJ254">
        <v>159</v>
      </c>
      <c r="AK254">
        <v>205</v>
      </c>
      <c r="AL254">
        <v>261</v>
      </c>
      <c r="AM254">
        <v>159</v>
      </c>
      <c r="AN254">
        <v>205</v>
      </c>
      <c r="AO254">
        <v>261</v>
      </c>
      <c r="AP254">
        <f t="shared" si="3"/>
        <v>226</v>
      </c>
      <c r="AQ254">
        <v>226</v>
      </c>
      <c r="AR254">
        <v>226</v>
      </c>
      <c r="AS254">
        <v>226</v>
      </c>
      <c r="AU254" t="s">
        <v>2193</v>
      </c>
      <c r="AV254" t="s">
        <v>4774</v>
      </c>
      <c r="AW254">
        <v>161</v>
      </c>
    </row>
    <row r="255" spans="4:49" ht="13.5" customHeight="1">
      <c r="D255" t="s">
        <v>2194</v>
      </c>
      <c r="F255" t="s">
        <v>2197</v>
      </c>
      <c r="G255" s="105">
        <v>0.79999999999999993</v>
      </c>
      <c r="H255">
        <v>517</v>
      </c>
      <c r="I255">
        <v>1122</v>
      </c>
      <c r="J255">
        <v>952</v>
      </c>
      <c r="K255">
        <v>517</v>
      </c>
      <c r="L255">
        <v>1122</v>
      </c>
      <c r="M255">
        <v>952</v>
      </c>
      <c r="N255">
        <v>543</v>
      </c>
      <c r="O255">
        <v>517</v>
      </c>
      <c r="P255">
        <v>1122</v>
      </c>
      <c r="Q255">
        <v>952</v>
      </c>
      <c r="R255">
        <v>543</v>
      </c>
      <c r="S255">
        <v>517</v>
      </c>
      <c r="T255">
        <v>1122</v>
      </c>
      <c r="U255">
        <v>952</v>
      </c>
      <c r="V255">
        <v>1122</v>
      </c>
      <c r="W255">
        <v>952</v>
      </c>
      <c r="X255">
        <v>517</v>
      </c>
      <c r="Y255">
        <v>1122</v>
      </c>
      <c r="Z255">
        <v>952</v>
      </c>
      <c r="AA255">
        <v>543</v>
      </c>
      <c r="AB255">
        <v>517</v>
      </c>
      <c r="AC255">
        <v>1122</v>
      </c>
      <c r="AD255">
        <v>952</v>
      </c>
      <c r="AE255">
        <v>543</v>
      </c>
      <c r="AF255">
        <v>517</v>
      </c>
      <c r="AG255">
        <v>1122</v>
      </c>
      <c r="AH255">
        <v>952</v>
      </c>
      <c r="AI255">
        <v>1122</v>
      </c>
      <c r="AJ255">
        <v>517</v>
      </c>
      <c r="AK255">
        <v>1122</v>
      </c>
      <c r="AL255">
        <v>952</v>
      </c>
      <c r="AM255">
        <v>517</v>
      </c>
      <c r="AN255">
        <v>1122</v>
      </c>
      <c r="AO255">
        <v>952</v>
      </c>
      <c r="AP255">
        <f t="shared" si="3"/>
        <v>1235</v>
      </c>
      <c r="AQ255">
        <v>1235</v>
      </c>
      <c r="AR255">
        <v>1235</v>
      </c>
      <c r="AS255">
        <v>1235</v>
      </c>
      <c r="AU255" t="s">
        <v>2194</v>
      </c>
      <c r="AV255" t="s">
        <v>4774</v>
      </c>
      <c r="AW255">
        <v>162</v>
      </c>
    </row>
    <row r="256" spans="4:49" ht="13.5" customHeight="1">
      <c r="D256" t="s">
        <v>2014</v>
      </c>
      <c r="F256" t="s">
        <v>2198</v>
      </c>
      <c r="G256" s="105">
        <v>0.79999999999999993</v>
      </c>
      <c r="H256">
        <v>482</v>
      </c>
      <c r="I256">
        <v>1297</v>
      </c>
      <c r="J256">
        <v>911</v>
      </c>
      <c r="K256">
        <v>482</v>
      </c>
      <c r="L256">
        <v>1297</v>
      </c>
      <c r="M256">
        <v>911</v>
      </c>
      <c r="N256">
        <v>506</v>
      </c>
      <c r="O256">
        <v>482</v>
      </c>
      <c r="P256">
        <v>1297</v>
      </c>
      <c r="Q256">
        <v>911</v>
      </c>
      <c r="R256">
        <v>506</v>
      </c>
      <c r="S256">
        <v>482</v>
      </c>
      <c r="T256">
        <v>1297</v>
      </c>
      <c r="U256">
        <v>911</v>
      </c>
      <c r="V256">
        <v>1297</v>
      </c>
      <c r="W256">
        <v>911</v>
      </c>
      <c r="X256">
        <v>482</v>
      </c>
      <c r="Y256">
        <v>1297</v>
      </c>
      <c r="Z256">
        <v>911</v>
      </c>
      <c r="AA256">
        <v>506</v>
      </c>
      <c r="AB256">
        <v>482</v>
      </c>
      <c r="AC256">
        <v>1297</v>
      </c>
      <c r="AD256">
        <v>911</v>
      </c>
      <c r="AE256">
        <v>506</v>
      </c>
      <c r="AF256">
        <v>482</v>
      </c>
      <c r="AG256">
        <v>1297</v>
      </c>
      <c r="AH256">
        <v>911</v>
      </c>
      <c r="AI256">
        <v>1297</v>
      </c>
      <c r="AJ256">
        <v>482</v>
      </c>
      <c r="AK256">
        <v>1297</v>
      </c>
      <c r="AL256">
        <v>911</v>
      </c>
      <c r="AM256">
        <v>482</v>
      </c>
      <c r="AN256">
        <v>1297</v>
      </c>
      <c r="AO256">
        <v>911</v>
      </c>
      <c r="AP256">
        <f t="shared" si="3"/>
        <v>1427</v>
      </c>
      <c r="AQ256">
        <v>1427</v>
      </c>
      <c r="AR256">
        <v>1427</v>
      </c>
      <c r="AS256">
        <v>1427</v>
      </c>
      <c r="AU256" t="s">
        <v>2014</v>
      </c>
      <c r="AV256" t="s">
        <v>4774</v>
      </c>
      <c r="AW256">
        <v>163</v>
      </c>
    </row>
    <row r="257" spans="4:49" ht="13.5" customHeight="1">
      <c r="D257" t="s">
        <v>3857</v>
      </c>
      <c r="F257" t="s">
        <v>3860</v>
      </c>
      <c r="G257" s="105">
        <v>0.30000000000000004</v>
      </c>
      <c r="H257">
        <v>111</v>
      </c>
      <c r="I257">
        <v>138</v>
      </c>
      <c r="J257">
        <v>140</v>
      </c>
      <c r="K257">
        <v>111</v>
      </c>
      <c r="L257">
        <v>138</v>
      </c>
      <c r="M257">
        <v>140</v>
      </c>
      <c r="N257">
        <v>119</v>
      </c>
      <c r="O257">
        <v>111</v>
      </c>
      <c r="P257">
        <v>138</v>
      </c>
      <c r="Q257">
        <v>140</v>
      </c>
      <c r="R257">
        <v>119</v>
      </c>
      <c r="S257">
        <v>111</v>
      </c>
      <c r="T257">
        <v>138</v>
      </c>
      <c r="U257">
        <v>140</v>
      </c>
      <c r="V257">
        <v>138</v>
      </c>
      <c r="W257">
        <v>140</v>
      </c>
      <c r="X257">
        <v>111</v>
      </c>
      <c r="Y257">
        <v>138</v>
      </c>
      <c r="Z257">
        <v>140</v>
      </c>
      <c r="AA257">
        <v>119</v>
      </c>
      <c r="AB257">
        <v>111</v>
      </c>
      <c r="AC257">
        <v>138</v>
      </c>
      <c r="AD257">
        <v>140</v>
      </c>
      <c r="AE257">
        <v>119</v>
      </c>
      <c r="AF257">
        <v>111</v>
      </c>
      <c r="AG257">
        <v>138</v>
      </c>
      <c r="AH257">
        <v>140</v>
      </c>
      <c r="AI257">
        <v>138</v>
      </c>
      <c r="AJ257">
        <v>111</v>
      </c>
      <c r="AK257">
        <v>138</v>
      </c>
      <c r="AL257">
        <v>140</v>
      </c>
      <c r="AM257">
        <v>111</v>
      </c>
      <c r="AN257">
        <v>138</v>
      </c>
      <c r="AO257">
        <v>140</v>
      </c>
      <c r="AP257">
        <f t="shared" si="3"/>
        <v>152</v>
      </c>
      <c r="AQ257">
        <v>152</v>
      </c>
      <c r="AR257">
        <v>152</v>
      </c>
      <c r="AS257">
        <v>152</v>
      </c>
      <c r="AU257" t="s">
        <v>3857</v>
      </c>
      <c r="AV257" t="s">
        <v>4774</v>
      </c>
      <c r="AW257">
        <v>165</v>
      </c>
    </row>
    <row r="258" spans="4:49" ht="13.5" customHeight="1">
      <c r="D258" t="s">
        <v>4274</v>
      </c>
      <c r="F258" t="s">
        <v>4275</v>
      </c>
      <c r="G258" s="105">
        <v>0.30000000000000004</v>
      </c>
      <c r="H258">
        <v>209</v>
      </c>
      <c r="I258">
        <v>294</v>
      </c>
      <c r="J258">
        <v>426</v>
      </c>
      <c r="K258">
        <v>209</v>
      </c>
      <c r="L258">
        <v>294</v>
      </c>
      <c r="M258">
        <v>426</v>
      </c>
      <c r="N258">
        <v>358</v>
      </c>
      <c r="O258">
        <v>209</v>
      </c>
      <c r="P258">
        <v>294</v>
      </c>
      <c r="Q258">
        <v>426</v>
      </c>
      <c r="R258">
        <v>358</v>
      </c>
      <c r="S258">
        <v>209</v>
      </c>
      <c r="T258">
        <v>294</v>
      </c>
      <c r="U258">
        <v>426</v>
      </c>
      <c r="V258">
        <v>294</v>
      </c>
      <c r="W258">
        <v>426</v>
      </c>
      <c r="X258">
        <v>209</v>
      </c>
      <c r="Y258">
        <v>294</v>
      </c>
      <c r="Z258">
        <v>426</v>
      </c>
      <c r="AA258">
        <v>358</v>
      </c>
      <c r="AB258">
        <v>209</v>
      </c>
      <c r="AC258">
        <v>294</v>
      </c>
      <c r="AD258">
        <v>426</v>
      </c>
      <c r="AE258">
        <v>358</v>
      </c>
      <c r="AF258">
        <v>209</v>
      </c>
      <c r="AG258">
        <v>294</v>
      </c>
      <c r="AH258">
        <v>426</v>
      </c>
      <c r="AI258">
        <v>294</v>
      </c>
      <c r="AJ258">
        <v>209</v>
      </c>
      <c r="AK258">
        <v>294</v>
      </c>
      <c r="AL258">
        <v>426</v>
      </c>
      <c r="AM258">
        <v>209</v>
      </c>
      <c r="AN258">
        <v>294</v>
      </c>
      <c r="AO258">
        <v>426</v>
      </c>
      <c r="AP258">
        <f t="shared" si="3"/>
        <v>324</v>
      </c>
      <c r="AQ258">
        <v>324</v>
      </c>
      <c r="AR258">
        <v>324</v>
      </c>
      <c r="AS258">
        <v>324</v>
      </c>
      <c r="AU258" t="s">
        <v>4274</v>
      </c>
      <c r="AV258" t="s">
        <v>4774</v>
      </c>
      <c r="AW258">
        <v>166</v>
      </c>
    </row>
    <row r="259" spans="4:49" ht="13.5" customHeight="1">
      <c r="D259" t="s">
        <v>710</v>
      </c>
      <c r="F259" t="s">
        <v>964</v>
      </c>
      <c r="G259" s="105">
        <v>0.1</v>
      </c>
      <c r="H259">
        <v>94</v>
      </c>
      <c r="I259">
        <v>125</v>
      </c>
      <c r="J259">
        <v>118</v>
      </c>
      <c r="K259">
        <v>94</v>
      </c>
      <c r="L259">
        <v>125</v>
      </c>
      <c r="M259">
        <v>118</v>
      </c>
      <c r="N259" t="s">
        <v>2022</v>
      </c>
      <c r="O259">
        <v>94</v>
      </c>
      <c r="P259">
        <v>125</v>
      </c>
      <c r="Q259">
        <v>118</v>
      </c>
      <c r="R259" t="s">
        <v>2022</v>
      </c>
      <c r="S259">
        <v>94</v>
      </c>
      <c r="T259">
        <v>125</v>
      </c>
      <c r="U259">
        <v>118</v>
      </c>
      <c r="V259">
        <v>125</v>
      </c>
      <c r="W259">
        <v>118</v>
      </c>
      <c r="X259">
        <v>94</v>
      </c>
      <c r="Y259">
        <v>125</v>
      </c>
      <c r="Z259">
        <v>118</v>
      </c>
      <c r="AA259" t="s">
        <v>2022</v>
      </c>
      <c r="AB259">
        <v>94</v>
      </c>
      <c r="AC259">
        <v>125</v>
      </c>
      <c r="AD259">
        <v>118</v>
      </c>
      <c r="AE259" t="s">
        <v>2022</v>
      </c>
      <c r="AF259">
        <v>94</v>
      </c>
      <c r="AG259">
        <v>125</v>
      </c>
      <c r="AH259">
        <v>118</v>
      </c>
      <c r="AI259">
        <v>125</v>
      </c>
      <c r="AJ259">
        <v>94</v>
      </c>
      <c r="AK259">
        <v>125</v>
      </c>
      <c r="AL259">
        <v>118</v>
      </c>
      <c r="AM259">
        <v>94</v>
      </c>
      <c r="AN259">
        <v>125</v>
      </c>
      <c r="AO259">
        <v>118</v>
      </c>
      <c r="AP259">
        <f t="shared" ref="AP259:AP322" si="4">ROUNDUP(AN259*1.1,0)</f>
        <v>138</v>
      </c>
      <c r="AQ259">
        <v>138</v>
      </c>
      <c r="AR259">
        <v>138</v>
      </c>
      <c r="AS259">
        <v>138</v>
      </c>
      <c r="AU259" t="s">
        <v>710</v>
      </c>
      <c r="AV259" t="s">
        <v>4774</v>
      </c>
      <c r="AW259">
        <v>167</v>
      </c>
    </row>
    <row r="260" spans="4:49" ht="13.5" customHeight="1">
      <c r="D260" t="s">
        <v>420</v>
      </c>
      <c r="F260" t="s">
        <v>594</v>
      </c>
      <c r="G260" s="105">
        <v>0.1</v>
      </c>
      <c r="H260">
        <v>50</v>
      </c>
      <c r="I260">
        <v>47</v>
      </c>
      <c r="J260">
        <v>55</v>
      </c>
      <c r="K260">
        <v>50</v>
      </c>
      <c r="L260">
        <v>47</v>
      </c>
      <c r="M260">
        <v>55</v>
      </c>
      <c r="N260">
        <v>52</v>
      </c>
      <c r="O260">
        <v>50</v>
      </c>
      <c r="P260">
        <v>47</v>
      </c>
      <c r="Q260">
        <v>55</v>
      </c>
      <c r="R260">
        <v>52</v>
      </c>
      <c r="S260">
        <v>50</v>
      </c>
      <c r="T260">
        <v>47</v>
      </c>
      <c r="U260">
        <v>55</v>
      </c>
      <c r="V260">
        <v>47</v>
      </c>
      <c r="W260">
        <v>55</v>
      </c>
      <c r="X260">
        <v>50</v>
      </c>
      <c r="Y260">
        <v>47</v>
      </c>
      <c r="Z260">
        <v>55</v>
      </c>
      <c r="AA260">
        <v>52</v>
      </c>
      <c r="AB260">
        <v>50</v>
      </c>
      <c r="AC260">
        <v>47</v>
      </c>
      <c r="AD260">
        <v>55</v>
      </c>
      <c r="AE260">
        <v>52</v>
      </c>
      <c r="AF260">
        <v>50</v>
      </c>
      <c r="AG260">
        <v>47</v>
      </c>
      <c r="AH260">
        <v>55</v>
      </c>
      <c r="AI260">
        <v>47</v>
      </c>
      <c r="AJ260">
        <v>50</v>
      </c>
      <c r="AK260">
        <v>47</v>
      </c>
      <c r="AL260">
        <v>55</v>
      </c>
      <c r="AM260">
        <v>50</v>
      </c>
      <c r="AN260">
        <v>47</v>
      </c>
      <c r="AO260">
        <v>55</v>
      </c>
      <c r="AP260">
        <f t="shared" si="4"/>
        <v>52</v>
      </c>
      <c r="AQ260">
        <v>52</v>
      </c>
      <c r="AR260">
        <v>52</v>
      </c>
      <c r="AS260">
        <v>52</v>
      </c>
      <c r="AU260" t="s">
        <v>420</v>
      </c>
      <c r="AV260" t="s">
        <v>4774</v>
      </c>
      <c r="AW260">
        <v>168</v>
      </c>
    </row>
    <row r="261" spans="4:49" ht="13.5" customHeight="1">
      <c r="D261" t="s">
        <v>1606</v>
      </c>
      <c r="F261" t="s">
        <v>1610</v>
      </c>
      <c r="G261" s="105">
        <v>0.2</v>
      </c>
      <c r="H261">
        <v>158</v>
      </c>
      <c r="I261">
        <v>186</v>
      </c>
      <c r="J261">
        <v>208</v>
      </c>
      <c r="K261">
        <v>158</v>
      </c>
      <c r="L261">
        <v>186</v>
      </c>
      <c r="M261">
        <v>208</v>
      </c>
      <c r="N261">
        <v>166</v>
      </c>
      <c r="O261">
        <v>158</v>
      </c>
      <c r="P261">
        <v>186</v>
      </c>
      <c r="Q261">
        <v>208</v>
      </c>
      <c r="R261">
        <v>166</v>
      </c>
      <c r="S261">
        <v>158</v>
      </c>
      <c r="T261">
        <v>186</v>
      </c>
      <c r="U261">
        <v>208</v>
      </c>
      <c r="V261">
        <v>186</v>
      </c>
      <c r="W261">
        <v>208</v>
      </c>
      <c r="X261">
        <v>158</v>
      </c>
      <c r="Y261">
        <v>186</v>
      </c>
      <c r="Z261">
        <v>208</v>
      </c>
      <c r="AA261">
        <v>166</v>
      </c>
      <c r="AB261">
        <v>158</v>
      </c>
      <c r="AC261">
        <v>186</v>
      </c>
      <c r="AD261">
        <v>208</v>
      </c>
      <c r="AE261">
        <v>166</v>
      </c>
      <c r="AF261">
        <v>158</v>
      </c>
      <c r="AG261">
        <v>186</v>
      </c>
      <c r="AH261">
        <v>208</v>
      </c>
      <c r="AI261">
        <v>186</v>
      </c>
      <c r="AJ261">
        <v>158</v>
      </c>
      <c r="AK261">
        <v>186</v>
      </c>
      <c r="AL261">
        <v>208</v>
      </c>
      <c r="AM261">
        <v>158</v>
      </c>
      <c r="AN261">
        <v>186</v>
      </c>
      <c r="AO261">
        <v>208</v>
      </c>
      <c r="AP261">
        <f t="shared" si="4"/>
        <v>205</v>
      </c>
      <c r="AQ261">
        <v>205</v>
      </c>
      <c r="AR261">
        <v>205</v>
      </c>
      <c r="AS261">
        <v>205</v>
      </c>
      <c r="AU261" t="s">
        <v>1606</v>
      </c>
      <c r="AV261" t="s">
        <v>4774</v>
      </c>
      <c r="AW261">
        <v>169</v>
      </c>
    </row>
    <row r="262" spans="4:49" ht="13.5" customHeight="1">
      <c r="D262" t="s">
        <v>1607</v>
      </c>
      <c r="F262" t="s">
        <v>1611</v>
      </c>
      <c r="G262" s="105">
        <v>0.30000000000000004</v>
      </c>
      <c r="H262">
        <v>168</v>
      </c>
      <c r="I262">
        <v>197</v>
      </c>
      <c r="J262">
        <v>220</v>
      </c>
      <c r="K262">
        <v>168</v>
      </c>
      <c r="L262">
        <v>197</v>
      </c>
      <c r="M262">
        <v>220</v>
      </c>
      <c r="N262">
        <v>178</v>
      </c>
      <c r="O262">
        <v>168</v>
      </c>
      <c r="P262">
        <v>197</v>
      </c>
      <c r="Q262">
        <v>220</v>
      </c>
      <c r="R262">
        <v>178</v>
      </c>
      <c r="S262">
        <v>168</v>
      </c>
      <c r="T262">
        <v>197</v>
      </c>
      <c r="U262">
        <v>220</v>
      </c>
      <c r="V262">
        <v>197</v>
      </c>
      <c r="W262">
        <v>220</v>
      </c>
      <c r="X262">
        <v>168</v>
      </c>
      <c r="Y262">
        <v>197</v>
      </c>
      <c r="Z262">
        <v>220</v>
      </c>
      <c r="AA262">
        <v>178</v>
      </c>
      <c r="AB262">
        <v>168</v>
      </c>
      <c r="AC262">
        <v>197</v>
      </c>
      <c r="AD262">
        <v>220</v>
      </c>
      <c r="AE262">
        <v>178</v>
      </c>
      <c r="AF262">
        <v>168</v>
      </c>
      <c r="AG262">
        <v>197</v>
      </c>
      <c r="AH262">
        <v>220</v>
      </c>
      <c r="AI262">
        <v>197</v>
      </c>
      <c r="AJ262">
        <v>168</v>
      </c>
      <c r="AK262">
        <v>197</v>
      </c>
      <c r="AL262">
        <v>220</v>
      </c>
      <c r="AM262">
        <v>168</v>
      </c>
      <c r="AN262">
        <v>197</v>
      </c>
      <c r="AO262">
        <v>220</v>
      </c>
      <c r="AP262">
        <f t="shared" si="4"/>
        <v>217</v>
      </c>
      <c r="AQ262">
        <v>217</v>
      </c>
      <c r="AR262">
        <v>217</v>
      </c>
      <c r="AS262">
        <v>217</v>
      </c>
      <c r="AU262" t="s">
        <v>1607</v>
      </c>
      <c r="AV262" t="s">
        <v>4774</v>
      </c>
      <c r="AW262">
        <v>170</v>
      </c>
    </row>
    <row r="263" spans="4:49" ht="13.5" customHeight="1">
      <c r="D263" t="s">
        <v>1608</v>
      </c>
      <c r="F263" t="s">
        <v>1612</v>
      </c>
      <c r="G263" s="105">
        <v>0.4</v>
      </c>
      <c r="H263">
        <v>180</v>
      </c>
      <c r="I263">
        <v>208</v>
      </c>
      <c r="J263">
        <v>233</v>
      </c>
      <c r="K263">
        <v>180</v>
      </c>
      <c r="L263">
        <v>208</v>
      </c>
      <c r="M263">
        <v>233</v>
      </c>
      <c r="N263">
        <v>190</v>
      </c>
      <c r="O263">
        <v>180</v>
      </c>
      <c r="P263">
        <v>208</v>
      </c>
      <c r="Q263">
        <v>233</v>
      </c>
      <c r="R263">
        <v>190</v>
      </c>
      <c r="S263">
        <v>180</v>
      </c>
      <c r="T263">
        <v>208</v>
      </c>
      <c r="U263">
        <v>233</v>
      </c>
      <c r="V263">
        <v>208</v>
      </c>
      <c r="W263">
        <v>233</v>
      </c>
      <c r="X263">
        <v>180</v>
      </c>
      <c r="Y263">
        <v>208</v>
      </c>
      <c r="Z263">
        <v>233</v>
      </c>
      <c r="AA263">
        <v>190</v>
      </c>
      <c r="AB263">
        <v>180</v>
      </c>
      <c r="AC263">
        <v>208</v>
      </c>
      <c r="AD263">
        <v>233</v>
      </c>
      <c r="AE263">
        <v>190</v>
      </c>
      <c r="AF263">
        <v>180</v>
      </c>
      <c r="AG263">
        <v>208</v>
      </c>
      <c r="AH263">
        <v>233</v>
      </c>
      <c r="AI263">
        <v>208</v>
      </c>
      <c r="AJ263">
        <v>180</v>
      </c>
      <c r="AK263">
        <v>208</v>
      </c>
      <c r="AL263">
        <v>233</v>
      </c>
      <c r="AM263">
        <v>180</v>
      </c>
      <c r="AN263">
        <v>208</v>
      </c>
      <c r="AO263">
        <v>233</v>
      </c>
      <c r="AP263">
        <f t="shared" si="4"/>
        <v>229</v>
      </c>
      <c r="AQ263">
        <v>229</v>
      </c>
      <c r="AR263">
        <v>229</v>
      </c>
      <c r="AS263">
        <v>229</v>
      </c>
      <c r="AU263" t="s">
        <v>1608</v>
      </c>
      <c r="AV263" t="s">
        <v>4774</v>
      </c>
      <c r="AW263">
        <v>171</v>
      </c>
    </row>
    <row r="264" spans="4:49" ht="13.5" customHeight="1">
      <c r="D264" t="s">
        <v>1609</v>
      </c>
      <c r="F264" t="s">
        <v>1613</v>
      </c>
      <c r="G264" s="105">
        <v>0.4</v>
      </c>
      <c r="H264">
        <v>190</v>
      </c>
      <c r="I264">
        <v>218</v>
      </c>
      <c r="J264">
        <v>245</v>
      </c>
      <c r="K264">
        <v>190</v>
      </c>
      <c r="L264">
        <v>218</v>
      </c>
      <c r="M264">
        <v>245</v>
      </c>
      <c r="N264">
        <v>201</v>
      </c>
      <c r="O264">
        <v>190</v>
      </c>
      <c r="P264">
        <v>218</v>
      </c>
      <c r="Q264">
        <v>245</v>
      </c>
      <c r="R264">
        <v>201</v>
      </c>
      <c r="S264">
        <v>190</v>
      </c>
      <c r="T264">
        <v>218</v>
      </c>
      <c r="U264">
        <v>245</v>
      </c>
      <c r="V264">
        <v>218</v>
      </c>
      <c r="W264">
        <v>245</v>
      </c>
      <c r="X264">
        <v>190</v>
      </c>
      <c r="Y264">
        <v>218</v>
      </c>
      <c r="Z264">
        <v>245</v>
      </c>
      <c r="AA264">
        <v>201</v>
      </c>
      <c r="AB264">
        <v>190</v>
      </c>
      <c r="AC264">
        <v>218</v>
      </c>
      <c r="AD264">
        <v>245</v>
      </c>
      <c r="AE264">
        <v>201</v>
      </c>
      <c r="AF264">
        <v>190</v>
      </c>
      <c r="AG264">
        <v>218</v>
      </c>
      <c r="AH264">
        <v>245</v>
      </c>
      <c r="AI264">
        <v>218</v>
      </c>
      <c r="AJ264">
        <v>190</v>
      </c>
      <c r="AK264">
        <v>218</v>
      </c>
      <c r="AL264">
        <v>245</v>
      </c>
      <c r="AM264">
        <v>190</v>
      </c>
      <c r="AN264">
        <v>218</v>
      </c>
      <c r="AO264">
        <v>245</v>
      </c>
      <c r="AP264">
        <f t="shared" si="4"/>
        <v>240</v>
      </c>
      <c r="AQ264">
        <v>240</v>
      </c>
      <c r="AR264">
        <v>240</v>
      </c>
      <c r="AS264">
        <v>240</v>
      </c>
      <c r="AU264" t="s">
        <v>1609</v>
      </c>
      <c r="AV264" t="s">
        <v>4774</v>
      </c>
      <c r="AW264">
        <v>172</v>
      </c>
    </row>
    <row r="265" spans="4:49" ht="13.5" customHeight="1">
      <c r="D265" t="s">
        <v>461</v>
      </c>
      <c r="F265" t="s">
        <v>732</v>
      </c>
      <c r="G265" s="105">
        <v>0.30000000000000004</v>
      </c>
      <c r="H265">
        <v>106</v>
      </c>
      <c r="I265">
        <v>150</v>
      </c>
      <c r="J265">
        <v>150</v>
      </c>
      <c r="K265">
        <v>106</v>
      </c>
      <c r="L265">
        <v>150</v>
      </c>
      <c r="M265">
        <v>150</v>
      </c>
      <c r="N265">
        <v>135</v>
      </c>
      <c r="O265">
        <v>106</v>
      </c>
      <c r="P265">
        <v>150</v>
      </c>
      <c r="Q265">
        <v>150</v>
      </c>
      <c r="R265">
        <v>135</v>
      </c>
      <c r="S265">
        <v>106</v>
      </c>
      <c r="T265">
        <v>150</v>
      </c>
      <c r="U265">
        <v>150</v>
      </c>
      <c r="V265">
        <v>150</v>
      </c>
      <c r="W265">
        <v>150</v>
      </c>
      <c r="X265">
        <v>106</v>
      </c>
      <c r="Y265">
        <v>150</v>
      </c>
      <c r="Z265">
        <v>150</v>
      </c>
      <c r="AA265">
        <v>135</v>
      </c>
      <c r="AB265">
        <v>106</v>
      </c>
      <c r="AC265">
        <v>150</v>
      </c>
      <c r="AD265">
        <v>150</v>
      </c>
      <c r="AE265">
        <v>135</v>
      </c>
      <c r="AF265">
        <v>106</v>
      </c>
      <c r="AG265">
        <v>150</v>
      </c>
      <c r="AH265">
        <v>150</v>
      </c>
      <c r="AI265">
        <v>150</v>
      </c>
      <c r="AJ265">
        <v>106</v>
      </c>
      <c r="AK265">
        <v>150</v>
      </c>
      <c r="AL265">
        <v>150</v>
      </c>
      <c r="AM265">
        <v>106</v>
      </c>
      <c r="AN265">
        <v>150</v>
      </c>
      <c r="AO265">
        <v>150</v>
      </c>
      <c r="AP265">
        <f t="shared" si="4"/>
        <v>165</v>
      </c>
      <c r="AQ265">
        <v>165</v>
      </c>
      <c r="AR265">
        <v>165</v>
      </c>
      <c r="AS265">
        <v>165</v>
      </c>
      <c r="AU265" t="s">
        <v>461</v>
      </c>
      <c r="AV265" t="s">
        <v>4774</v>
      </c>
      <c r="AW265">
        <v>173</v>
      </c>
    </row>
    <row r="266" spans="4:49" ht="13.5" customHeight="1">
      <c r="D266" t="s">
        <v>462</v>
      </c>
      <c r="F266" t="s">
        <v>733</v>
      </c>
      <c r="G266" s="105">
        <v>0.6</v>
      </c>
      <c r="H266">
        <v>149</v>
      </c>
      <c r="I266">
        <v>190</v>
      </c>
      <c r="J266">
        <v>185</v>
      </c>
      <c r="K266">
        <v>149</v>
      </c>
      <c r="L266">
        <v>190</v>
      </c>
      <c r="M266">
        <v>185</v>
      </c>
      <c r="N266">
        <v>156</v>
      </c>
      <c r="O266">
        <v>149</v>
      </c>
      <c r="P266">
        <v>190</v>
      </c>
      <c r="Q266">
        <v>185</v>
      </c>
      <c r="R266">
        <v>156</v>
      </c>
      <c r="S266">
        <v>149</v>
      </c>
      <c r="T266">
        <v>190</v>
      </c>
      <c r="U266">
        <v>185</v>
      </c>
      <c r="V266">
        <v>190</v>
      </c>
      <c r="W266">
        <v>185</v>
      </c>
      <c r="X266">
        <v>149</v>
      </c>
      <c r="Y266">
        <v>190</v>
      </c>
      <c r="Z266">
        <v>185</v>
      </c>
      <c r="AA266">
        <v>156</v>
      </c>
      <c r="AB266">
        <v>149</v>
      </c>
      <c r="AC266">
        <v>190</v>
      </c>
      <c r="AD266">
        <v>185</v>
      </c>
      <c r="AE266">
        <v>156</v>
      </c>
      <c r="AF266">
        <v>149</v>
      </c>
      <c r="AG266">
        <v>190</v>
      </c>
      <c r="AH266">
        <v>185</v>
      </c>
      <c r="AI266">
        <v>190</v>
      </c>
      <c r="AJ266">
        <v>149</v>
      </c>
      <c r="AK266">
        <v>190</v>
      </c>
      <c r="AL266">
        <v>185</v>
      </c>
      <c r="AM266">
        <v>149</v>
      </c>
      <c r="AN266">
        <v>190</v>
      </c>
      <c r="AO266">
        <v>185</v>
      </c>
      <c r="AP266">
        <f t="shared" si="4"/>
        <v>209</v>
      </c>
      <c r="AQ266">
        <v>209</v>
      </c>
      <c r="AR266">
        <v>209</v>
      </c>
      <c r="AS266">
        <v>209</v>
      </c>
      <c r="AU266" t="s">
        <v>462</v>
      </c>
      <c r="AV266" t="s">
        <v>4774</v>
      </c>
      <c r="AW266">
        <v>174</v>
      </c>
    </row>
    <row r="267" spans="4:49" ht="13.5" customHeight="1">
      <c r="D267" t="s">
        <v>463</v>
      </c>
      <c r="F267" t="s">
        <v>607</v>
      </c>
      <c r="G267" s="105">
        <v>0.2</v>
      </c>
      <c r="H267">
        <v>72</v>
      </c>
      <c r="I267">
        <v>343</v>
      </c>
      <c r="J267">
        <v>205</v>
      </c>
      <c r="K267">
        <v>72</v>
      </c>
      <c r="L267">
        <v>343</v>
      </c>
      <c r="M267">
        <v>205</v>
      </c>
      <c r="N267" t="s">
        <v>2022</v>
      </c>
      <c r="O267">
        <v>72</v>
      </c>
      <c r="P267">
        <v>343</v>
      </c>
      <c r="Q267">
        <v>205</v>
      </c>
      <c r="R267" t="s">
        <v>2022</v>
      </c>
      <c r="S267">
        <v>72</v>
      </c>
      <c r="T267">
        <v>343</v>
      </c>
      <c r="U267">
        <v>205</v>
      </c>
      <c r="V267">
        <v>343</v>
      </c>
      <c r="W267">
        <v>205</v>
      </c>
      <c r="X267">
        <v>72</v>
      </c>
      <c r="Y267">
        <v>343</v>
      </c>
      <c r="Z267">
        <v>205</v>
      </c>
      <c r="AA267" t="s">
        <v>2022</v>
      </c>
      <c r="AB267">
        <v>72</v>
      </c>
      <c r="AC267">
        <v>343</v>
      </c>
      <c r="AD267">
        <v>205</v>
      </c>
      <c r="AE267" t="s">
        <v>2022</v>
      </c>
      <c r="AF267">
        <v>72</v>
      </c>
      <c r="AG267">
        <v>343</v>
      </c>
      <c r="AH267">
        <v>205</v>
      </c>
      <c r="AI267">
        <v>343</v>
      </c>
      <c r="AJ267">
        <v>72</v>
      </c>
      <c r="AK267">
        <v>343</v>
      </c>
      <c r="AL267">
        <v>205</v>
      </c>
      <c r="AM267">
        <v>72</v>
      </c>
      <c r="AN267">
        <v>343</v>
      </c>
      <c r="AO267">
        <v>205</v>
      </c>
      <c r="AP267">
        <f t="shared" si="4"/>
        <v>378</v>
      </c>
      <c r="AQ267">
        <v>378</v>
      </c>
      <c r="AR267">
        <v>378</v>
      </c>
      <c r="AS267">
        <v>378</v>
      </c>
      <c r="AU267" t="s">
        <v>463</v>
      </c>
      <c r="AV267" t="s">
        <v>4774</v>
      </c>
      <c r="AW267">
        <v>175</v>
      </c>
    </row>
    <row r="268" spans="4:49" ht="13.5" customHeight="1">
      <c r="D268" t="s">
        <v>464</v>
      </c>
      <c r="F268" t="s">
        <v>4787</v>
      </c>
      <c r="G268" s="105">
        <v>0.1</v>
      </c>
      <c r="H268">
        <v>47</v>
      </c>
      <c r="I268">
        <v>47</v>
      </c>
      <c r="J268">
        <v>54</v>
      </c>
      <c r="K268">
        <v>47</v>
      </c>
      <c r="L268">
        <v>47</v>
      </c>
      <c r="M268">
        <v>54</v>
      </c>
      <c r="N268">
        <v>47</v>
      </c>
      <c r="O268">
        <v>47</v>
      </c>
      <c r="P268">
        <v>47</v>
      </c>
      <c r="Q268">
        <v>54</v>
      </c>
      <c r="R268">
        <v>47</v>
      </c>
      <c r="S268">
        <v>47</v>
      </c>
      <c r="T268">
        <v>47</v>
      </c>
      <c r="U268">
        <v>54</v>
      </c>
      <c r="V268">
        <v>47</v>
      </c>
      <c r="W268">
        <v>54</v>
      </c>
      <c r="X268">
        <v>47</v>
      </c>
      <c r="Y268">
        <v>47</v>
      </c>
      <c r="Z268">
        <v>54</v>
      </c>
      <c r="AA268">
        <v>47</v>
      </c>
      <c r="AB268">
        <v>47</v>
      </c>
      <c r="AC268">
        <v>47</v>
      </c>
      <c r="AD268">
        <v>54</v>
      </c>
      <c r="AE268">
        <v>47</v>
      </c>
      <c r="AF268">
        <v>47</v>
      </c>
      <c r="AG268">
        <v>47</v>
      </c>
      <c r="AH268">
        <v>54</v>
      </c>
      <c r="AI268">
        <v>47</v>
      </c>
      <c r="AJ268">
        <v>47</v>
      </c>
      <c r="AK268">
        <v>47</v>
      </c>
      <c r="AL268">
        <v>54</v>
      </c>
      <c r="AM268">
        <v>47</v>
      </c>
      <c r="AN268">
        <v>47</v>
      </c>
      <c r="AO268">
        <v>54</v>
      </c>
      <c r="AP268">
        <f t="shared" si="4"/>
        <v>52</v>
      </c>
      <c r="AQ268">
        <v>52</v>
      </c>
      <c r="AR268">
        <v>52</v>
      </c>
      <c r="AS268">
        <v>52</v>
      </c>
      <c r="AU268" t="s">
        <v>464</v>
      </c>
      <c r="AV268" t="s">
        <v>4774</v>
      </c>
      <c r="AW268">
        <v>176</v>
      </c>
    </row>
    <row r="269" spans="4:49" ht="13.5" customHeight="1">
      <c r="D269" t="s">
        <v>3852</v>
      </c>
      <c r="F269" t="s">
        <v>4788</v>
      </c>
      <c r="G269" s="105">
        <v>0.2</v>
      </c>
      <c r="H269">
        <v>67</v>
      </c>
      <c r="I269">
        <v>72</v>
      </c>
      <c r="J269">
        <v>106</v>
      </c>
      <c r="K269">
        <v>67</v>
      </c>
      <c r="L269">
        <v>72</v>
      </c>
      <c r="M269">
        <v>106</v>
      </c>
      <c r="N269">
        <v>76</v>
      </c>
      <c r="O269">
        <v>67</v>
      </c>
      <c r="P269">
        <v>72</v>
      </c>
      <c r="Q269">
        <v>106</v>
      </c>
      <c r="R269">
        <v>76</v>
      </c>
      <c r="S269">
        <v>67</v>
      </c>
      <c r="T269">
        <v>72</v>
      </c>
      <c r="U269">
        <v>106</v>
      </c>
      <c r="V269">
        <v>72</v>
      </c>
      <c r="W269">
        <v>106</v>
      </c>
      <c r="X269">
        <v>67</v>
      </c>
      <c r="Y269">
        <v>72</v>
      </c>
      <c r="Z269">
        <v>106</v>
      </c>
      <c r="AA269">
        <v>76</v>
      </c>
      <c r="AB269">
        <v>67</v>
      </c>
      <c r="AC269">
        <v>72</v>
      </c>
      <c r="AD269">
        <v>106</v>
      </c>
      <c r="AE269">
        <v>76</v>
      </c>
      <c r="AF269">
        <v>67</v>
      </c>
      <c r="AG269">
        <v>72</v>
      </c>
      <c r="AH269">
        <v>106</v>
      </c>
      <c r="AI269">
        <v>72</v>
      </c>
      <c r="AJ269">
        <v>67</v>
      </c>
      <c r="AK269">
        <v>72</v>
      </c>
      <c r="AL269">
        <v>106</v>
      </c>
      <c r="AM269">
        <v>67</v>
      </c>
      <c r="AN269">
        <v>72</v>
      </c>
      <c r="AO269">
        <v>106</v>
      </c>
      <c r="AP269">
        <f t="shared" si="4"/>
        <v>80</v>
      </c>
      <c r="AQ269">
        <v>80</v>
      </c>
      <c r="AR269">
        <v>80</v>
      </c>
      <c r="AS269">
        <v>80</v>
      </c>
      <c r="AU269" t="s">
        <v>3852</v>
      </c>
      <c r="AV269" t="s">
        <v>4774</v>
      </c>
      <c r="AW269">
        <v>177</v>
      </c>
    </row>
    <row r="270" spans="4:49" ht="13.5" customHeight="1">
      <c r="D270" t="s">
        <v>466</v>
      </c>
      <c r="F270" t="s">
        <v>608</v>
      </c>
      <c r="G270" s="105">
        <v>0.1</v>
      </c>
      <c r="H270">
        <v>152</v>
      </c>
      <c r="I270">
        <v>170</v>
      </c>
      <c r="J270">
        <v>215</v>
      </c>
      <c r="K270">
        <v>152</v>
      </c>
      <c r="L270">
        <v>170</v>
      </c>
      <c r="M270">
        <v>215</v>
      </c>
      <c r="N270">
        <v>180</v>
      </c>
      <c r="O270">
        <v>152</v>
      </c>
      <c r="P270">
        <v>170</v>
      </c>
      <c r="Q270">
        <v>215</v>
      </c>
      <c r="R270">
        <v>180</v>
      </c>
      <c r="S270">
        <v>152</v>
      </c>
      <c r="T270">
        <v>170</v>
      </c>
      <c r="U270">
        <v>215</v>
      </c>
      <c r="V270">
        <v>170</v>
      </c>
      <c r="W270">
        <v>215</v>
      </c>
      <c r="X270">
        <v>152</v>
      </c>
      <c r="Y270">
        <v>170</v>
      </c>
      <c r="Z270">
        <v>215</v>
      </c>
      <c r="AA270">
        <v>180</v>
      </c>
      <c r="AB270">
        <v>152</v>
      </c>
      <c r="AC270">
        <v>170</v>
      </c>
      <c r="AD270">
        <v>215</v>
      </c>
      <c r="AE270">
        <v>180</v>
      </c>
      <c r="AF270">
        <v>152</v>
      </c>
      <c r="AG270">
        <v>170</v>
      </c>
      <c r="AH270">
        <v>215</v>
      </c>
      <c r="AI270">
        <v>170</v>
      </c>
      <c r="AJ270">
        <v>152</v>
      </c>
      <c r="AK270">
        <v>170</v>
      </c>
      <c r="AL270">
        <v>215</v>
      </c>
      <c r="AM270">
        <v>152</v>
      </c>
      <c r="AN270">
        <v>170</v>
      </c>
      <c r="AO270">
        <v>215</v>
      </c>
      <c r="AP270">
        <f t="shared" si="4"/>
        <v>187</v>
      </c>
      <c r="AQ270">
        <v>187</v>
      </c>
      <c r="AR270">
        <v>187</v>
      </c>
      <c r="AS270">
        <v>187</v>
      </c>
      <c r="AU270" t="s">
        <v>466</v>
      </c>
      <c r="AV270" t="s">
        <v>4774</v>
      </c>
      <c r="AW270">
        <v>178</v>
      </c>
    </row>
    <row r="271" spans="4:49" ht="13.5" customHeight="1">
      <c r="D271" t="s">
        <v>538</v>
      </c>
      <c r="F271" t="s">
        <v>652</v>
      </c>
      <c r="G271" s="105">
        <v>0.1</v>
      </c>
      <c r="H271">
        <v>65</v>
      </c>
      <c r="I271">
        <v>87</v>
      </c>
      <c r="J271">
        <v>74</v>
      </c>
      <c r="K271">
        <v>65</v>
      </c>
      <c r="L271">
        <v>87</v>
      </c>
      <c r="M271">
        <v>74</v>
      </c>
      <c r="N271">
        <v>81</v>
      </c>
      <c r="O271">
        <v>65</v>
      </c>
      <c r="P271">
        <v>87</v>
      </c>
      <c r="Q271">
        <v>74</v>
      </c>
      <c r="R271">
        <v>81</v>
      </c>
      <c r="S271">
        <v>65</v>
      </c>
      <c r="T271">
        <v>87</v>
      </c>
      <c r="U271">
        <v>74</v>
      </c>
      <c r="V271">
        <v>87</v>
      </c>
      <c r="W271">
        <v>74</v>
      </c>
      <c r="X271">
        <v>65</v>
      </c>
      <c r="Y271">
        <v>87</v>
      </c>
      <c r="Z271">
        <v>74</v>
      </c>
      <c r="AA271">
        <v>81</v>
      </c>
      <c r="AB271">
        <v>65</v>
      </c>
      <c r="AC271">
        <v>87</v>
      </c>
      <c r="AD271">
        <v>74</v>
      </c>
      <c r="AE271">
        <v>81</v>
      </c>
      <c r="AF271">
        <v>65</v>
      </c>
      <c r="AG271">
        <v>87</v>
      </c>
      <c r="AH271">
        <v>74</v>
      </c>
      <c r="AI271">
        <v>87</v>
      </c>
      <c r="AJ271">
        <v>65</v>
      </c>
      <c r="AK271">
        <v>87</v>
      </c>
      <c r="AL271">
        <v>74</v>
      </c>
      <c r="AM271">
        <v>65</v>
      </c>
      <c r="AN271">
        <v>87</v>
      </c>
      <c r="AO271">
        <v>74</v>
      </c>
      <c r="AP271">
        <f t="shared" si="4"/>
        <v>96</v>
      </c>
      <c r="AQ271">
        <v>96</v>
      </c>
      <c r="AR271">
        <v>96</v>
      </c>
      <c r="AS271">
        <v>96</v>
      </c>
      <c r="AU271" t="s">
        <v>538</v>
      </c>
      <c r="AV271" t="s">
        <v>4774</v>
      </c>
      <c r="AW271">
        <v>181</v>
      </c>
    </row>
    <row r="272" spans="4:49" ht="13.5" customHeight="1">
      <c r="D272" t="s">
        <v>945</v>
      </c>
      <c r="F272" t="s">
        <v>946</v>
      </c>
      <c r="G272" s="105">
        <v>0.1</v>
      </c>
      <c r="H272">
        <v>78</v>
      </c>
      <c r="I272">
        <v>106</v>
      </c>
      <c r="J272">
        <v>90</v>
      </c>
      <c r="K272">
        <v>78</v>
      </c>
      <c r="L272">
        <v>106</v>
      </c>
      <c r="M272">
        <v>90</v>
      </c>
      <c r="N272">
        <v>98</v>
      </c>
      <c r="O272">
        <v>78</v>
      </c>
      <c r="P272">
        <v>106</v>
      </c>
      <c r="Q272">
        <v>90</v>
      </c>
      <c r="R272">
        <v>98</v>
      </c>
      <c r="S272">
        <v>78</v>
      </c>
      <c r="T272">
        <v>106</v>
      </c>
      <c r="U272">
        <v>90</v>
      </c>
      <c r="V272">
        <v>106</v>
      </c>
      <c r="W272">
        <v>90</v>
      </c>
      <c r="X272">
        <v>78</v>
      </c>
      <c r="Y272">
        <v>106</v>
      </c>
      <c r="Z272">
        <v>90</v>
      </c>
      <c r="AA272">
        <v>98</v>
      </c>
      <c r="AB272">
        <v>78</v>
      </c>
      <c r="AC272">
        <v>106</v>
      </c>
      <c r="AD272">
        <v>90</v>
      </c>
      <c r="AE272">
        <v>98</v>
      </c>
      <c r="AF272">
        <v>78</v>
      </c>
      <c r="AG272">
        <v>106</v>
      </c>
      <c r="AH272">
        <v>90</v>
      </c>
      <c r="AI272">
        <v>106</v>
      </c>
      <c r="AJ272">
        <v>78</v>
      </c>
      <c r="AK272">
        <v>106</v>
      </c>
      <c r="AL272">
        <v>90</v>
      </c>
      <c r="AM272">
        <v>78</v>
      </c>
      <c r="AN272">
        <v>106</v>
      </c>
      <c r="AO272">
        <v>90</v>
      </c>
      <c r="AP272">
        <f t="shared" si="4"/>
        <v>117</v>
      </c>
      <c r="AQ272">
        <v>117</v>
      </c>
      <c r="AR272">
        <v>117</v>
      </c>
      <c r="AS272">
        <v>117</v>
      </c>
      <c r="AU272" t="s">
        <v>945</v>
      </c>
      <c r="AV272" t="s">
        <v>4774</v>
      </c>
      <c r="AW272">
        <v>182</v>
      </c>
    </row>
    <row r="273" spans="4:49" ht="13.5" customHeight="1">
      <c r="D273" t="s">
        <v>539</v>
      </c>
      <c r="F273" t="s">
        <v>653</v>
      </c>
      <c r="G273" s="105">
        <v>0.1</v>
      </c>
      <c r="H273">
        <v>91</v>
      </c>
      <c r="I273">
        <v>125</v>
      </c>
      <c r="J273">
        <v>105</v>
      </c>
      <c r="K273">
        <v>91</v>
      </c>
      <c r="L273">
        <v>125</v>
      </c>
      <c r="M273">
        <v>105</v>
      </c>
      <c r="N273">
        <v>115</v>
      </c>
      <c r="O273">
        <v>91</v>
      </c>
      <c r="P273">
        <v>125</v>
      </c>
      <c r="Q273">
        <v>105</v>
      </c>
      <c r="R273">
        <v>115</v>
      </c>
      <c r="S273">
        <v>91</v>
      </c>
      <c r="T273">
        <v>125</v>
      </c>
      <c r="U273">
        <v>105</v>
      </c>
      <c r="V273">
        <v>125</v>
      </c>
      <c r="W273">
        <v>105</v>
      </c>
      <c r="X273">
        <v>91</v>
      </c>
      <c r="Y273">
        <v>125</v>
      </c>
      <c r="Z273">
        <v>105</v>
      </c>
      <c r="AA273">
        <v>115</v>
      </c>
      <c r="AB273">
        <v>91</v>
      </c>
      <c r="AC273">
        <v>125</v>
      </c>
      <c r="AD273">
        <v>105</v>
      </c>
      <c r="AE273">
        <v>115</v>
      </c>
      <c r="AF273">
        <v>91</v>
      </c>
      <c r="AG273">
        <v>125</v>
      </c>
      <c r="AH273">
        <v>105</v>
      </c>
      <c r="AI273">
        <v>125</v>
      </c>
      <c r="AJ273">
        <v>91</v>
      </c>
      <c r="AK273">
        <v>125</v>
      </c>
      <c r="AL273">
        <v>105</v>
      </c>
      <c r="AM273">
        <v>91</v>
      </c>
      <c r="AN273">
        <v>125</v>
      </c>
      <c r="AO273">
        <v>105</v>
      </c>
      <c r="AP273">
        <f t="shared" si="4"/>
        <v>138</v>
      </c>
      <c r="AQ273">
        <v>138</v>
      </c>
      <c r="AR273">
        <v>138</v>
      </c>
      <c r="AS273">
        <v>138</v>
      </c>
      <c r="AU273" t="s">
        <v>539</v>
      </c>
      <c r="AV273" t="s">
        <v>4774</v>
      </c>
      <c r="AW273">
        <v>183</v>
      </c>
    </row>
    <row r="274" spans="4:49" ht="13.5" customHeight="1">
      <c r="D274" t="s">
        <v>540</v>
      </c>
      <c r="F274" t="s">
        <v>654</v>
      </c>
      <c r="G274" s="105">
        <v>0.1</v>
      </c>
      <c r="H274">
        <v>104</v>
      </c>
      <c r="I274">
        <v>145</v>
      </c>
      <c r="J274">
        <v>121</v>
      </c>
      <c r="K274">
        <v>104</v>
      </c>
      <c r="L274">
        <v>145</v>
      </c>
      <c r="M274">
        <v>121</v>
      </c>
      <c r="N274">
        <v>132</v>
      </c>
      <c r="O274">
        <v>104</v>
      </c>
      <c r="P274">
        <v>145</v>
      </c>
      <c r="Q274">
        <v>121</v>
      </c>
      <c r="R274">
        <v>132</v>
      </c>
      <c r="S274">
        <v>104</v>
      </c>
      <c r="T274">
        <v>145</v>
      </c>
      <c r="U274">
        <v>121</v>
      </c>
      <c r="V274">
        <v>145</v>
      </c>
      <c r="W274">
        <v>121</v>
      </c>
      <c r="X274">
        <v>104</v>
      </c>
      <c r="Y274">
        <v>145</v>
      </c>
      <c r="Z274">
        <v>121</v>
      </c>
      <c r="AA274">
        <v>132</v>
      </c>
      <c r="AB274">
        <v>104</v>
      </c>
      <c r="AC274">
        <v>145</v>
      </c>
      <c r="AD274">
        <v>121</v>
      </c>
      <c r="AE274">
        <v>132</v>
      </c>
      <c r="AF274">
        <v>104</v>
      </c>
      <c r="AG274">
        <v>145</v>
      </c>
      <c r="AH274">
        <v>121</v>
      </c>
      <c r="AI274">
        <v>145</v>
      </c>
      <c r="AJ274">
        <v>104</v>
      </c>
      <c r="AK274">
        <v>145</v>
      </c>
      <c r="AL274">
        <v>121</v>
      </c>
      <c r="AM274">
        <v>104</v>
      </c>
      <c r="AN274">
        <v>145</v>
      </c>
      <c r="AO274">
        <v>121</v>
      </c>
      <c r="AP274">
        <f t="shared" si="4"/>
        <v>160</v>
      </c>
      <c r="AQ274">
        <v>160</v>
      </c>
      <c r="AR274">
        <v>160</v>
      </c>
      <c r="AS274">
        <v>160</v>
      </c>
      <c r="AU274" t="s">
        <v>540</v>
      </c>
      <c r="AV274" t="s">
        <v>4774</v>
      </c>
      <c r="AW274">
        <v>184</v>
      </c>
    </row>
    <row r="275" spans="4:49" ht="13.5" customHeight="1">
      <c r="D275" t="s">
        <v>541</v>
      </c>
      <c r="F275" t="s">
        <v>655</v>
      </c>
      <c r="G275" s="105">
        <v>0.1</v>
      </c>
      <c r="H275">
        <v>118</v>
      </c>
      <c r="I275">
        <v>164</v>
      </c>
      <c r="J275">
        <v>135</v>
      </c>
      <c r="K275">
        <v>118</v>
      </c>
      <c r="L275">
        <v>164</v>
      </c>
      <c r="M275">
        <v>135</v>
      </c>
      <c r="N275">
        <v>149</v>
      </c>
      <c r="O275">
        <v>118</v>
      </c>
      <c r="P275">
        <v>164</v>
      </c>
      <c r="Q275">
        <v>135</v>
      </c>
      <c r="R275">
        <v>149</v>
      </c>
      <c r="S275">
        <v>118</v>
      </c>
      <c r="T275">
        <v>164</v>
      </c>
      <c r="U275">
        <v>135</v>
      </c>
      <c r="V275">
        <v>164</v>
      </c>
      <c r="W275">
        <v>135</v>
      </c>
      <c r="X275">
        <v>118</v>
      </c>
      <c r="Y275">
        <v>164</v>
      </c>
      <c r="Z275">
        <v>135</v>
      </c>
      <c r="AA275">
        <v>149</v>
      </c>
      <c r="AB275">
        <v>118</v>
      </c>
      <c r="AC275">
        <v>164</v>
      </c>
      <c r="AD275">
        <v>135</v>
      </c>
      <c r="AE275">
        <v>149</v>
      </c>
      <c r="AF275">
        <v>118</v>
      </c>
      <c r="AG275">
        <v>164</v>
      </c>
      <c r="AH275">
        <v>135</v>
      </c>
      <c r="AI275">
        <v>164</v>
      </c>
      <c r="AJ275">
        <v>118</v>
      </c>
      <c r="AK275">
        <v>164</v>
      </c>
      <c r="AL275">
        <v>135</v>
      </c>
      <c r="AM275">
        <v>118</v>
      </c>
      <c r="AN275">
        <v>164</v>
      </c>
      <c r="AO275">
        <v>135</v>
      </c>
      <c r="AP275">
        <f t="shared" si="4"/>
        <v>181</v>
      </c>
      <c r="AQ275">
        <v>181</v>
      </c>
      <c r="AR275">
        <v>181</v>
      </c>
      <c r="AS275">
        <v>181</v>
      </c>
      <c r="AU275" t="s">
        <v>541</v>
      </c>
      <c r="AV275" t="s">
        <v>4774</v>
      </c>
      <c r="AW275">
        <v>185</v>
      </c>
    </row>
    <row r="276" spans="4:49" ht="13.5" customHeight="1">
      <c r="D276" t="s">
        <v>542</v>
      </c>
      <c r="F276" t="s">
        <v>656</v>
      </c>
      <c r="G276" s="105">
        <v>0.2</v>
      </c>
      <c r="H276">
        <v>131</v>
      </c>
      <c r="I276">
        <v>161</v>
      </c>
      <c r="J276">
        <v>151</v>
      </c>
      <c r="K276">
        <v>131</v>
      </c>
      <c r="L276">
        <v>161</v>
      </c>
      <c r="M276">
        <v>151</v>
      </c>
      <c r="N276">
        <v>167</v>
      </c>
      <c r="O276">
        <v>131</v>
      </c>
      <c r="P276">
        <v>161</v>
      </c>
      <c r="Q276">
        <v>151</v>
      </c>
      <c r="R276">
        <v>167</v>
      </c>
      <c r="S276">
        <v>131</v>
      </c>
      <c r="T276">
        <v>161</v>
      </c>
      <c r="U276">
        <v>151</v>
      </c>
      <c r="V276">
        <v>161</v>
      </c>
      <c r="W276">
        <v>151</v>
      </c>
      <c r="X276">
        <v>131</v>
      </c>
      <c r="Y276">
        <v>161</v>
      </c>
      <c r="Z276">
        <v>151</v>
      </c>
      <c r="AA276">
        <v>167</v>
      </c>
      <c r="AB276">
        <v>131</v>
      </c>
      <c r="AC276">
        <v>161</v>
      </c>
      <c r="AD276">
        <v>151</v>
      </c>
      <c r="AE276">
        <v>167</v>
      </c>
      <c r="AF276">
        <v>131</v>
      </c>
      <c r="AG276">
        <v>161</v>
      </c>
      <c r="AH276">
        <v>151</v>
      </c>
      <c r="AI276">
        <v>161</v>
      </c>
      <c r="AJ276">
        <v>131</v>
      </c>
      <c r="AK276">
        <v>161</v>
      </c>
      <c r="AL276">
        <v>151</v>
      </c>
      <c r="AM276">
        <v>131</v>
      </c>
      <c r="AN276">
        <v>161</v>
      </c>
      <c r="AO276">
        <v>151</v>
      </c>
      <c r="AP276">
        <f t="shared" si="4"/>
        <v>178</v>
      </c>
      <c r="AQ276">
        <v>178</v>
      </c>
      <c r="AR276">
        <v>178</v>
      </c>
      <c r="AS276">
        <v>178</v>
      </c>
      <c r="AU276" t="s">
        <v>542</v>
      </c>
      <c r="AV276" t="s">
        <v>4774</v>
      </c>
      <c r="AW276">
        <v>186</v>
      </c>
    </row>
    <row r="277" spans="4:49" ht="13.5" customHeight="1">
      <c r="D277" t="s">
        <v>543</v>
      </c>
      <c r="F277" t="s">
        <v>657</v>
      </c>
      <c r="G277" s="105">
        <v>0.2</v>
      </c>
      <c r="H277">
        <v>157</v>
      </c>
      <c r="I277">
        <v>194</v>
      </c>
      <c r="J277">
        <v>181</v>
      </c>
      <c r="K277">
        <v>157</v>
      </c>
      <c r="L277">
        <v>194</v>
      </c>
      <c r="M277">
        <v>181</v>
      </c>
      <c r="N277">
        <v>201</v>
      </c>
      <c r="O277">
        <v>157</v>
      </c>
      <c r="P277">
        <v>194</v>
      </c>
      <c r="Q277">
        <v>181</v>
      </c>
      <c r="R277">
        <v>201</v>
      </c>
      <c r="S277">
        <v>157</v>
      </c>
      <c r="T277">
        <v>194</v>
      </c>
      <c r="U277">
        <v>181</v>
      </c>
      <c r="V277">
        <v>194</v>
      </c>
      <c r="W277">
        <v>181</v>
      </c>
      <c r="X277">
        <v>157</v>
      </c>
      <c r="Y277">
        <v>194</v>
      </c>
      <c r="Z277">
        <v>181</v>
      </c>
      <c r="AA277">
        <v>201</v>
      </c>
      <c r="AB277">
        <v>157</v>
      </c>
      <c r="AC277">
        <v>194</v>
      </c>
      <c r="AD277">
        <v>181</v>
      </c>
      <c r="AE277">
        <v>201</v>
      </c>
      <c r="AF277">
        <v>157</v>
      </c>
      <c r="AG277">
        <v>194</v>
      </c>
      <c r="AH277">
        <v>181</v>
      </c>
      <c r="AI277">
        <v>194</v>
      </c>
      <c r="AJ277">
        <v>157</v>
      </c>
      <c r="AK277">
        <v>194</v>
      </c>
      <c r="AL277">
        <v>181</v>
      </c>
      <c r="AM277">
        <v>157</v>
      </c>
      <c r="AN277">
        <v>194</v>
      </c>
      <c r="AO277">
        <v>181</v>
      </c>
      <c r="AP277">
        <f t="shared" si="4"/>
        <v>214</v>
      </c>
      <c r="AQ277">
        <v>214</v>
      </c>
      <c r="AR277">
        <v>214</v>
      </c>
      <c r="AS277">
        <v>214</v>
      </c>
      <c r="AU277" t="s">
        <v>543</v>
      </c>
      <c r="AV277" t="s">
        <v>4774</v>
      </c>
      <c r="AW277">
        <v>187</v>
      </c>
    </row>
    <row r="278" spans="4:49" ht="13.5" customHeight="1">
      <c r="D278" t="s">
        <v>544</v>
      </c>
      <c r="F278" t="s">
        <v>658</v>
      </c>
      <c r="G278" s="105">
        <v>0.2</v>
      </c>
      <c r="H278">
        <v>183</v>
      </c>
      <c r="I278">
        <v>217</v>
      </c>
      <c r="J278">
        <v>212</v>
      </c>
      <c r="K278">
        <v>183</v>
      </c>
      <c r="L278">
        <v>217</v>
      </c>
      <c r="M278">
        <v>212</v>
      </c>
      <c r="N278">
        <v>236</v>
      </c>
      <c r="O278">
        <v>183</v>
      </c>
      <c r="P278">
        <v>217</v>
      </c>
      <c r="Q278">
        <v>212</v>
      </c>
      <c r="R278">
        <v>236</v>
      </c>
      <c r="S278">
        <v>183</v>
      </c>
      <c r="T278">
        <v>217</v>
      </c>
      <c r="U278">
        <v>212</v>
      </c>
      <c r="V278">
        <v>217</v>
      </c>
      <c r="W278">
        <v>212</v>
      </c>
      <c r="X278">
        <v>183</v>
      </c>
      <c r="Y278">
        <v>217</v>
      </c>
      <c r="Z278">
        <v>212</v>
      </c>
      <c r="AA278">
        <v>236</v>
      </c>
      <c r="AB278">
        <v>183</v>
      </c>
      <c r="AC278">
        <v>217</v>
      </c>
      <c r="AD278">
        <v>212</v>
      </c>
      <c r="AE278">
        <v>236</v>
      </c>
      <c r="AF278">
        <v>183</v>
      </c>
      <c r="AG278">
        <v>217</v>
      </c>
      <c r="AH278">
        <v>212</v>
      </c>
      <c r="AI278">
        <v>217</v>
      </c>
      <c r="AJ278">
        <v>183</v>
      </c>
      <c r="AK278">
        <v>217</v>
      </c>
      <c r="AL278">
        <v>212</v>
      </c>
      <c r="AM278">
        <v>183</v>
      </c>
      <c r="AN278">
        <v>217</v>
      </c>
      <c r="AO278">
        <v>212</v>
      </c>
      <c r="AP278">
        <f t="shared" si="4"/>
        <v>239</v>
      </c>
      <c r="AQ278">
        <v>239</v>
      </c>
      <c r="AR278">
        <v>239</v>
      </c>
      <c r="AS278">
        <v>239</v>
      </c>
      <c r="AU278" t="s">
        <v>544</v>
      </c>
      <c r="AV278" t="s">
        <v>4774</v>
      </c>
      <c r="AW278">
        <v>188</v>
      </c>
    </row>
    <row r="279" spans="4:49" ht="13.5" customHeight="1">
      <c r="D279" t="s">
        <v>4525</v>
      </c>
      <c r="F279" t="s">
        <v>4526</v>
      </c>
      <c r="G279" s="105">
        <v>0.2</v>
      </c>
      <c r="H279">
        <v>112</v>
      </c>
      <c r="I279">
        <v>112</v>
      </c>
      <c r="J279">
        <v>134</v>
      </c>
      <c r="K279">
        <v>112</v>
      </c>
      <c r="L279">
        <v>112</v>
      </c>
      <c r="M279">
        <v>134</v>
      </c>
      <c r="N279">
        <v>122</v>
      </c>
      <c r="O279">
        <v>112</v>
      </c>
      <c r="P279">
        <v>112</v>
      </c>
      <c r="Q279">
        <v>134</v>
      </c>
      <c r="R279">
        <v>122</v>
      </c>
      <c r="S279">
        <v>112</v>
      </c>
      <c r="T279">
        <v>112</v>
      </c>
      <c r="U279">
        <v>134</v>
      </c>
      <c r="V279">
        <v>112</v>
      </c>
      <c r="W279">
        <v>134</v>
      </c>
      <c r="X279">
        <v>112</v>
      </c>
      <c r="Y279">
        <v>112</v>
      </c>
      <c r="Z279">
        <v>134</v>
      </c>
      <c r="AA279">
        <v>122</v>
      </c>
      <c r="AB279">
        <v>112</v>
      </c>
      <c r="AC279">
        <v>112</v>
      </c>
      <c r="AD279">
        <v>134</v>
      </c>
      <c r="AE279">
        <v>122</v>
      </c>
      <c r="AF279">
        <v>112</v>
      </c>
      <c r="AG279">
        <v>112</v>
      </c>
      <c r="AH279">
        <v>134</v>
      </c>
      <c r="AI279">
        <v>112</v>
      </c>
      <c r="AJ279">
        <v>112</v>
      </c>
      <c r="AK279">
        <v>112</v>
      </c>
      <c r="AL279">
        <v>134</v>
      </c>
      <c r="AM279">
        <v>112</v>
      </c>
      <c r="AN279">
        <v>112</v>
      </c>
      <c r="AO279">
        <v>134</v>
      </c>
      <c r="AP279">
        <f t="shared" si="4"/>
        <v>124</v>
      </c>
      <c r="AQ279">
        <v>124</v>
      </c>
      <c r="AR279">
        <v>124</v>
      </c>
      <c r="AS279">
        <v>124</v>
      </c>
      <c r="AU279" t="s">
        <v>4525</v>
      </c>
      <c r="AV279" t="s">
        <v>4774</v>
      </c>
      <c r="AW279">
        <v>189</v>
      </c>
    </row>
    <row r="280" spans="4:49" ht="13.5" customHeight="1">
      <c r="D280" t="s">
        <v>1464</v>
      </c>
      <c r="F280" t="s">
        <v>1465</v>
      </c>
      <c r="G280" s="105">
        <v>0.1</v>
      </c>
      <c r="H280">
        <v>44</v>
      </c>
      <c r="I280">
        <v>47</v>
      </c>
      <c r="J280">
        <v>56</v>
      </c>
      <c r="K280">
        <v>44</v>
      </c>
      <c r="L280">
        <v>47</v>
      </c>
      <c r="M280">
        <v>56</v>
      </c>
      <c r="N280">
        <v>51</v>
      </c>
      <c r="O280">
        <v>44</v>
      </c>
      <c r="P280">
        <v>47</v>
      </c>
      <c r="Q280">
        <v>56</v>
      </c>
      <c r="R280">
        <v>51</v>
      </c>
      <c r="S280">
        <v>44</v>
      </c>
      <c r="T280">
        <v>47</v>
      </c>
      <c r="U280">
        <v>56</v>
      </c>
      <c r="V280">
        <v>47</v>
      </c>
      <c r="W280">
        <v>56</v>
      </c>
      <c r="X280">
        <v>44</v>
      </c>
      <c r="Y280">
        <v>47</v>
      </c>
      <c r="Z280">
        <v>56</v>
      </c>
      <c r="AA280">
        <v>51</v>
      </c>
      <c r="AB280">
        <v>44</v>
      </c>
      <c r="AC280">
        <v>47</v>
      </c>
      <c r="AD280">
        <v>56</v>
      </c>
      <c r="AE280">
        <v>51</v>
      </c>
      <c r="AF280">
        <v>44</v>
      </c>
      <c r="AG280">
        <v>47</v>
      </c>
      <c r="AH280">
        <v>56</v>
      </c>
      <c r="AI280">
        <v>47</v>
      </c>
      <c r="AJ280">
        <v>44</v>
      </c>
      <c r="AK280">
        <v>47</v>
      </c>
      <c r="AL280">
        <v>56</v>
      </c>
      <c r="AM280">
        <v>44</v>
      </c>
      <c r="AN280">
        <v>47</v>
      </c>
      <c r="AO280">
        <v>56</v>
      </c>
      <c r="AP280">
        <f t="shared" si="4"/>
        <v>52</v>
      </c>
      <c r="AQ280">
        <v>52</v>
      </c>
      <c r="AR280">
        <v>52</v>
      </c>
      <c r="AS280">
        <v>52</v>
      </c>
      <c r="AU280" t="s">
        <v>1464</v>
      </c>
      <c r="AV280" t="s">
        <v>4774</v>
      </c>
      <c r="AW280">
        <v>190</v>
      </c>
    </row>
    <row r="281" spans="4:49" ht="13.5" customHeight="1">
      <c r="D281" t="s">
        <v>1559</v>
      </c>
      <c r="F281" t="s">
        <v>4789</v>
      </c>
      <c r="G281" s="105">
        <v>0.2</v>
      </c>
      <c r="H281">
        <v>66</v>
      </c>
      <c r="I281">
        <v>68</v>
      </c>
      <c r="J281">
        <v>81</v>
      </c>
      <c r="K281">
        <v>66</v>
      </c>
      <c r="L281">
        <v>68</v>
      </c>
      <c r="M281">
        <v>81</v>
      </c>
      <c r="N281">
        <v>74</v>
      </c>
      <c r="O281">
        <v>66</v>
      </c>
      <c r="P281">
        <v>68</v>
      </c>
      <c r="Q281">
        <v>81</v>
      </c>
      <c r="R281">
        <v>74</v>
      </c>
      <c r="S281">
        <v>66</v>
      </c>
      <c r="T281">
        <v>68</v>
      </c>
      <c r="U281">
        <v>81</v>
      </c>
      <c r="V281">
        <v>68</v>
      </c>
      <c r="W281">
        <v>81</v>
      </c>
      <c r="X281">
        <v>66</v>
      </c>
      <c r="Y281">
        <v>68</v>
      </c>
      <c r="Z281">
        <v>81</v>
      </c>
      <c r="AA281">
        <v>74</v>
      </c>
      <c r="AB281">
        <v>66</v>
      </c>
      <c r="AC281">
        <v>68</v>
      </c>
      <c r="AD281">
        <v>81</v>
      </c>
      <c r="AE281">
        <v>74</v>
      </c>
      <c r="AF281">
        <v>66</v>
      </c>
      <c r="AG281">
        <v>68</v>
      </c>
      <c r="AH281">
        <v>81</v>
      </c>
      <c r="AI281">
        <v>68</v>
      </c>
      <c r="AJ281">
        <v>66</v>
      </c>
      <c r="AK281">
        <v>68</v>
      </c>
      <c r="AL281">
        <v>81</v>
      </c>
      <c r="AM281">
        <v>66</v>
      </c>
      <c r="AN281">
        <v>68</v>
      </c>
      <c r="AO281">
        <v>81</v>
      </c>
      <c r="AP281">
        <f t="shared" si="4"/>
        <v>75</v>
      </c>
      <c r="AQ281">
        <v>75</v>
      </c>
      <c r="AR281">
        <v>75</v>
      </c>
      <c r="AS281">
        <v>75</v>
      </c>
      <c r="AU281" t="s">
        <v>1559</v>
      </c>
      <c r="AV281" t="s">
        <v>4774</v>
      </c>
      <c r="AW281">
        <v>191</v>
      </c>
    </row>
    <row r="282" spans="4:49" ht="13.5" customHeight="1">
      <c r="D282" t="s">
        <v>706</v>
      </c>
      <c r="F282" t="s">
        <v>1286</v>
      </c>
      <c r="G282" s="105">
        <v>0.1</v>
      </c>
      <c r="H282">
        <v>50</v>
      </c>
      <c r="I282">
        <v>52</v>
      </c>
      <c r="J282">
        <v>61</v>
      </c>
      <c r="K282">
        <v>50</v>
      </c>
      <c r="L282">
        <v>52</v>
      </c>
      <c r="M282">
        <v>61</v>
      </c>
      <c r="N282">
        <v>49</v>
      </c>
      <c r="O282">
        <v>50</v>
      </c>
      <c r="P282">
        <v>52</v>
      </c>
      <c r="Q282">
        <v>61</v>
      </c>
      <c r="R282">
        <v>49</v>
      </c>
      <c r="S282">
        <v>50</v>
      </c>
      <c r="T282">
        <v>52</v>
      </c>
      <c r="U282">
        <v>61</v>
      </c>
      <c r="V282">
        <v>52</v>
      </c>
      <c r="W282">
        <v>61</v>
      </c>
      <c r="X282">
        <v>50</v>
      </c>
      <c r="Y282">
        <v>52</v>
      </c>
      <c r="Z282">
        <v>61</v>
      </c>
      <c r="AA282">
        <v>49</v>
      </c>
      <c r="AB282">
        <v>50</v>
      </c>
      <c r="AC282">
        <v>52</v>
      </c>
      <c r="AD282">
        <v>61</v>
      </c>
      <c r="AE282">
        <v>49</v>
      </c>
      <c r="AF282">
        <v>50</v>
      </c>
      <c r="AG282">
        <v>52</v>
      </c>
      <c r="AH282">
        <v>61</v>
      </c>
      <c r="AI282">
        <v>52</v>
      </c>
      <c r="AJ282">
        <v>50</v>
      </c>
      <c r="AK282">
        <v>52</v>
      </c>
      <c r="AL282">
        <v>61</v>
      </c>
      <c r="AM282">
        <v>50</v>
      </c>
      <c r="AN282">
        <v>52</v>
      </c>
      <c r="AO282">
        <v>61</v>
      </c>
      <c r="AP282">
        <f t="shared" si="4"/>
        <v>58</v>
      </c>
      <c r="AQ282">
        <v>58</v>
      </c>
      <c r="AR282">
        <v>58</v>
      </c>
      <c r="AS282">
        <v>58</v>
      </c>
      <c r="AU282" t="s">
        <v>706</v>
      </c>
      <c r="AV282" t="s">
        <v>4774</v>
      </c>
      <c r="AW282">
        <v>192</v>
      </c>
    </row>
    <row r="283" spans="4:49" ht="13.5" customHeight="1">
      <c r="D283" t="s">
        <v>707</v>
      </c>
      <c r="F283" t="s">
        <v>1287</v>
      </c>
      <c r="G283" s="105">
        <v>0.2</v>
      </c>
      <c r="H283">
        <v>88</v>
      </c>
      <c r="I283">
        <v>93</v>
      </c>
      <c r="J283">
        <v>109</v>
      </c>
      <c r="K283">
        <v>88</v>
      </c>
      <c r="L283">
        <v>93</v>
      </c>
      <c r="M283">
        <v>109</v>
      </c>
      <c r="N283">
        <v>85</v>
      </c>
      <c r="O283">
        <v>88</v>
      </c>
      <c r="P283">
        <v>93</v>
      </c>
      <c r="Q283">
        <v>109</v>
      </c>
      <c r="R283">
        <v>85</v>
      </c>
      <c r="S283">
        <v>88</v>
      </c>
      <c r="T283">
        <v>93</v>
      </c>
      <c r="U283">
        <v>109</v>
      </c>
      <c r="V283">
        <v>93</v>
      </c>
      <c r="W283">
        <v>109</v>
      </c>
      <c r="X283">
        <v>88</v>
      </c>
      <c r="Y283">
        <v>93</v>
      </c>
      <c r="Z283">
        <v>109</v>
      </c>
      <c r="AA283">
        <v>85</v>
      </c>
      <c r="AB283">
        <v>88</v>
      </c>
      <c r="AC283">
        <v>93</v>
      </c>
      <c r="AD283">
        <v>109</v>
      </c>
      <c r="AE283">
        <v>85</v>
      </c>
      <c r="AF283">
        <v>88</v>
      </c>
      <c r="AG283">
        <v>93</v>
      </c>
      <c r="AH283">
        <v>109</v>
      </c>
      <c r="AI283">
        <v>93</v>
      </c>
      <c r="AJ283">
        <v>88</v>
      </c>
      <c r="AK283">
        <v>93</v>
      </c>
      <c r="AL283">
        <v>109</v>
      </c>
      <c r="AM283">
        <v>88</v>
      </c>
      <c r="AN283">
        <v>93</v>
      </c>
      <c r="AO283">
        <v>109</v>
      </c>
      <c r="AP283">
        <f t="shared" si="4"/>
        <v>103</v>
      </c>
      <c r="AQ283">
        <v>103</v>
      </c>
      <c r="AR283">
        <v>103</v>
      </c>
      <c r="AS283">
        <v>103</v>
      </c>
      <c r="AU283" t="s">
        <v>707</v>
      </c>
      <c r="AV283" t="s">
        <v>4774</v>
      </c>
      <c r="AW283">
        <v>193</v>
      </c>
    </row>
    <row r="284" spans="4:49" ht="13.5" customHeight="1">
      <c r="D284" t="s">
        <v>2038</v>
      </c>
      <c r="F284" t="s">
        <v>2039</v>
      </c>
      <c r="G284" s="105">
        <v>0.2</v>
      </c>
      <c r="H284">
        <v>116</v>
      </c>
      <c r="I284">
        <v>121</v>
      </c>
      <c r="J284">
        <v>144</v>
      </c>
      <c r="K284">
        <v>116</v>
      </c>
      <c r="L284">
        <v>121</v>
      </c>
      <c r="M284">
        <v>144</v>
      </c>
      <c r="N284">
        <v>111</v>
      </c>
      <c r="O284">
        <v>116</v>
      </c>
      <c r="P284">
        <v>121</v>
      </c>
      <c r="Q284">
        <v>144</v>
      </c>
      <c r="R284">
        <v>111</v>
      </c>
      <c r="S284">
        <v>116</v>
      </c>
      <c r="T284">
        <v>121</v>
      </c>
      <c r="U284">
        <v>144</v>
      </c>
      <c r="V284">
        <v>121</v>
      </c>
      <c r="W284">
        <v>144</v>
      </c>
      <c r="X284">
        <v>116</v>
      </c>
      <c r="Y284">
        <v>121</v>
      </c>
      <c r="Z284">
        <v>144</v>
      </c>
      <c r="AA284">
        <v>111</v>
      </c>
      <c r="AB284">
        <v>116</v>
      </c>
      <c r="AC284">
        <v>121</v>
      </c>
      <c r="AD284">
        <v>144</v>
      </c>
      <c r="AE284">
        <v>111</v>
      </c>
      <c r="AF284">
        <v>116</v>
      </c>
      <c r="AG284">
        <v>121</v>
      </c>
      <c r="AH284">
        <v>144</v>
      </c>
      <c r="AI284">
        <v>121</v>
      </c>
      <c r="AJ284">
        <v>116</v>
      </c>
      <c r="AK284">
        <v>121</v>
      </c>
      <c r="AL284">
        <v>144</v>
      </c>
      <c r="AM284">
        <v>116</v>
      </c>
      <c r="AN284">
        <v>121</v>
      </c>
      <c r="AO284">
        <v>144</v>
      </c>
      <c r="AP284">
        <f t="shared" si="4"/>
        <v>134</v>
      </c>
      <c r="AQ284">
        <v>134</v>
      </c>
      <c r="AR284">
        <v>134</v>
      </c>
      <c r="AS284">
        <v>134</v>
      </c>
      <c r="AU284" t="s">
        <v>2038</v>
      </c>
      <c r="AV284" t="s">
        <v>4774</v>
      </c>
      <c r="AW284">
        <v>194</v>
      </c>
    </row>
    <row r="285" spans="4:49" ht="13.5" customHeight="1">
      <c r="D285" t="s">
        <v>2040</v>
      </c>
      <c r="F285" t="s">
        <v>2041</v>
      </c>
      <c r="G285" s="105">
        <v>0.30000000000000004</v>
      </c>
      <c r="H285">
        <v>141</v>
      </c>
      <c r="I285">
        <v>148</v>
      </c>
      <c r="J285">
        <v>174</v>
      </c>
      <c r="K285">
        <v>141</v>
      </c>
      <c r="L285">
        <v>148</v>
      </c>
      <c r="M285">
        <v>174</v>
      </c>
      <c r="N285">
        <v>134</v>
      </c>
      <c r="O285">
        <v>141</v>
      </c>
      <c r="P285">
        <v>148</v>
      </c>
      <c r="Q285">
        <v>174</v>
      </c>
      <c r="R285">
        <v>134</v>
      </c>
      <c r="S285">
        <v>141</v>
      </c>
      <c r="T285">
        <v>148</v>
      </c>
      <c r="U285">
        <v>174</v>
      </c>
      <c r="V285">
        <v>148</v>
      </c>
      <c r="W285">
        <v>174</v>
      </c>
      <c r="X285">
        <v>141</v>
      </c>
      <c r="Y285">
        <v>148</v>
      </c>
      <c r="Z285">
        <v>174</v>
      </c>
      <c r="AA285">
        <v>134</v>
      </c>
      <c r="AB285">
        <v>141</v>
      </c>
      <c r="AC285">
        <v>148</v>
      </c>
      <c r="AD285">
        <v>174</v>
      </c>
      <c r="AE285">
        <v>134</v>
      </c>
      <c r="AF285">
        <v>141</v>
      </c>
      <c r="AG285">
        <v>148</v>
      </c>
      <c r="AH285">
        <v>174</v>
      </c>
      <c r="AI285">
        <v>148</v>
      </c>
      <c r="AJ285">
        <v>141</v>
      </c>
      <c r="AK285">
        <v>148</v>
      </c>
      <c r="AL285">
        <v>174</v>
      </c>
      <c r="AM285">
        <v>141</v>
      </c>
      <c r="AN285">
        <v>148</v>
      </c>
      <c r="AO285">
        <v>174</v>
      </c>
      <c r="AP285">
        <f t="shared" si="4"/>
        <v>163</v>
      </c>
      <c r="AQ285">
        <v>163</v>
      </c>
      <c r="AR285">
        <v>163</v>
      </c>
      <c r="AS285">
        <v>163</v>
      </c>
      <c r="AU285" t="s">
        <v>2040</v>
      </c>
      <c r="AV285" t="s">
        <v>4774</v>
      </c>
      <c r="AW285">
        <v>195</v>
      </c>
    </row>
    <row r="286" spans="4:49" ht="13.5" customHeight="1">
      <c r="D286" t="s">
        <v>2042</v>
      </c>
      <c r="F286" t="s">
        <v>2043</v>
      </c>
      <c r="G286" s="105">
        <v>0.4</v>
      </c>
      <c r="H286">
        <v>216</v>
      </c>
      <c r="I286">
        <v>227</v>
      </c>
      <c r="J286">
        <v>268</v>
      </c>
      <c r="K286">
        <v>216</v>
      </c>
      <c r="L286">
        <v>227</v>
      </c>
      <c r="M286">
        <v>268</v>
      </c>
      <c r="N286">
        <v>205</v>
      </c>
      <c r="O286">
        <v>216</v>
      </c>
      <c r="P286">
        <v>227</v>
      </c>
      <c r="Q286">
        <v>268</v>
      </c>
      <c r="R286">
        <v>205</v>
      </c>
      <c r="S286">
        <v>216</v>
      </c>
      <c r="T286">
        <v>227</v>
      </c>
      <c r="U286">
        <v>268</v>
      </c>
      <c r="V286">
        <v>227</v>
      </c>
      <c r="W286">
        <v>268</v>
      </c>
      <c r="X286">
        <v>216</v>
      </c>
      <c r="Y286">
        <v>227</v>
      </c>
      <c r="Z286">
        <v>268</v>
      </c>
      <c r="AA286">
        <v>205</v>
      </c>
      <c r="AB286">
        <v>216</v>
      </c>
      <c r="AC286">
        <v>227</v>
      </c>
      <c r="AD286">
        <v>268</v>
      </c>
      <c r="AE286">
        <v>205</v>
      </c>
      <c r="AF286">
        <v>216</v>
      </c>
      <c r="AG286">
        <v>227</v>
      </c>
      <c r="AH286">
        <v>268</v>
      </c>
      <c r="AI286">
        <v>227</v>
      </c>
      <c r="AJ286">
        <v>216</v>
      </c>
      <c r="AK286">
        <v>227</v>
      </c>
      <c r="AL286">
        <v>268</v>
      </c>
      <c r="AM286">
        <v>216</v>
      </c>
      <c r="AN286">
        <v>227</v>
      </c>
      <c r="AO286">
        <v>268</v>
      </c>
      <c r="AP286">
        <f t="shared" si="4"/>
        <v>250</v>
      </c>
      <c r="AQ286">
        <v>250</v>
      </c>
      <c r="AR286">
        <v>250</v>
      </c>
      <c r="AS286">
        <v>250</v>
      </c>
      <c r="AU286" t="s">
        <v>2042</v>
      </c>
      <c r="AV286" t="s">
        <v>4774</v>
      </c>
      <c r="AW286">
        <v>196</v>
      </c>
    </row>
    <row r="287" spans="4:49" ht="13.5" customHeight="1">
      <c r="D287" t="s">
        <v>1033</v>
      </c>
      <c r="F287" t="s">
        <v>4790</v>
      </c>
      <c r="G287" s="105">
        <v>2</v>
      </c>
      <c r="H287">
        <v>610</v>
      </c>
      <c r="I287">
        <v>684</v>
      </c>
      <c r="J287">
        <v>855</v>
      </c>
      <c r="K287">
        <v>610</v>
      </c>
      <c r="L287">
        <v>684</v>
      </c>
      <c r="M287">
        <v>855</v>
      </c>
      <c r="N287">
        <v>772</v>
      </c>
      <c r="O287">
        <v>610</v>
      </c>
      <c r="P287">
        <v>684</v>
      </c>
      <c r="Q287">
        <v>855</v>
      </c>
      <c r="R287">
        <v>772</v>
      </c>
      <c r="S287">
        <v>610</v>
      </c>
      <c r="T287">
        <v>684</v>
      </c>
      <c r="U287">
        <v>855</v>
      </c>
      <c r="V287">
        <v>684</v>
      </c>
      <c r="W287">
        <v>855</v>
      </c>
      <c r="X287">
        <v>610</v>
      </c>
      <c r="Y287">
        <v>684</v>
      </c>
      <c r="Z287">
        <v>855</v>
      </c>
      <c r="AA287">
        <v>772</v>
      </c>
      <c r="AB287">
        <v>610</v>
      </c>
      <c r="AC287">
        <v>684</v>
      </c>
      <c r="AD287">
        <v>855</v>
      </c>
      <c r="AE287">
        <v>772</v>
      </c>
      <c r="AF287">
        <v>610</v>
      </c>
      <c r="AG287">
        <v>684</v>
      </c>
      <c r="AH287">
        <v>855</v>
      </c>
      <c r="AI287">
        <v>684</v>
      </c>
      <c r="AJ287">
        <v>610</v>
      </c>
      <c r="AK287">
        <v>684</v>
      </c>
      <c r="AL287">
        <v>855</v>
      </c>
      <c r="AM287">
        <v>610</v>
      </c>
      <c r="AN287">
        <v>684</v>
      </c>
      <c r="AO287">
        <v>855</v>
      </c>
      <c r="AP287">
        <f t="shared" si="4"/>
        <v>753</v>
      </c>
      <c r="AQ287">
        <v>753</v>
      </c>
      <c r="AR287">
        <v>753</v>
      </c>
      <c r="AS287">
        <v>753</v>
      </c>
      <c r="AU287" t="s">
        <v>1033</v>
      </c>
      <c r="AV287" t="s">
        <v>4774</v>
      </c>
      <c r="AW287">
        <v>197</v>
      </c>
    </row>
    <row r="288" spans="4:49" ht="13.5" customHeight="1">
      <c r="D288" t="s">
        <v>1173</v>
      </c>
      <c r="F288" t="s">
        <v>1210</v>
      </c>
      <c r="G288" s="105">
        <v>1.4000000000000001</v>
      </c>
      <c r="H288">
        <v>549</v>
      </c>
      <c r="I288">
        <v>587</v>
      </c>
      <c r="J288">
        <v>671</v>
      </c>
      <c r="K288">
        <v>549</v>
      </c>
      <c r="L288">
        <v>587</v>
      </c>
      <c r="M288">
        <v>671</v>
      </c>
      <c r="N288">
        <v>710</v>
      </c>
      <c r="O288">
        <v>549</v>
      </c>
      <c r="P288">
        <v>587</v>
      </c>
      <c r="Q288">
        <v>671</v>
      </c>
      <c r="R288">
        <v>710</v>
      </c>
      <c r="S288">
        <v>549</v>
      </c>
      <c r="T288">
        <v>587</v>
      </c>
      <c r="U288">
        <v>671</v>
      </c>
      <c r="V288">
        <v>587</v>
      </c>
      <c r="W288">
        <v>671</v>
      </c>
      <c r="X288">
        <v>549</v>
      </c>
      <c r="Y288">
        <v>587</v>
      </c>
      <c r="Z288">
        <v>671</v>
      </c>
      <c r="AA288">
        <v>710</v>
      </c>
      <c r="AB288">
        <v>549</v>
      </c>
      <c r="AC288">
        <v>587</v>
      </c>
      <c r="AD288">
        <v>671</v>
      </c>
      <c r="AE288">
        <v>710</v>
      </c>
      <c r="AF288">
        <v>549</v>
      </c>
      <c r="AG288">
        <v>587</v>
      </c>
      <c r="AH288">
        <v>671</v>
      </c>
      <c r="AI288">
        <v>587</v>
      </c>
      <c r="AJ288">
        <v>549</v>
      </c>
      <c r="AK288">
        <v>587</v>
      </c>
      <c r="AL288">
        <v>671</v>
      </c>
      <c r="AM288">
        <v>549</v>
      </c>
      <c r="AN288">
        <v>587</v>
      </c>
      <c r="AO288">
        <v>671</v>
      </c>
      <c r="AP288">
        <f t="shared" si="4"/>
        <v>646</v>
      </c>
      <c r="AQ288">
        <v>646</v>
      </c>
      <c r="AR288">
        <v>646</v>
      </c>
      <c r="AS288">
        <v>646</v>
      </c>
      <c r="AU288" t="s">
        <v>1173</v>
      </c>
      <c r="AV288" t="s">
        <v>4774</v>
      </c>
      <c r="AW288">
        <v>198</v>
      </c>
    </row>
    <row r="289" spans="4:49" ht="13.5" customHeight="1">
      <c r="D289" t="s">
        <v>419</v>
      </c>
      <c r="F289" t="s">
        <v>1211</v>
      </c>
      <c r="G289" s="105">
        <v>0.7</v>
      </c>
      <c r="H289">
        <v>425</v>
      </c>
      <c r="I289">
        <v>442</v>
      </c>
      <c r="J289">
        <v>522</v>
      </c>
      <c r="K289">
        <v>425</v>
      </c>
      <c r="L289">
        <v>442</v>
      </c>
      <c r="M289">
        <v>522</v>
      </c>
      <c r="N289">
        <v>410</v>
      </c>
      <c r="O289">
        <v>425</v>
      </c>
      <c r="P289">
        <v>442</v>
      </c>
      <c r="Q289">
        <v>522</v>
      </c>
      <c r="R289">
        <v>410</v>
      </c>
      <c r="S289">
        <v>425</v>
      </c>
      <c r="T289">
        <v>442</v>
      </c>
      <c r="U289">
        <v>522</v>
      </c>
      <c r="V289">
        <v>442</v>
      </c>
      <c r="W289">
        <v>522</v>
      </c>
      <c r="X289">
        <v>425</v>
      </c>
      <c r="Y289">
        <v>442</v>
      </c>
      <c r="Z289">
        <v>522</v>
      </c>
      <c r="AA289">
        <v>410</v>
      </c>
      <c r="AB289">
        <v>425</v>
      </c>
      <c r="AC289">
        <v>442</v>
      </c>
      <c r="AD289">
        <v>522</v>
      </c>
      <c r="AE289">
        <v>410</v>
      </c>
      <c r="AF289">
        <v>425</v>
      </c>
      <c r="AG289">
        <v>442</v>
      </c>
      <c r="AH289">
        <v>522</v>
      </c>
      <c r="AI289">
        <v>442</v>
      </c>
      <c r="AJ289">
        <v>425</v>
      </c>
      <c r="AK289">
        <v>442</v>
      </c>
      <c r="AL289">
        <v>522</v>
      </c>
      <c r="AM289">
        <v>425</v>
      </c>
      <c r="AN289">
        <v>442</v>
      </c>
      <c r="AO289">
        <v>522</v>
      </c>
      <c r="AP289">
        <f t="shared" si="4"/>
        <v>487</v>
      </c>
      <c r="AQ289">
        <v>487</v>
      </c>
      <c r="AR289">
        <v>487</v>
      </c>
      <c r="AS289">
        <v>487</v>
      </c>
      <c r="AU289" t="s">
        <v>419</v>
      </c>
      <c r="AV289" t="s">
        <v>4774</v>
      </c>
      <c r="AW289">
        <v>199</v>
      </c>
    </row>
    <row r="290" spans="4:49" ht="13.5" customHeight="1">
      <c r="D290" t="s">
        <v>3667</v>
      </c>
      <c r="F290" t="s">
        <v>3668</v>
      </c>
      <c r="G290" s="105">
        <v>0.7</v>
      </c>
      <c r="H290">
        <v>456</v>
      </c>
      <c r="I290">
        <v>487</v>
      </c>
      <c r="J290">
        <v>532</v>
      </c>
      <c r="K290">
        <v>456</v>
      </c>
      <c r="L290">
        <v>487</v>
      </c>
      <c r="M290">
        <v>532</v>
      </c>
      <c r="N290">
        <v>923</v>
      </c>
      <c r="O290">
        <v>456</v>
      </c>
      <c r="P290">
        <v>487</v>
      </c>
      <c r="Q290">
        <v>532</v>
      </c>
      <c r="R290">
        <v>923</v>
      </c>
      <c r="S290">
        <v>456</v>
      </c>
      <c r="T290">
        <v>487</v>
      </c>
      <c r="U290">
        <v>532</v>
      </c>
      <c r="V290">
        <v>487</v>
      </c>
      <c r="W290">
        <v>532</v>
      </c>
      <c r="X290">
        <v>456</v>
      </c>
      <c r="Y290">
        <v>487</v>
      </c>
      <c r="Z290">
        <v>532</v>
      </c>
      <c r="AA290">
        <v>923</v>
      </c>
      <c r="AB290">
        <v>456</v>
      </c>
      <c r="AC290">
        <v>487</v>
      </c>
      <c r="AD290">
        <v>532</v>
      </c>
      <c r="AE290">
        <v>923</v>
      </c>
      <c r="AF290">
        <v>456</v>
      </c>
      <c r="AG290">
        <v>487</v>
      </c>
      <c r="AH290">
        <v>532</v>
      </c>
      <c r="AI290">
        <v>487</v>
      </c>
      <c r="AJ290">
        <v>456</v>
      </c>
      <c r="AK290">
        <v>487</v>
      </c>
      <c r="AL290">
        <v>532</v>
      </c>
      <c r="AM290">
        <v>456</v>
      </c>
      <c r="AN290">
        <v>487</v>
      </c>
      <c r="AO290">
        <v>532</v>
      </c>
      <c r="AP290">
        <f t="shared" si="4"/>
        <v>536</v>
      </c>
      <c r="AQ290">
        <v>536</v>
      </c>
      <c r="AR290">
        <v>536</v>
      </c>
      <c r="AS290">
        <v>536</v>
      </c>
      <c r="AU290" t="s">
        <v>3667</v>
      </c>
      <c r="AV290" t="s">
        <v>4774</v>
      </c>
      <c r="AW290">
        <v>200</v>
      </c>
    </row>
    <row r="291" spans="4:49" ht="13.5" customHeight="1">
      <c r="D291" t="s">
        <v>704</v>
      </c>
      <c r="F291" t="s">
        <v>1212</v>
      </c>
      <c r="G291" s="105">
        <v>0.30000000000000004</v>
      </c>
      <c r="H291">
        <v>208</v>
      </c>
      <c r="I291">
        <v>217</v>
      </c>
      <c r="J291">
        <v>258</v>
      </c>
      <c r="K291">
        <v>208</v>
      </c>
      <c r="L291">
        <v>217</v>
      </c>
      <c r="M291">
        <v>258</v>
      </c>
      <c r="N291">
        <v>197</v>
      </c>
      <c r="O291">
        <v>208</v>
      </c>
      <c r="P291">
        <v>217</v>
      </c>
      <c r="Q291">
        <v>258</v>
      </c>
      <c r="R291">
        <v>197</v>
      </c>
      <c r="S291">
        <v>208</v>
      </c>
      <c r="T291">
        <v>217</v>
      </c>
      <c r="U291">
        <v>258</v>
      </c>
      <c r="V291">
        <v>217</v>
      </c>
      <c r="W291">
        <v>258</v>
      </c>
      <c r="X291">
        <v>208</v>
      </c>
      <c r="Y291">
        <v>217</v>
      </c>
      <c r="Z291">
        <v>258</v>
      </c>
      <c r="AA291">
        <v>197</v>
      </c>
      <c r="AB291">
        <v>208</v>
      </c>
      <c r="AC291">
        <v>217</v>
      </c>
      <c r="AD291">
        <v>258</v>
      </c>
      <c r="AE291">
        <v>197</v>
      </c>
      <c r="AF291">
        <v>208</v>
      </c>
      <c r="AG291">
        <v>217</v>
      </c>
      <c r="AH291">
        <v>258</v>
      </c>
      <c r="AI291">
        <v>217</v>
      </c>
      <c r="AJ291">
        <v>208</v>
      </c>
      <c r="AK291">
        <v>217</v>
      </c>
      <c r="AL291">
        <v>258</v>
      </c>
      <c r="AM291">
        <v>208</v>
      </c>
      <c r="AN291">
        <v>217</v>
      </c>
      <c r="AO291">
        <v>258</v>
      </c>
      <c r="AP291">
        <f t="shared" si="4"/>
        <v>239</v>
      </c>
      <c r="AQ291">
        <v>239</v>
      </c>
      <c r="AR291">
        <v>239</v>
      </c>
      <c r="AS291">
        <v>239</v>
      </c>
      <c r="AU291" t="s">
        <v>704</v>
      </c>
      <c r="AV291" t="s">
        <v>4774</v>
      </c>
      <c r="AW291">
        <v>201</v>
      </c>
    </row>
    <row r="292" spans="4:49" ht="13.5" customHeight="1">
      <c r="D292" t="s">
        <v>705</v>
      </c>
      <c r="F292" t="s">
        <v>1405</v>
      </c>
      <c r="G292" s="105">
        <v>0.4</v>
      </c>
      <c r="H292">
        <v>208</v>
      </c>
      <c r="I292">
        <v>217</v>
      </c>
      <c r="J292">
        <v>258</v>
      </c>
      <c r="K292">
        <v>208</v>
      </c>
      <c r="L292">
        <v>217</v>
      </c>
      <c r="M292">
        <v>258</v>
      </c>
      <c r="N292">
        <v>197</v>
      </c>
      <c r="O292">
        <v>208</v>
      </c>
      <c r="P292">
        <v>217</v>
      </c>
      <c r="Q292">
        <v>258</v>
      </c>
      <c r="R292">
        <v>197</v>
      </c>
      <c r="S292">
        <v>208</v>
      </c>
      <c r="T292">
        <v>217</v>
      </c>
      <c r="U292">
        <v>258</v>
      </c>
      <c r="V292">
        <v>217</v>
      </c>
      <c r="W292">
        <v>258</v>
      </c>
      <c r="X292">
        <v>208</v>
      </c>
      <c r="Y292">
        <v>217</v>
      </c>
      <c r="Z292">
        <v>258</v>
      </c>
      <c r="AA292">
        <v>197</v>
      </c>
      <c r="AB292">
        <v>208</v>
      </c>
      <c r="AC292">
        <v>217</v>
      </c>
      <c r="AD292">
        <v>258</v>
      </c>
      <c r="AE292">
        <v>197</v>
      </c>
      <c r="AF292">
        <v>208</v>
      </c>
      <c r="AG292">
        <v>217</v>
      </c>
      <c r="AH292">
        <v>258</v>
      </c>
      <c r="AI292">
        <v>217</v>
      </c>
      <c r="AJ292">
        <v>208</v>
      </c>
      <c r="AK292">
        <v>217</v>
      </c>
      <c r="AL292">
        <v>258</v>
      </c>
      <c r="AM292">
        <v>208</v>
      </c>
      <c r="AN292">
        <v>217</v>
      </c>
      <c r="AO292">
        <v>258</v>
      </c>
      <c r="AP292">
        <f t="shared" si="4"/>
        <v>239</v>
      </c>
      <c r="AQ292">
        <v>239</v>
      </c>
      <c r="AR292">
        <v>239</v>
      </c>
      <c r="AS292">
        <v>239</v>
      </c>
      <c r="AU292" t="s">
        <v>705</v>
      </c>
      <c r="AV292" t="s">
        <v>4774</v>
      </c>
      <c r="AW292">
        <v>202</v>
      </c>
    </row>
    <row r="293" spans="4:49" ht="13.5" customHeight="1">
      <c r="D293" t="s">
        <v>421</v>
      </c>
      <c r="F293" t="s">
        <v>1813</v>
      </c>
      <c r="G293" s="105">
        <v>0.7</v>
      </c>
      <c r="H293">
        <v>405</v>
      </c>
      <c r="I293">
        <v>412</v>
      </c>
      <c r="J293">
        <v>506</v>
      </c>
      <c r="K293">
        <v>405</v>
      </c>
      <c r="L293">
        <v>412</v>
      </c>
      <c r="M293">
        <v>506</v>
      </c>
      <c r="N293">
        <v>383</v>
      </c>
      <c r="O293">
        <v>405</v>
      </c>
      <c r="P293">
        <v>412</v>
      </c>
      <c r="Q293">
        <v>506</v>
      </c>
      <c r="R293">
        <v>383</v>
      </c>
      <c r="S293">
        <v>405</v>
      </c>
      <c r="T293">
        <v>412</v>
      </c>
      <c r="U293">
        <v>506</v>
      </c>
      <c r="V293">
        <v>412</v>
      </c>
      <c r="W293">
        <v>506</v>
      </c>
      <c r="X293">
        <v>405</v>
      </c>
      <c r="Y293">
        <v>412</v>
      </c>
      <c r="Z293">
        <v>506</v>
      </c>
      <c r="AA293">
        <v>383</v>
      </c>
      <c r="AB293">
        <v>405</v>
      </c>
      <c r="AC293">
        <v>412</v>
      </c>
      <c r="AD293">
        <v>506</v>
      </c>
      <c r="AE293">
        <v>383</v>
      </c>
      <c r="AF293">
        <v>405</v>
      </c>
      <c r="AG293">
        <v>412</v>
      </c>
      <c r="AH293">
        <v>506</v>
      </c>
      <c r="AI293">
        <v>412</v>
      </c>
      <c r="AJ293">
        <v>405</v>
      </c>
      <c r="AK293">
        <v>412</v>
      </c>
      <c r="AL293">
        <v>506</v>
      </c>
      <c r="AM293">
        <v>405</v>
      </c>
      <c r="AN293">
        <v>412</v>
      </c>
      <c r="AO293">
        <v>506</v>
      </c>
      <c r="AP293">
        <f t="shared" si="4"/>
        <v>454</v>
      </c>
      <c r="AQ293">
        <v>454</v>
      </c>
      <c r="AR293">
        <v>454</v>
      </c>
      <c r="AS293">
        <v>454</v>
      </c>
      <c r="AU293" t="s">
        <v>421</v>
      </c>
      <c r="AV293" t="s">
        <v>4774</v>
      </c>
      <c r="AW293">
        <v>203</v>
      </c>
    </row>
    <row r="294" spans="4:49" ht="13.5" customHeight="1">
      <c r="D294" t="s">
        <v>1463</v>
      </c>
      <c r="F294" t="s">
        <v>1212</v>
      </c>
      <c r="G294" s="105">
        <v>0.30000000000000004</v>
      </c>
      <c r="H294">
        <v>196</v>
      </c>
      <c r="I294">
        <v>200</v>
      </c>
      <c r="J294">
        <v>248</v>
      </c>
      <c r="K294">
        <v>196</v>
      </c>
      <c r="L294">
        <v>200</v>
      </c>
      <c r="M294">
        <v>248</v>
      </c>
      <c r="N294">
        <v>181</v>
      </c>
      <c r="O294">
        <v>196</v>
      </c>
      <c r="P294">
        <v>200</v>
      </c>
      <c r="Q294">
        <v>248</v>
      </c>
      <c r="R294">
        <v>181</v>
      </c>
      <c r="S294">
        <v>196</v>
      </c>
      <c r="T294">
        <v>200</v>
      </c>
      <c r="U294">
        <v>248</v>
      </c>
      <c r="V294">
        <v>200</v>
      </c>
      <c r="W294">
        <v>248</v>
      </c>
      <c r="X294">
        <v>196</v>
      </c>
      <c r="Y294">
        <v>200</v>
      </c>
      <c r="Z294">
        <v>248</v>
      </c>
      <c r="AA294">
        <v>181</v>
      </c>
      <c r="AB294">
        <v>196</v>
      </c>
      <c r="AC294">
        <v>200</v>
      </c>
      <c r="AD294">
        <v>248</v>
      </c>
      <c r="AE294">
        <v>181</v>
      </c>
      <c r="AF294">
        <v>196</v>
      </c>
      <c r="AG294">
        <v>200</v>
      </c>
      <c r="AH294">
        <v>248</v>
      </c>
      <c r="AI294">
        <v>200</v>
      </c>
      <c r="AJ294">
        <v>196</v>
      </c>
      <c r="AK294">
        <v>200</v>
      </c>
      <c r="AL294">
        <v>248</v>
      </c>
      <c r="AM294">
        <v>196</v>
      </c>
      <c r="AN294">
        <v>200</v>
      </c>
      <c r="AO294">
        <v>248</v>
      </c>
      <c r="AP294">
        <f t="shared" si="4"/>
        <v>220</v>
      </c>
      <c r="AQ294">
        <v>220</v>
      </c>
      <c r="AR294">
        <v>220</v>
      </c>
      <c r="AS294">
        <v>220</v>
      </c>
      <c r="AU294" t="s">
        <v>1463</v>
      </c>
      <c r="AV294" t="s">
        <v>4774</v>
      </c>
      <c r="AW294">
        <v>204</v>
      </c>
    </row>
    <row r="295" spans="4:49" ht="13.5" customHeight="1">
      <c r="D295" t="s">
        <v>1032</v>
      </c>
      <c r="F295" t="s">
        <v>1213</v>
      </c>
      <c r="G295" s="105">
        <v>0.4</v>
      </c>
      <c r="H295">
        <v>196</v>
      </c>
      <c r="I295">
        <v>200</v>
      </c>
      <c r="J295">
        <v>248</v>
      </c>
      <c r="K295">
        <v>196</v>
      </c>
      <c r="L295">
        <v>200</v>
      </c>
      <c r="M295">
        <v>248</v>
      </c>
      <c r="N295">
        <v>181</v>
      </c>
      <c r="O295">
        <v>196</v>
      </c>
      <c r="P295">
        <v>200</v>
      </c>
      <c r="Q295">
        <v>248</v>
      </c>
      <c r="R295">
        <v>181</v>
      </c>
      <c r="S295">
        <v>196</v>
      </c>
      <c r="T295">
        <v>200</v>
      </c>
      <c r="U295">
        <v>248</v>
      </c>
      <c r="V295">
        <v>200</v>
      </c>
      <c r="W295">
        <v>248</v>
      </c>
      <c r="X295">
        <v>196</v>
      </c>
      <c r="Y295">
        <v>200</v>
      </c>
      <c r="Z295">
        <v>248</v>
      </c>
      <c r="AA295">
        <v>181</v>
      </c>
      <c r="AB295">
        <v>196</v>
      </c>
      <c r="AC295">
        <v>200</v>
      </c>
      <c r="AD295">
        <v>248</v>
      </c>
      <c r="AE295">
        <v>181</v>
      </c>
      <c r="AF295">
        <v>196</v>
      </c>
      <c r="AG295">
        <v>200</v>
      </c>
      <c r="AH295">
        <v>248</v>
      </c>
      <c r="AI295">
        <v>200</v>
      </c>
      <c r="AJ295">
        <v>196</v>
      </c>
      <c r="AK295">
        <v>200</v>
      </c>
      <c r="AL295">
        <v>248</v>
      </c>
      <c r="AM295">
        <v>196</v>
      </c>
      <c r="AN295">
        <v>200</v>
      </c>
      <c r="AO295">
        <v>248</v>
      </c>
      <c r="AP295">
        <f t="shared" si="4"/>
        <v>220</v>
      </c>
      <c r="AQ295">
        <v>220</v>
      </c>
      <c r="AR295">
        <v>220</v>
      </c>
      <c r="AS295">
        <v>220</v>
      </c>
      <c r="AU295" t="s">
        <v>1032</v>
      </c>
      <c r="AV295" t="s">
        <v>4774</v>
      </c>
      <c r="AW295">
        <v>205</v>
      </c>
    </row>
    <row r="296" spans="4:49" ht="13.5" customHeight="1">
      <c r="D296" t="s">
        <v>4277</v>
      </c>
      <c r="F296" t="s">
        <v>4309</v>
      </c>
      <c r="G296" s="105">
        <v>0.4</v>
      </c>
      <c r="H296">
        <v>304</v>
      </c>
      <c r="I296">
        <v>277</v>
      </c>
      <c r="J296">
        <v>324</v>
      </c>
      <c r="K296">
        <v>304</v>
      </c>
      <c r="L296">
        <v>277</v>
      </c>
      <c r="M296">
        <v>324</v>
      </c>
      <c r="N296">
        <v>296</v>
      </c>
      <c r="O296">
        <v>304</v>
      </c>
      <c r="P296">
        <v>277</v>
      </c>
      <c r="Q296">
        <v>324</v>
      </c>
      <c r="R296">
        <v>296</v>
      </c>
      <c r="S296">
        <v>304</v>
      </c>
      <c r="T296">
        <v>277</v>
      </c>
      <c r="U296">
        <v>324</v>
      </c>
      <c r="V296">
        <v>277</v>
      </c>
      <c r="W296">
        <v>324</v>
      </c>
      <c r="X296">
        <v>304</v>
      </c>
      <c r="Y296">
        <v>277</v>
      </c>
      <c r="Z296">
        <v>324</v>
      </c>
      <c r="AA296">
        <v>296</v>
      </c>
      <c r="AB296">
        <v>304</v>
      </c>
      <c r="AC296">
        <v>277</v>
      </c>
      <c r="AD296">
        <v>324</v>
      </c>
      <c r="AE296">
        <v>296</v>
      </c>
      <c r="AF296">
        <v>304</v>
      </c>
      <c r="AG296">
        <v>277</v>
      </c>
      <c r="AH296">
        <v>324</v>
      </c>
      <c r="AI296">
        <v>277</v>
      </c>
      <c r="AJ296">
        <v>304</v>
      </c>
      <c r="AK296">
        <v>277</v>
      </c>
      <c r="AL296">
        <v>324</v>
      </c>
      <c r="AM296">
        <v>304</v>
      </c>
      <c r="AN296">
        <v>277</v>
      </c>
      <c r="AO296">
        <v>324</v>
      </c>
      <c r="AP296">
        <f t="shared" si="4"/>
        <v>305</v>
      </c>
      <c r="AQ296">
        <v>305</v>
      </c>
      <c r="AR296">
        <v>305</v>
      </c>
      <c r="AS296">
        <v>305</v>
      </c>
      <c r="AU296" t="s">
        <v>4277</v>
      </c>
      <c r="AV296" t="s">
        <v>4774</v>
      </c>
      <c r="AW296">
        <v>206</v>
      </c>
    </row>
    <row r="297" spans="4:49" ht="13.5" customHeight="1">
      <c r="D297" t="s">
        <v>4279</v>
      </c>
      <c r="F297" t="s">
        <v>4311</v>
      </c>
      <c r="G297" s="105">
        <v>0.4</v>
      </c>
      <c r="H297">
        <v>306</v>
      </c>
      <c r="I297">
        <v>278</v>
      </c>
      <c r="J297">
        <v>326</v>
      </c>
      <c r="K297">
        <v>306</v>
      </c>
      <c r="L297">
        <v>278</v>
      </c>
      <c r="M297">
        <v>326</v>
      </c>
      <c r="N297">
        <v>298</v>
      </c>
      <c r="O297">
        <v>306</v>
      </c>
      <c r="P297">
        <v>278</v>
      </c>
      <c r="Q297">
        <v>326</v>
      </c>
      <c r="R297">
        <v>298</v>
      </c>
      <c r="S297">
        <v>306</v>
      </c>
      <c r="T297">
        <v>278</v>
      </c>
      <c r="U297">
        <v>326</v>
      </c>
      <c r="V297">
        <v>278</v>
      </c>
      <c r="W297">
        <v>326</v>
      </c>
      <c r="X297">
        <v>306</v>
      </c>
      <c r="Y297">
        <v>278</v>
      </c>
      <c r="Z297">
        <v>326</v>
      </c>
      <c r="AA297">
        <v>298</v>
      </c>
      <c r="AB297">
        <v>306</v>
      </c>
      <c r="AC297">
        <v>278</v>
      </c>
      <c r="AD297">
        <v>326</v>
      </c>
      <c r="AE297">
        <v>298</v>
      </c>
      <c r="AF297">
        <v>306</v>
      </c>
      <c r="AG297">
        <v>278</v>
      </c>
      <c r="AH297">
        <v>326</v>
      </c>
      <c r="AI297">
        <v>278</v>
      </c>
      <c r="AJ297">
        <v>306</v>
      </c>
      <c r="AK297">
        <v>278</v>
      </c>
      <c r="AL297">
        <v>326</v>
      </c>
      <c r="AM297">
        <v>306</v>
      </c>
      <c r="AN297">
        <v>278</v>
      </c>
      <c r="AO297">
        <v>326</v>
      </c>
      <c r="AP297">
        <f t="shared" si="4"/>
        <v>306</v>
      </c>
      <c r="AQ297">
        <v>306</v>
      </c>
      <c r="AR297">
        <v>306</v>
      </c>
      <c r="AS297">
        <v>306</v>
      </c>
      <c r="AU297" t="s">
        <v>4279</v>
      </c>
      <c r="AV297" t="s">
        <v>4774</v>
      </c>
      <c r="AW297">
        <v>207</v>
      </c>
    </row>
    <row r="298" spans="4:49" ht="13.5" customHeight="1">
      <c r="D298" t="s">
        <v>4278</v>
      </c>
      <c r="F298" t="s">
        <v>4310</v>
      </c>
      <c r="G298" s="105">
        <v>0.4</v>
      </c>
      <c r="H298">
        <v>315</v>
      </c>
      <c r="I298">
        <v>300</v>
      </c>
      <c r="J298">
        <v>338</v>
      </c>
      <c r="K298">
        <v>315</v>
      </c>
      <c r="L298">
        <v>300</v>
      </c>
      <c r="M298">
        <v>338</v>
      </c>
      <c r="N298">
        <v>311</v>
      </c>
      <c r="O298">
        <v>315</v>
      </c>
      <c r="P298">
        <v>300</v>
      </c>
      <c r="Q298">
        <v>338</v>
      </c>
      <c r="R298">
        <v>311</v>
      </c>
      <c r="S298">
        <v>315</v>
      </c>
      <c r="T298">
        <v>300</v>
      </c>
      <c r="U298">
        <v>338</v>
      </c>
      <c r="V298">
        <v>300</v>
      </c>
      <c r="W298">
        <v>338</v>
      </c>
      <c r="X298">
        <v>315</v>
      </c>
      <c r="Y298">
        <v>300</v>
      </c>
      <c r="Z298">
        <v>338</v>
      </c>
      <c r="AA298">
        <v>311</v>
      </c>
      <c r="AB298">
        <v>315</v>
      </c>
      <c r="AC298">
        <v>300</v>
      </c>
      <c r="AD298">
        <v>338</v>
      </c>
      <c r="AE298">
        <v>311</v>
      </c>
      <c r="AF298">
        <v>315</v>
      </c>
      <c r="AG298">
        <v>300</v>
      </c>
      <c r="AH298">
        <v>338</v>
      </c>
      <c r="AI298">
        <v>300</v>
      </c>
      <c r="AJ298">
        <v>315</v>
      </c>
      <c r="AK298">
        <v>300</v>
      </c>
      <c r="AL298">
        <v>338</v>
      </c>
      <c r="AM298">
        <v>315</v>
      </c>
      <c r="AN298">
        <v>300</v>
      </c>
      <c r="AO298">
        <v>338</v>
      </c>
      <c r="AP298">
        <f t="shared" si="4"/>
        <v>330</v>
      </c>
      <c r="AQ298">
        <v>330</v>
      </c>
      <c r="AR298">
        <v>330</v>
      </c>
      <c r="AS298">
        <v>330</v>
      </c>
      <c r="AU298" t="s">
        <v>4278</v>
      </c>
      <c r="AV298" t="s">
        <v>4774</v>
      </c>
      <c r="AW298">
        <v>208</v>
      </c>
    </row>
    <row r="299" spans="4:49" ht="13.5" customHeight="1">
      <c r="D299" t="s">
        <v>4280</v>
      </c>
      <c r="F299" t="s">
        <v>4312</v>
      </c>
      <c r="G299" s="105">
        <v>0.4</v>
      </c>
      <c r="H299">
        <v>317</v>
      </c>
      <c r="I299">
        <v>302</v>
      </c>
      <c r="J299">
        <v>340</v>
      </c>
      <c r="K299">
        <v>317</v>
      </c>
      <c r="L299">
        <v>302</v>
      </c>
      <c r="M299">
        <v>340</v>
      </c>
      <c r="N299">
        <v>314</v>
      </c>
      <c r="O299">
        <v>317</v>
      </c>
      <c r="P299">
        <v>302</v>
      </c>
      <c r="Q299">
        <v>340</v>
      </c>
      <c r="R299">
        <v>314</v>
      </c>
      <c r="S299">
        <v>317</v>
      </c>
      <c r="T299">
        <v>302</v>
      </c>
      <c r="U299">
        <v>340</v>
      </c>
      <c r="V299">
        <v>302</v>
      </c>
      <c r="W299">
        <v>340</v>
      </c>
      <c r="X299">
        <v>317</v>
      </c>
      <c r="Y299">
        <v>302</v>
      </c>
      <c r="Z299">
        <v>340</v>
      </c>
      <c r="AA299">
        <v>314</v>
      </c>
      <c r="AB299">
        <v>317</v>
      </c>
      <c r="AC299">
        <v>302</v>
      </c>
      <c r="AD299">
        <v>340</v>
      </c>
      <c r="AE299">
        <v>314</v>
      </c>
      <c r="AF299">
        <v>317</v>
      </c>
      <c r="AG299">
        <v>302</v>
      </c>
      <c r="AH299">
        <v>340</v>
      </c>
      <c r="AI299">
        <v>302</v>
      </c>
      <c r="AJ299">
        <v>317</v>
      </c>
      <c r="AK299">
        <v>302</v>
      </c>
      <c r="AL299">
        <v>340</v>
      </c>
      <c r="AM299">
        <v>317</v>
      </c>
      <c r="AN299">
        <v>302</v>
      </c>
      <c r="AO299">
        <v>340</v>
      </c>
      <c r="AP299">
        <f t="shared" si="4"/>
        <v>333</v>
      </c>
      <c r="AQ299">
        <v>333</v>
      </c>
      <c r="AR299">
        <v>333</v>
      </c>
      <c r="AS299">
        <v>333</v>
      </c>
      <c r="AU299" t="s">
        <v>4280</v>
      </c>
      <c r="AV299" t="s">
        <v>4774</v>
      </c>
      <c r="AW299">
        <v>209</v>
      </c>
    </row>
    <row r="300" spans="4:49" ht="13.5" customHeight="1">
      <c r="D300" t="s">
        <v>4281</v>
      </c>
      <c r="F300" t="s">
        <v>4313</v>
      </c>
      <c r="G300" s="105">
        <v>1.5</v>
      </c>
      <c r="H300">
        <v>1319</v>
      </c>
      <c r="I300">
        <v>1946</v>
      </c>
      <c r="J300">
        <v>1832</v>
      </c>
      <c r="K300">
        <v>1319</v>
      </c>
      <c r="L300">
        <v>1946</v>
      </c>
      <c r="M300">
        <v>1832</v>
      </c>
      <c r="N300" t="s">
        <v>2022</v>
      </c>
      <c r="O300">
        <v>1319</v>
      </c>
      <c r="P300">
        <v>1946</v>
      </c>
      <c r="Q300">
        <v>1832</v>
      </c>
      <c r="R300" t="s">
        <v>2022</v>
      </c>
      <c r="S300">
        <v>1319</v>
      </c>
      <c r="T300">
        <v>1946</v>
      </c>
      <c r="U300">
        <v>1832</v>
      </c>
      <c r="V300">
        <v>1946</v>
      </c>
      <c r="W300">
        <v>1832</v>
      </c>
      <c r="X300">
        <v>1319</v>
      </c>
      <c r="Y300">
        <v>1946</v>
      </c>
      <c r="Z300">
        <v>1832</v>
      </c>
      <c r="AA300" t="s">
        <v>2022</v>
      </c>
      <c r="AB300">
        <v>1319</v>
      </c>
      <c r="AC300">
        <v>1946</v>
      </c>
      <c r="AD300">
        <v>1832</v>
      </c>
      <c r="AE300" t="s">
        <v>2022</v>
      </c>
      <c r="AF300">
        <v>1319</v>
      </c>
      <c r="AG300">
        <v>1946</v>
      </c>
      <c r="AH300">
        <v>1832</v>
      </c>
      <c r="AI300">
        <v>1946</v>
      </c>
      <c r="AJ300">
        <v>1319</v>
      </c>
      <c r="AK300">
        <v>1946</v>
      </c>
      <c r="AL300">
        <v>1832</v>
      </c>
      <c r="AM300">
        <v>1319</v>
      </c>
      <c r="AN300">
        <v>1946</v>
      </c>
      <c r="AO300">
        <v>1832</v>
      </c>
      <c r="AP300">
        <f t="shared" si="4"/>
        <v>2141</v>
      </c>
      <c r="AQ300">
        <v>2141</v>
      </c>
      <c r="AR300">
        <v>2141</v>
      </c>
      <c r="AS300">
        <v>2141</v>
      </c>
      <c r="AU300" t="s">
        <v>4281</v>
      </c>
      <c r="AV300" t="s">
        <v>4774</v>
      </c>
      <c r="AW300">
        <v>210</v>
      </c>
    </row>
    <row r="301" spans="4:49" ht="13.5" customHeight="1">
      <c r="D301" t="s">
        <v>4282</v>
      </c>
      <c r="F301" t="s">
        <v>4314</v>
      </c>
      <c r="G301" s="105">
        <v>2.2000000000000002</v>
      </c>
      <c r="H301">
        <v>1520</v>
      </c>
      <c r="I301">
        <v>1754</v>
      </c>
      <c r="J301">
        <v>2114</v>
      </c>
      <c r="K301">
        <v>1520</v>
      </c>
      <c r="L301">
        <v>1754</v>
      </c>
      <c r="M301">
        <v>2114</v>
      </c>
      <c r="N301" t="s">
        <v>2022</v>
      </c>
      <c r="O301">
        <v>1520</v>
      </c>
      <c r="P301">
        <v>1754</v>
      </c>
      <c r="Q301">
        <v>2114</v>
      </c>
      <c r="R301" t="s">
        <v>2022</v>
      </c>
      <c r="S301">
        <v>1520</v>
      </c>
      <c r="T301">
        <v>1754</v>
      </c>
      <c r="U301">
        <v>2114</v>
      </c>
      <c r="V301">
        <v>1754</v>
      </c>
      <c r="W301">
        <v>2114</v>
      </c>
      <c r="X301">
        <v>1520</v>
      </c>
      <c r="Y301">
        <v>1754</v>
      </c>
      <c r="Z301">
        <v>2114</v>
      </c>
      <c r="AA301" t="s">
        <v>2022</v>
      </c>
      <c r="AB301">
        <v>1520</v>
      </c>
      <c r="AC301">
        <v>1754</v>
      </c>
      <c r="AD301">
        <v>2114</v>
      </c>
      <c r="AE301" t="s">
        <v>2022</v>
      </c>
      <c r="AF301">
        <v>1520</v>
      </c>
      <c r="AG301">
        <v>1754</v>
      </c>
      <c r="AH301">
        <v>2114</v>
      </c>
      <c r="AI301">
        <v>1754</v>
      </c>
      <c r="AJ301">
        <v>1520</v>
      </c>
      <c r="AK301">
        <v>1754</v>
      </c>
      <c r="AL301">
        <v>2114</v>
      </c>
      <c r="AM301">
        <v>1520</v>
      </c>
      <c r="AN301">
        <v>1754</v>
      </c>
      <c r="AO301">
        <v>2114</v>
      </c>
      <c r="AP301">
        <f t="shared" si="4"/>
        <v>1930</v>
      </c>
      <c r="AQ301">
        <v>1930</v>
      </c>
      <c r="AR301">
        <v>1930</v>
      </c>
      <c r="AS301">
        <v>1930</v>
      </c>
      <c r="AU301" t="s">
        <v>4282</v>
      </c>
      <c r="AV301" t="s">
        <v>4774</v>
      </c>
      <c r="AW301">
        <v>211</v>
      </c>
    </row>
    <row r="302" spans="4:49" ht="13.5" customHeight="1">
      <c r="D302" t="s">
        <v>1491</v>
      </c>
      <c r="F302" t="s">
        <v>1486</v>
      </c>
      <c r="G302" s="105">
        <v>0</v>
      </c>
      <c r="H302">
        <v>135</v>
      </c>
      <c r="I302">
        <v>152</v>
      </c>
      <c r="J302">
        <v>153</v>
      </c>
      <c r="K302">
        <v>135</v>
      </c>
      <c r="L302">
        <v>152</v>
      </c>
      <c r="M302">
        <v>153</v>
      </c>
      <c r="N302" t="s">
        <v>2022</v>
      </c>
      <c r="O302">
        <v>135</v>
      </c>
      <c r="P302">
        <v>152</v>
      </c>
      <c r="Q302">
        <v>153</v>
      </c>
      <c r="R302" t="s">
        <v>2022</v>
      </c>
      <c r="S302">
        <v>135</v>
      </c>
      <c r="T302">
        <v>152</v>
      </c>
      <c r="U302">
        <v>153</v>
      </c>
      <c r="V302">
        <v>152</v>
      </c>
      <c r="W302">
        <v>153</v>
      </c>
      <c r="X302">
        <v>135</v>
      </c>
      <c r="Y302">
        <v>152</v>
      </c>
      <c r="Z302">
        <v>153</v>
      </c>
      <c r="AA302" t="s">
        <v>2022</v>
      </c>
      <c r="AB302">
        <v>135</v>
      </c>
      <c r="AC302">
        <v>152</v>
      </c>
      <c r="AD302">
        <v>153</v>
      </c>
      <c r="AE302" t="s">
        <v>2022</v>
      </c>
      <c r="AF302">
        <v>135</v>
      </c>
      <c r="AG302">
        <v>152</v>
      </c>
      <c r="AH302">
        <v>153</v>
      </c>
      <c r="AI302">
        <v>152</v>
      </c>
      <c r="AJ302">
        <v>135</v>
      </c>
      <c r="AK302">
        <v>152</v>
      </c>
      <c r="AL302">
        <v>153</v>
      </c>
      <c r="AM302">
        <v>135</v>
      </c>
      <c r="AN302">
        <v>152</v>
      </c>
      <c r="AO302">
        <v>153</v>
      </c>
      <c r="AP302">
        <f t="shared" si="4"/>
        <v>168</v>
      </c>
      <c r="AQ302">
        <v>168</v>
      </c>
      <c r="AR302">
        <v>168</v>
      </c>
      <c r="AS302">
        <v>168</v>
      </c>
      <c r="AU302" t="s">
        <v>1491</v>
      </c>
      <c r="AV302" t="s">
        <v>4774</v>
      </c>
      <c r="AW302">
        <v>212</v>
      </c>
    </row>
    <row r="303" spans="4:49" ht="13.5" customHeight="1">
      <c r="D303" t="s">
        <v>1492</v>
      </c>
      <c r="F303" t="s">
        <v>1486</v>
      </c>
      <c r="G303" s="105">
        <v>0</v>
      </c>
      <c r="H303">
        <v>135</v>
      </c>
      <c r="I303">
        <v>152</v>
      </c>
      <c r="J303">
        <v>153</v>
      </c>
      <c r="K303">
        <v>135</v>
      </c>
      <c r="L303">
        <v>152</v>
      </c>
      <c r="M303">
        <v>153</v>
      </c>
      <c r="N303" t="s">
        <v>2022</v>
      </c>
      <c r="O303">
        <v>135</v>
      </c>
      <c r="P303">
        <v>152</v>
      </c>
      <c r="Q303">
        <v>153</v>
      </c>
      <c r="R303" t="s">
        <v>2022</v>
      </c>
      <c r="S303">
        <v>135</v>
      </c>
      <c r="T303">
        <v>152</v>
      </c>
      <c r="U303">
        <v>153</v>
      </c>
      <c r="V303">
        <v>152</v>
      </c>
      <c r="W303">
        <v>153</v>
      </c>
      <c r="X303">
        <v>135</v>
      </c>
      <c r="Y303">
        <v>152</v>
      </c>
      <c r="Z303">
        <v>153</v>
      </c>
      <c r="AA303" t="s">
        <v>2022</v>
      </c>
      <c r="AB303">
        <v>135</v>
      </c>
      <c r="AC303">
        <v>152</v>
      </c>
      <c r="AD303">
        <v>153</v>
      </c>
      <c r="AE303" t="s">
        <v>2022</v>
      </c>
      <c r="AF303">
        <v>135</v>
      </c>
      <c r="AG303">
        <v>152</v>
      </c>
      <c r="AH303">
        <v>153</v>
      </c>
      <c r="AI303">
        <v>152</v>
      </c>
      <c r="AJ303">
        <v>135</v>
      </c>
      <c r="AK303">
        <v>152</v>
      </c>
      <c r="AL303">
        <v>153</v>
      </c>
      <c r="AM303">
        <v>135</v>
      </c>
      <c r="AN303">
        <v>152</v>
      </c>
      <c r="AO303">
        <v>153</v>
      </c>
      <c r="AP303">
        <f t="shared" si="4"/>
        <v>168</v>
      </c>
      <c r="AQ303">
        <v>168</v>
      </c>
      <c r="AR303">
        <v>168</v>
      </c>
      <c r="AS303">
        <v>168</v>
      </c>
      <c r="AU303" t="s">
        <v>1492</v>
      </c>
      <c r="AV303" t="s">
        <v>4774</v>
      </c>
      <c r="AW303">
        <v>213</v>
      </c>
    </row>
    <row r="304" spans="4:49" ht="13.5" customHeight="1">
      <c r="D304" t="s">
        <v>1493</v>
      </c>
      <c r="F304" t="s">
        <v>1487</v>
      </c>
      <c r="G304" s="105">
        <v>0</v>
      </c>
      <c r="H304">
        <v>104</v>
      </c>
      <c r="I304">
        <v>115</v>
      </c>
      <c r="J304">
        <v>116</v>
      </c>
      <c r="K304">
        <v>104</v>
      </c>
      <c r="L304">
        <v>115</v>
      </c>
      <c r="M304">
        <v>116</v>
      </c>
      <c r="N304" t="s">
        <v>2022</v>
      </c>
      <c r="O304">
        <v>104</v>
      </c>
      <c r="P304">
        <v>115</v>
      </c>
      <c r="Q304">
        <v>116</v>
      </c>
      <c r="R304" t="s">
        <v>2022</v>
      </c>
      <c r="S304">
        <v>104</v>
      </c>
      <c r="T304">
        <v>115</v>
      </c>
      <c r="U304">
        <v>116</v>
      </c>
      <c r="V304">
        <v>115</v>
      </c>
      <c r="W304">
        <v>116</v>
      </c>
      <c r="X304">
        <v>104</v>
      </c>
      <c r="Y304">
        <v>115</v>
      </c>
      <c r="Z304">
        <v>116</v>
      </c>
      <c r="AA304" t="s">
        <v>2022</v>
      </c>
      <c r="AB304">
        <v>104</v>
      </c>
      <c r="AC304">
        <v>115</v>
      </c>
      <c r="AD304">
        <v>116</v>
      </c>
      <c r="AE304" t="s">
        <v>2022</v>
      </c>
      <c r="AF304">
        <v>104</v>
      </c>
      <c r="AG304">
        <v>115</v>
      </c>
      <c r="AH304">
        <v>116</v>
      </c>
      <c r="AI304">
        <v>115</v>
      </c>
      <c r="AJ304">
        <v>104</v>
      </c>
      <c r="AK304">
        <v>115</v>
      </c>
      <c r="AL304">
        <v>116</v>
      </c>
      <c r="AM304">
        <v>104</v>
      </c>
      <c r="AN304">
        <v>115</v>
      </c>
      <c r="AO304">
        <v>116</v>
      </c>
      <c r="AP304">
        <f t="shared" si="4"/>
        <v>127</v>
      </c>
      <c r="AQ304">
        <v>127</v>
      </c>
      <c r="AR304">
        <v>127</v>
      </c>
      <c r="AS304">
        <v>127</v>
      </c>
      <c r="AU304" t="s">
        <v>1493</v>
      </c>
      <c r="AV304" t="s">
        <v>4774</v>
      </c>
      <c r="AW304">
        <v>214</v>
      </c>
    </row>
    <row r="305" spans="4:49" ht="13.5" customHeight="1">
      <c r="D305" t="s">
        <v>1494</v>
      </c>
      <c r="F305" t="s">
        <v>1487</v>
      </c>
      <c r="G305" s="105">
        <v>0</v>
      </c>
      <c r="H305">
        <v>104</v>
      </c>
      <c r="I305">
        <v>115</v>
      </c>
      <c r="J305">
        <v>116</v>
      </c>
      <c r="K305">
        <v>104</v>
      </c>
      <c r="L305">
        <v>115</v>
      </c>
      <c r="M305">
        <v>116</v>
      </c>
      <c r="N305" t="s">
        <v>2022</v>
      </c>
      <c r="O305">
        <v>104</v>
      </c>
      <c r="P305">
        <v>115</v>
      </c>
      <c r="Q305">
        <v>116</v>
      </c>
      <c r="R305" t="s">
        <v>2022</v>
      </c>
      <c r="S305">
        <v>104</v>
      </c>
      <c r="T305">
        <v>115</v>
      </c>
      <c r="U305">
        <v>116</v>
      </c>
      <c r="V305">
        <v>115</v>
      </c>
      <c r="W305">
        <v>116</v>
      </c>
      <c r="X305">
        <v>104</v>
      </c>
      <c r="Y305">
        <v>115</v>
      </c>
      <c r="Z305">
        <v>116</v>
      </c>
      <c r="AA305" t="s">
        <v>2022</v>
      </c>
      <c r="AB305">
        <v>104</v>
      </c>
      <c r="AC305">
        <v>115</v>
      </c>
      <c r="AD305">
        <v>116</v>
      </c>
      <c r="AE305" t="s">
        <v>2022</v>
      </c>
      <c r="AF305">
        <v>104</v>
      </c>
      <c r="AG305">
        <v>115</v>
      </c>
      <c r="AH305">
        <v>116</v>
      </c>
      <c r="AI305">
        <v>115</v>
      </c>
      <c r="AJ305">
        <v>104</v>
      </c>
      <c r="AK305">
        <v>115</v>
      </c>
      <c r="AL305">
        <v>116</v>
      </c>
      <c r="AM305">
        <v>104</v>
      </c>
      <c r="AN305">
        <v>115</v>
      </c>
      <c r="AO305">
        <v>116</v>
      </c>
      <c r="AP305">
        <f t="shared" si="4"/>
        <v>127</v>
      </c>
      <c r="AQ305">
        <v>127</v>
      </c>
      <c r="AR305">
        <v>127</v>
      </c>
      <c r="AS305">
        <v>127</v>
      </c>
      <c r="AU305" t="s">
        <v>1494</v>
      </c>
      <c r="AV305" t="s">
        <v>4774</v>
      </c>
      <c r="AW305">
        <v>215</v>
      </c>
    </row>
    <row r="306" spans="4:49" ht="13.5" customHeight="1">
      <c r="D306" t="s">
        <v>1495</v>
      </c>
      <c r="F306" t="s">
        <v>1488</v>
      </c>
      <c r="G306" s="105">
        <v>0</v>
      </c>
      <c r="H306">
        <v>342</v>
      </c>
      <c r="I306">
        <v>389</v>
      </c>
      <c r="J306">
        <v>391</v>
      </c>
      <c r="K306">
        <v>342</v>
      </c>
      <c r="L306">
        <v>389</v>
      </c>
      <c r="M306">
        <v>391</v>
      </c>
      <c r="N306" t="s">
        <v>2022</v>
      </c>
      <c r="O306">
        <v>342</v>
      </c>
      <c r="P306">
        <v>389</v>
      </c>
      <c r="Q306">
        <v>391</v>
      </c>
      <c r="R306" t="s">
        <v>2022</v>
      </c>
      <c r="S306">
        <v>342</v>
      </c>
      <c r="T306">
        <v>389</v>
      </c>
      <c r="U306">
        <v>391</v>
      </c>
      <c r="V306">
        <v>389</v>
      </c>
      <c r="W306">
        <v>391</v>
      </c>
      <c r="X306">
        <v>342</v>
      </c>
      <c r="Y306">
        <v>389</v>
      </c>
      <c r="Z306">
        <v>391</v>
      </c>
      <c r="AA306" t="s">
        <v>2022</v>
      </c>
      <c r="AB306">
        <v>342</v>
      </c>
      <c r="AC306">
        <v>389</v>
      </c>
      <c r="AD306">
        <v>391</v>
      </c>
      <c r="AE306" t="s">
        <v>2022</v>
      </c>
      <c r="AF306">
        <v>342</v>
      </c>
      <c r="AG306">
        <v>389</v>
      </c>
      <c r="AH306">
        <v>391</v>
      </c>
      <c r="AI306">
        <v>389</v>
      </c>
      <c r="AJ306">
        <v>342</v>
      </c>
      <c r="AK306">
        <v>389</v>
      </c>
      <c r="AL306">
        <v>391</v>
      </c>
      <c r="AM306">
        <v>342</v>
      </c>
      <c r="AN306">
        <v>389</v>
      </c>
      <c r="AO306">
        <v>391</v>
      </c>
      <c r="AP306">
        <f t="shared" si="4"/>
        <v>428</v>
      </c>
      <c r="AQ306">
        <v>428</v>
      </c>
      <c r="AR306">
        <v>428</v>
      </c>
      <c r="AS306">
        <v>428</v>
      </c>
      <c r="AU306" t="s">
        <v>1495</v>
      </c>
      <c r="AV306" t="s">
        <v>4774</v>
      </c>
      <c r="AW306">
        <v>216</v>
      </c>
    </row>
    <row r="307" spans="4:49" ht="13.5" customHeight="1">
      <c r="D307" t="s">
        <v>1496</v>
      </c>
      <c r="F307" t="s">
        <v>1488</v>
      </c>
      <c r="G307" s="105">
        <v>0</v>
      </c>
      <c r="H307">
        <v>342</v>
      </c>
      <c r="I307">
        <v>389</v>
      </c>
      <c r="J307">
        <v>391</v>
      </c>
      <c r="K307">
        <v>342</v>
      </c>
      <c r="L307">
        <v>389</v>
      </c>
      <c r="M307">
        <v>391</v>
      </c>
      <c r="N307" t="s">
        <v>2022</v>
      </c>
      <c r="O307">
        <v>342</v>
      </c>
      <c r="P307">
        <v>389</v>
      </c>
      <c r="Q307">
        <v>391</v>
      </c>
      <c r="R307" t="s">
        <v>2022</v>
      </c>
      <c r="S307">
        <v>342</v>
      </c>
      <c r="T307">
        <v>389</v>
      </c>
      <c r="U307">
        <v>391</v>
      </c>
      <c r="V307">
        <v>389</v>
      </c>
      <c r="W307">
        <v>391</v>
      </c>
      <c r="X307">
        <v>342</v>
      </c>
      <c r="Y307">
        <v>389</v>
      </c>
      <c r="Z307">
        <v>391</v>
      </c>
      <c r="AA307" t="s">
        <v>2022</v>
      </c>
      <c r="AB307">
        <v>342</v>
      </c>
      <c r="AC307">
        <v>389</v>
      </c>
      <c r="AD307">
        <v>391</v>
      </c>
      <c r="AE307" t="s">
        <v>2022</v>
      </c>
      <c r="AF307">
        <v>342</v>
      </c>
      <c r="AG307">
        <v>389</v>
      </c>
      <c r="AH307">
        <v>391</v>
      </c>
      <c r="AI307">
        <v>389</v>
      </c>
      <c r="AJ307">
        <v>342</v>
      </c>
      <c r="AK307">
        <v>389</v>
      </c>
      <c r="AL307">
        <v>391</v>
      </c>
      <c r="AM307">
        <v>342</v>
      </c>
      <c r="AN307">
        <v>389</v>
      </c>
      <c r="AO307">
        <v>391</v>
      </c>
      <c r="AP307">
        <f t="shared" si="4"/>
        <v>428</v>
      </c>
      <c r="AQ307">
        <v>428</v>
      </c>
      <c r="AR307">
        <v>428</v>
      </c>
      <c r="AS307">
        <v>428</v>
      </c>
      <c r="AU307" t="s">
        <v>1496</v>
      </c>
      <c r="AV307" t="s">
        <v>4774</v>
      </c>
      <c r="AW307">
        <v>217</v>
      </c>
    </row>
    <row r="308" spans="4:49" ht="13.5" customHeight="1">
      <c r="D308" t="s">
        <v>1497</v>
      </c>
      <c r="F308" t="s">
        <v>1489</v>
      </c>
      <c r="G308" s="105">
        <v>0</v>
      </c>
      <c r="H308">
        <v>120</v>
      </c>
      <c r="I308">
        <v>134</v>
      </c>
      <c r="J308">
        <v>134</v>
      </c>
      <c r="K308">
        <v>120</v>
      </c>
      <c r="L308">
        <v>134</v>
      </c>
      <c r="M308">
        <v>134</v>
      </c>
      <c r="N308" t="s">
        <v>2022</v>
      </c>
      <c r="O308">
        <v>120</v>
      </c>
      <c r="P308">
        <v>134</v>
      </c>
      <c r="Q308">
        <v>134</v>
      </c>
      <c r="R308" t="s">
        <v>2022</v>
      </c>
      <c r="S308">
        <v>120</v>
      </c>
      <c r="T308">
        <v>134</v>
      </c>
      <c r="U308">
        <v>134</v>
      </c>
      <c r="V308">
        <v>134</v>
      </c>
      <c r="W308">
        <v>134</v>
      </c>
      <c r="X308">
        <v>120</v>
      </c>
      <c r="Y308">
        <v>134</v>
      </c>
      <c r="Z308">
        <v>134</v>
      </c>
      <c r="AA308" t="s">
        <v>2022</v>
      </c>
      <c r="AB308">
        <v>120</v>
      </c>
      <c r="AC308">
        <v>134</v>
      </c>
      <c r="AD308">
        <v>134</v>
      </c>
      <c r="AE308" t="s">
        <v>2022</v>
      </c>
      <c r="AF308">
        <v>120</v>
      </c>
      <c r="AG308">
        <v>134</v>
      </c>
      <c r="AH308">
        <v>134</v>
      </c>
      <c r="AI308">
        <v>134</v>
      </c>
      <c r="AJ308">
        <v>120</v>
      </c>
      <c r="AK308">
        <v>134</v>
      </c>
      <c r="AL308">
        <v>134</v>
      </c>
      <c r="AM308">
        <v>120</v>
      </c>
      <c r="AN308">
        <v>134</v>
      </c>
      <c r="AO308">
        <v>134</v>
      </c>
      <c r="AP308">
        <f t="shared" si="4"/>
        <v>148</v>
      </c>
      <c r="AQ308">
        <v>148</v>
      </c>
      <c r="AR308">
        <v>148</v>
      </c>
      <c r="AS308">
        <v>148</v>
      </c>
      <c r="AU308" t="s">
        <v>1497</v>
      </c>
      <c r="AV308" t="s">
        <v>4774</v>
      </c>
      <c r="AW308">
        <v>218</v>
      </c>
    </row>
    <row r="309" spans="4:49" ht="13.5" customHeight="1">
      <c r="D309" t="s">
        <v>1498</v>
      </c>
      <c r="F309" t="s">
        <v>1489</v>
      </c>
      <c r="G309" s="105">
        <v>0</v>
      </c>
      <c r="H309">
        <v>120</v>
      </c>
      <c r="I309">
        <v>134</v>
      </c>
      <c r="J309">
        <v>134</v>
      </c>
      <c r="K309">
        <v>120</v>
      </c>
      <c r="L309">
        <v>134</v>
      </c>
      <c r="M309">
        <v>134</v>
      </c>
      <c r="N309" t="s">
        <v>2022</v>
      </c>
      <c r="O309">
        <v>120</v>
      </c>
      <c r="P309">
        <v>134</v>
      </c>
      <c r="Q309">
        <v>134</v>
      </c>
      <c r="R309" t="s">
        <v>2022</v>
      </c>
      <c r="S309">
        <v>120</v>
      </c>
      <c r="T309">
        <v>134</v>
      </c>
      <c r="U309">
        <v>134</v>
      </c>
      <c r="V309">
        <v>134</v>
      </c>
      <c r="W309">
        <v>134</v>
      </c>
      <c r="X309">
        <v>120</v>
      </c>
      <c r="Y309">
        <v>134</v>
      </c>
      <c r="Z309">
        <v>134</v>
      </c>
      <c r="AA309" t="s">
        <v>2022</v>
      </c>
      <c r="AB309">
        <v>120</v>
      </c>
      <c r="AC309">
        <v>134</v>
      </c>
      <c r="AD309">
        <v>134</v>
      </c>
      <c r="AE309" t="s">
        <v>2022</v>
      </c>
      <c r="AF309">
        <v>120</v>
      </c>
      <c r="AG309">
        <v>134</v>
      </c>
      <c r="AH309">
        <v>134</v>
      </c>
      <c r="AI309">
        <v>134</v>
      </c>
      <c r="AJ309">
        <v>120</v>
      </c>
      <c r="AK309">
        <v>134</v>
      </c>
      <c r="AL309">
        <v>134</v>
      </c>
      <c r="AM309">
        <v>120</v>
      </c>
      <c r="AN309">
        <v>134</v>
      </c>
      <c r="AO309">
        <v>134</v>
      </c>
      <c r="AP309">
        <f t="shared" si="4"/>
        <v>148</v>
      </c>
      <c r="AQ309">
        <v>148</v>
      </c>
      <c r="AR309">
        <v>148</v>
      </c>
      <c r="AS309">
        <v>148</v>
      </c>
      <c r="AU309" t="s">
        <v>1498</v>
      </c>
      <c r="AV309" t="s">
        <v>4774</v>
      </c>
      <c r="AW309">
        <v>219</v>
      </c>
    </row>
    <row r="310" spans="4:49" ht="13.5" customHeight="1">
      <c r="D310" t="s">
        <v>1854</v>
      </c>
      <c r="F310" t="s">
        <v>1486</v>
      </c>
      <c r="G310" s="105">
        <v>0</v>
      </c>
      <c r="H310">
        <v>81</v>
      </c>
      <c r="I310">
        <v>97</v>
      </c>
      <c r="J310">
        <v>98</v>
      </c>
      <c r="K310">
        <v>81</v>
      </c>
      <c r="L310">
        <v>97</v>
      </c>
      <c r="M310">
        <v>98</v>
      </c>
      <c r="N310" t="s">
        <v>2022</v>
      </c>
      <c r="O310">
        <v>81</v>
      </c>
      <c r="P310">
        <v>97</v>
      </c>
      <c r="Q310">
        <v>98</v>
      </c>
      <c r="R310" t="s">
        <v>2022</v>
      </c>
      <c r="S310">
        <v>81</v>
      </c>
      <c r="T310">
        <v>97</v>
      </c>
      <c r="U310">
        <v>98</v>
      </c>
      <c r="V310">
        <v>97</v>
      </c>
      <c r="W310">
        <v>98</v>
      </c>
      <c r="X310">
        <v>81</v>
      </c>
      <c r="Y310">
        <v>97</v>
      </c>
      <c r="Z310">
        <v>98</v>
      </c>
      <c r="AA310" t="s">
        <v>2022</v>
      </c>
      <c r="AB310">
        <v>81</v>
      </c>
      <c r="AC310">
        <v>97</v>
      </c>
      <c r="AD310">
        <v>98</v>
      </c>
      <c r="AE310" t="s">
        <v>2022</v>
      </c>
      <c r="AF310">
        <v>81</v>
      </c>
      <c r="AG310">
        <v>97</v>
      </c>
      <c r="AH310">
        <v>98</v>
      </c>
      <c r="AI310">
        <v>97</v>
      </c>
      <c r="AJ310">
        <v>81</v>
      </c>
      <c r="AK310">
        <v>97</v>
      </c>
      <c r="AL310">
        <v>98</v>
      </c>
      <c r="AM310">
        <v>81</v>
      </c>
      <c r="AN310">
        <v>97</v>
      </c>
      <c r="AO310">
        <v>98</v>
      </c>
      <c r="AP310">
        <f t="shared" si="4"/>
        <v>107</v>
      </c>
      <c r="AQ310">
        <v>107</v>
      </c>
      <c r="AR310">
        <v>107</v>
      </c>
      <c r="AS310">
        <v>107</v>
      </c>
      <c r="AU310" t="s">
        <v>1854</v>
      </c>
      <c r="AV310" t="s">
        <v>4774</v>
      </c>
      <c r="AW310">
        <v>220</v>
      </c>
    </row>
    <row r="311" spans="4:49" ht="13.5" customHeight="1">
      <c r="D311" t="s">
        <v>1855</v>
      </c>
      <c r="F311" t="s">
        <v>1486</v>
      </c>
      <c r="G311" s="105">
        <v>0</v>
      </c>
      <c r="H311">
        <v>81</v>
      </c>
      <c r="I311">
        <v>97</v>
      </c>
      <c r="J311">
        <v>98</v>
      </c>
      <c r="K311">
        <v>81</v>
      </c>
      <c r="L311">
        <v>97</v>
      </c>
      <c r="M311">
        <v>98</v>
      </c>
      <c r="N311" t="s">
        <v>2022</v>
      </c>
      <c r="O311">
        <v>81</v>
      </c>
      <c r="P311">
        <v>97</v>
      </c>
      <c r="Q311">
        <v>98</v>
      </c>
      <c r="R311" t="s">
        <v>2022</v>
      </c>
      <c r="S311">
        <v>81</v>
      </c>
      <c r="T311">
        <v>97</v>
      </c>
      <c r="U311">
        <v>98</v>
      </c>
      <c r="V311">
        <v>97</v>
      </c>
      <c r="W311">
        <v>98</v>
      </c>
      <c r="X311">
        <v>81</v>
      </c>
      <c r="Y311">
        <v>97</v>
      </c>
      <c r="Z311">
        <v>98</v>
      </c>
      <c r="AA311" t="s">
        <v>2022</v>
      </c>
      <c r="AB311">
        <v>81</v>
      </c>
      <c r="AC311">
        <v>97</v>
      </c>
      <c r="AD311">
        <v>98</v>
      </c>
      <c r="AE311" t="s">
        <v>2022</v>
      </c>
      <c r="AF311">
        <v>81</v>
      </c>
      <c r="AG311">
        <v>97</v>
      </c>
      <c r="AH311">
        <v>98</v>
      </c>
      <c r="AI311">
        <v>97</v>
      </c>
      <c r="AJ311">
        <v>81</v>
      </c>
      <c r="AK311">
        <v>97</v>
      </c>
      <c r="AL311">
        <v>98</v>
      </c>
      <c r="AM311">
        <v>81</v>
      </c>
      <c r="AN311">
        <v>97</v>
      </c>
      <c r="AO311">
        <v>98</v>
      </c>
      <c r="AP311">
        <f t="shared" si="4"/>
        <v>107</v>
      </c>
      <c r="AQ311">
        <v>107</v>
      </c>
      <c r="AR311">
        <v>107</v>
      </c>
      <c r="AS311">
        <v>107</v>
      </c>
      <c r="AU311" t="s">
        <v>1855</v>
      </c>
      <c r="AV311" t="s">
        <v>4774</v>
      </c>
      <c r="AW311">
        <v>221</v>
      </c>
    </row>
    <row r="312" spans="4:49" ht="13.5" customHeight="1">
      <c r="D312" t="s">
        <v>1856</v>
      </c>
      <c r="F312" t="s">
        <v>1487</v>
      </c>
      <c r="G312" s="105">
        <v>0</v>
      </c>
      <c r="H312">
        <v>64</v>
      </c>
      <c r="I312">
        <v>76</v>
      </c>
      <c r="J312">
        <v>76</v>
      </c>
      <c r="K312">
        <v>64</v>
      </c>
      <c r="L312">
        <v>76</v>
      </c>
      <c r="M312">
        <v>76</v>
      </c>
      <c r="N312" t="s">
        <v>2022</v>
      </c>
      <c r="O312">
        <v>64</v>
      </c>
      <c r="P312">
        <v>76</v>
      </c>
      <c r="Q312">
        <v>76</v>
      </c>
      <c r="R312" t="s">
        <v>2022</v>
      </c>
      <c r="S312">
        <v>64</v>
      </c>
      <c r="T312">
        <v>76</v>
      </c>
      <c r="U312">
        <v>76</v>
      </c>
      <c r="V312">
        <v>76</v>
      </c>
      <c r="W312">
        <v>76</v>
      </c>
      <c r="X312">
        <v>64</v>
      </c>
      <c r="Y312">
        <v>76</v>
      </c>
      <c r="Z312">
        <v>76</v>
      </c>
      <c r="AA312" t="s">
        <v>2022</v>
      </c>
      <c r="AB312">
        <v>64</v>
      </c>
      <c r="AC312">
        <v>76</v>
      </c>
      <c r="AD312">
        <v>76</v>
      </c>
      <c r="AE312" t="s">
        <v>2022</v>
      </c>
      <c r="AF312">
        <v>64</v>
      </c>
      <c r="AG312">
        <v>76</v>
      </c>
      <c r="AH312">
        <v>76</v>
      </c>
      <c r="AI312">
        <v>76</v>
      </c>
      <c r="AJ312">
        <v>64</v>
      </c>
      <c r="AK312">
        <v>76</v>
      </c>
      <c r="AL312">
        <v>76</v>
      </c>
      <c r="AM312">
        <v>64</v>
      </c>
      <c r="AN312">
        <v>76</v>
      </c>
      <c r="AO312">
        <v>76</v>
      </c>
      <c r="AP312">
        <f t="shared" si="4"/>
        <v>84</v>
      </c>
      <c r="AQ312">
        <v>84</v>
      </c>
      <c r="AR312">
        <v>84</v>
      </c>
      <c r="AS312">
        <v>84</v>
      </c>
      <c r="AU312" t="s">
        <v>1856</v>
      </c>
      <c r="AV312" t="s">
        <v>4774</v>
      </c>
      <c r="AW312">
        <v>222</v>
      </c>
    </row>
    <row r="313" spans="4:49" ht="13.5" customHeight="1">
      <c r="D313" t="s">
        <v>1857</v>
      </c>
      <c r="F313" t="s">
        <v>1487</v>
      </c>
      <c r="G313" s="105">
        <v>0</v>
      </c>
      <c r="H313">
        <v>64</v>
      </c>
      <c r="I313">
        <v>76</v>
      </c>
      <c r="J313">
        <v>76</v>
      </c>
      <c r="K313">
        <v>64</v>
      </c>
      <c r="L313">
        <v>76</v>
      </c>
      <c r="M313">
        <v>76</v>
      </c>
      <c r="N313" t="s">
        <v>2022</v>
      </c>
      <c r="O313">
        <v>64</v>
      </c>
      <c r="P313">
        <v>76</v>
      </c>
      <c r="Q313">
        <v>76</v>
      </c>
      <c r="R313" t="s">
        <v>2022</v>
      </c>
      <c r="S313">
        <v>64</v>
      </c>
      <c r="T313">
        <v>76</v>
      </c>
      <c r="U313">
        <v>76</v>
      </c>
      <c r="V313">
        <v>76</v>
      </c>
      <c r="W313">
        <v>76</v>
      </c>
      <c r="X313">
        <v>64</v>
      </c>
      <c r="Y313">
        <v>76</v>
      </c>
      <c r="Z313">
        <v>76</v>
      </c>
      <c r="AA313" t="s">
        <v>2022</v>
      </c>
      <c r="AB313">
        <v>64</v>
      </c>
      <c r="AC313">
        <v>76</v>
      </c>
      <c r="AD313">
        <v>76</v>
      </c>
      <c r="AE313" t="s">
        <v>2022</v>
      </c>
      <c r="AF313">
        <v>64</v>
      </c>
      <c r="AG313">
        <v>76</v>
      </c>
      <c r="AH313">
        <v>76</v>
      </c>
      <c r="AI313">
        <v>76</v>
      </c>
      <c r="AJ313">
        <v>64</v>
      </c>
      <c r="AK313">
        <v>76</v>
      </c>
      <c r="AL313">
        <v>76</v>
      </c>
      <c r="AM313">
        <v>64</v>
      </c>
      <c r="AN313">
        <v>76</v>
      </c>
      <c r="AO313">
        <v>76</v>
      </c>
      <c r="AP313">
        <f t="shared" si="4"/>
        <v>84</v>
      </c>
      <c r="AQ313">
        <v>84</v>
      </c>
      <c r="AR313">
        <v>84</v>
      </c>
      <c r="AS313">
        <v>84</v>
      </c>
      <c r="AU313" t="s">
        <v>1857</v>
      </c>
      <c r="AV313" t="s">
        <v>4774</v>
      </c>
      <c r="AW313">
        <v>223</v>
      </c>
    </row>
    <row r="314" spans="4:49" ht="13.5" customHeight="1">
      <c r="D314" t="s">
        <v>1858</v>
      </c>
      <c r="F314" t="s">
        <v>1488</v>
      </c>
      <c r="G314" s="105">
        <v>0</v>
      </c>
      <c r="H314">
        <v>185</v>
      </c>
      <c r="I314">
        <v>232</v>
      </c>
      <c r="J314">
        <v>235</v>
      </c>
      <c r="K314">
        <v>185</v>
      </c>
      <c r="L314">
        <v>232</v>
      </c>
      <c r="M314">
        <v>235</v>
      </c>
      <c r="N314" t="s">
        <v>2022</v>
      </c>
      <c r="O314">
        <v>185</v>
      </c>
      <c r="P314">
        <v>232</v>
      </c>
      <c r="Q314">
        <v>235</v>
      </c>
      <c r="R314" t="s">
        <v>2022</v>
      </c>
      <c r="S314">
        <v>185</v>
      </c>
      <c r="T314">
        <v>232</v>
      </c>
      <c r="U314">
        <v>235</v>
      </c>
      <c r="V314">
        <v>232</v>
      </c>
      <c r="W314">
        <v>235</v>
      </c>
      <c r="X314">
        <v>185</v>
      </c>
      <c r="Y314">
        <v>232</v>
      </c>
      <c r="Z314">
        <v>235</v>
      </c>
      <c r="AA314" t="s">
        <v>2022</v>
      </c>
      <c r="AB314">
        <v>185</v>
      </c>
      <c r="AC314">
        <v>232</v>
      </c>
      <c r="AD314">
        <v>235</v>
      </c>
      <c r="AE314" t="s">
        <v>2022</v>
      </c>
      <c r="AF314">
        <v>185</v>
      </c>
      <c r="AG314">
        <v>232</v>
      </c>
      <c r="AH314">
        <v>235</v>
      </c>
      <c r="AI314">
        <v>232</v>
      </c>
      <c r="AJ314">
        <v>185</v>
      </c>
      <c r="AK314">
        <v>232</v>
      </c>
      <c r="AL314">
        <v>235</v>
      </c>
      <c r="AM314">
        <v>185</v>
      </c>
      <c r="AN314">
        <v>232</v>
      </c>
      <c r="AO314">
        <v>235</v>
      </c>
      <c r="AP314">
        <f t="shared" si="4"/>
        <v>256</v>
      </c>
      <c r="AQ314">
        <v>256</v>
      </c>
      <c r="AR314">
        <v>256</v>
      </c>
      <c r="AS314">
        <v>256</v>
      </c>
      <c r="AU314" t="s">
        <v>1858</v>
      </c>
      <c r="AV314" t="s">
        <v>4774</v>
      </c>
      <c r="AW314">
        <v>224</v>
      </c>
    </row>
    <row r="315" spans="4:49" ht="13.5" customHeight="1">
      <c r="D315" t="s">
        <v>1859</v>
      </c>
      <c r="F315" t="s">
        <v>1488</v>
      </c>
      <c r="G315" s="105">
        <v>0</v>
      </c>
      <c r="H315">
        <v>185</v>
      </c>
      <c r="I315">
        <v>232</v>
      </c>
      <c r="J315">
        <v>235</v>
      </c>
      <c r="K315">
        <v>185</v>
      </c>
      <c r="L315">
        <v>232</v>
      </c>
      <c r="M315">
        <v>235</v>
      </c>
      <c r="N315" t="s">
        <v>2022</v>
      </c>
      <c r="O315">
        <v>185</v>
      </c>
      <c r="P315">
        <v>232</v>
      </c>
      <c r="Q315">
        <v>235</v>
      </c>
      <c r="R315" t="s">
        <v>2022</v>
      </c>
      <c r="S315">
        <v>185</v>
      </c>
      <c r="T315">
        <v>232</v>
      </c>
      <c r="U315">
        <v>235</v>
      </c>
      <c r="V315">
        <v>232</v>
      </c>
      <c r="W315">
        <v>235</v>
      </c>
      <c r="X315">
        <v>185</v>
      </c>
      <c r="Y315">
        <v>232</v>
      </c>
      <c r="Z315">
        <v>235</v>
      </c>
      <c r="AA315" t="s">
        <v>2022</v>
      </c>
      <c r="AB315">
        <v>185</v>
      </c>
      <c r="AC315">
        <v>232</v>
      </c>
      <c r="AD315">
        <v>235</v>
      </c>
      <c r="AE315" t="s">
        <v>2022</v>
      </c>
      <c r="AF315">
        <v>185</v>
      </c>
      <c r="AG315">
        <v>232</v>
      </c>
      <c r="AH315">
        <v>235</v>
      </c>
      <c r="AI315">
        <v>232</v>
      </c>
      <c r="AJ315">
        <v>185</v>
      </c>
      <c r="AK315">
        <v>232</v>
      </c>
      <c r="AL315">
        <v>235</v>
      </c>
      <c r="AM315">
        <v>185</v>
      </c>
      <c r="AN315">
        <v>232</v>
      </c>
      <c r="AO315">
        <v>235</v>
      </c>
      <c r="AP315">
        <f t="shared" si="4"/>
        <v>256</v>
      </c>
      <c r="AQ315">
        <v>256</v>
      </c>
      <c r="AR315">
        <v>256</v>
      </c>
      <c r="AS315">
        <v>256</v>
      </c>
      <c r="AU315" t="s">
        <v>1859</v>
      </c>
      <c r="AV315" t="s">
        <v>4774</v>
      </c>
      <c r="AW315">
        <v>225</v>
      </c>
    </row>
    <row r="316" spans="4:49" ht="13.5" customHeight="1">
      <c r="D316" t="s">
        <v>1860</v>
      </c>
      <c r="F316" t="s">
        <v>1489</v>
      </c>
      <c r="G316" s="105">
        <v>0</v>
      </c>
      <c r="H316">
        <v>73</v>
      </c>
      <c r="I316">
        <v>87</v>
      </c>
      <c r="J316">
        <v>87</v>
      </c>
      <c r="K316">
        <v>73</v>
      </c>
      <c r="L316">
        <v>87</v>
      </c>
      <c r="M316">
        <v>87</v>
      </c>
      <c r="N316" t="s">
        <v>2022</v>
      </c>
      <c r="O316">
        <v>73</v>
      </c>
      <c r="P316">
        <v>87</v>
      </c>
      <c r="Q316">
        <v>87</v>
      </c>
      <c r="R316" t="s">
        <v>2022</v>
      </c>
      <c r="S316">
        <v>73</v>
      </c>
      <c r="T316">
        <v>87</v>
      </c>
      <c r="U316">
        <v>87</v>
      </c>
      <c r="V316">
        <v>87</v>
      </c>
      <c r="W316">
        <v>87</v>
      </c>
      <c r="X316">
        <v>73</v>
      </c>
      <c r="Y316">
        <v>87</v>
      </c>
      <c r="Z316">
        <v>87</v>
      </c>
      <c r="AA316" t="s">
        <v>2022</v>
      </c>
      <c r="AB316">
        <v>73</v>
      </c>
      <c r="AC316">
        <v>87</v>
      </c>
      <c r="AD316">
        <v>87</v>
      </c>
      <c r="AE316" t="s">
        <v>2022</v>
      </c>
      <c r="AF316">
        <v>73</v>
      </c>
      <c r="AG316">
        <v>87</v>
      </c>
      <c r="AH316">
        <v>87</v>
      </c>
      <c r="AI316">
        <v>87</v>
      </c>
      <c r="AJ316">
        <v>73</v>
      </c>
      <c r="AK316">
        <v>87</v>
      </c>
      <c r="AL316">
        <v>87</v>
      </c>
      <c r="AM316">
        <v>73</v>
      </c>
      <c r="AN316">
        <v>87</v>
      </c>
      <c r="AO316">
        <v>87</v>
      </c>
      <c r="AP316">
        <f t="shared" si="4"/>
        <v>96</v>
      </c>
      <c r="AQ316">
        <v>96</v>
      </c>
      <c r="AR316">
        <v>96</v>
      </c>
      <c r="AS316">
        <v>96</v>
      </c>
      <c r="AU316" t="s">
        <v>1860</v>
      </c>
      <c r="AV316" t="s">
        <v>4774</v>
      </c>
      <c r="AW316">
        <v>226</v>
      </c>
    </row>
    <row r="317" spans="4:49" ht="13.5" customHeight="1">
      <c r="D317" t="s">
        <v>1861</v>
      </c>
      <c r="F317" t="s">
        <v>1489</v>
      </c>
      <c r="G317" s="105">
        <v>0</v>
      </c>
      <c r="H317">
        <v>73</v>
      </c>
      <c r="I317">
        <v>87</v>
      </c>
      <c r="J317">
        <v>87</v>
      </c>
      <c r="K317">
        <v>73</v>
      </c>
      <c r="L317">
        <v>87</v>
      </c>
      <c r="M317">
        <v>87</v>
      </c>
      <c r="N317" t="s">
        <v>2022</v>
      </c>
      <c r="O317">
        <v>73</v>
      </c>
      <c r="P317">
        <v>87</v>
      </c>
      <c r="Q317">
        <v>87</v>
      </c>
      <c r="R317" t="s">
        <v>2022</v>
      </c>
      <c r="S317">
        <v>73</v>
      </c>
      <c r="T317">
        <v>87</v>
      </c>
      <c r="U317">
        <v>87</v>
      </c>
      <c r="V317">
        <v>87</v>
      </c>
      <c r="W317">
        <v>87</v>
      </c>
      <c r="X317">
        <v>73</v>
      </c>
      <c r="Y317">
        <v>87</v>
      </c>
      <c r="Z317">
        <v>87</v>
      </c>
      <c r="AA317" t="s">
        <v>2022</v>
      </c>
      <c r="AB317">
        <v>73</v>
      </c>
      <c r="AC317">
        <v>87</v>
      </c>
      <c r="AD317">
        <v>87</v>
      </c>
      <c r="AE317" t="s">
        <v>2022</v>
      </c>
      <c r="AF317">
        <v>73</v>
      </c>
      <c r="AG317">
        <v>87</v>
      </c>
      <c r="AH317">
        <v>87</v>
      </c>
      <c r="AI317">
        <v>87</v>
      </c>
      <c r="AJ317">
        <v>73</v>
      </c>
      <c r="AK317">
        <v>87</v>
      </c>
      <c r="AL317">
        <v>87</v>
      </c>
      <c r="AM317">
        <v>73</v>
      </c>
      <c r="AN317">
        <v>87</v>
      </c>
      <c r="AO317">
        <v>87</v>
      </c>
      <c r="AP317">
        <f t="shared" si="4"/>
        <v>96</v>
      </c>
      <c r="AQ317">
        <v>96</v>
      </c>
      <c r="AR317">
        <v>96</v>
      </c>
      <c r="AS317">
        <v>96</v>
      </c>
      <c r="AU317" t="s">
        <v>1861</v>
      </c>
      <c r="AV317" t="s">
        <v>4774</v>
      </c>
      <c r="AW317">
        <v>227</v>
      </c>
    </row>
    <row r="318" spans="4:49" ht="13.5" customHeight="1">
      <c r="D318" t="s">
        <v>1186</v>
      </c>
      <c r="F318" t="s">
        <v>1288</v>
      </c>
      <c r="G318" s="105">
        <v>0</v>
      </c>
      <c r="H318">
        <v>115</v>
      </c>
      <c r="I318">
        <v>125</v>
      </c>
      <c r="J318">
        <v>124</v>
      </c>
      <c r="K318">
        <v>115</v>
      </c>
      <c r="L318">
        <v>125</v>
      </c>
      <c r="M318">
        <v>124</v>
      </c>
      <c r="N318">
        <v>135</v>
      </c>
      <c r="O318">
        <v>115</v>
      </c>
      <c r="P318">
        <v>125</v>
      </c>
      <c r="Q318">
        <v>124</v>
      </c>
      <c r="R318">
        <v>135</v>
      </c>
      <c r="S318">
        <v>115</v>
      </c>
      <c r="T318">
        <v>125</v>
      </c>
      <c r="U318">
        <v>124</v>
      </c>
      <c r="V318">
        <v>125</v>
      </c>
      <c r="W318">
        <v>124</v>
      </c>
      <c r="X318">
        <v>115</v>
      </c>
      <c r="Y318">
        <v>125</v>
      </c>
      <c r="Z318">
        <v>124</v>
      </c>
      <c r="AA318">
        <v>135</v>
      </c>
      <c r="AB318">
        <v>115</v>
      </c>
      <c r="AC318">
        <v>125</v>
      </c>
      <c r="AD318">
        <v>124</v>
      </c>
      <c r="AE318">
        <v>135</v>
      </c>
      <c r="AF318">
        <v>115</v>
      </c>
      <c r="AG318">
        <v>125</v>
      </c>
      <c r="AH318">
        <v>124</v>
      </c>
      <c r="AI318">
        <v>125</v>
      </c>
      <c r="AJ318">
        <v>115</v>
      </c>
      <c r="AK318">
        <v>125</v>
      </c>
      <c r="AL318">
        <v>124</v>
      </c>
      <c r="AM318">
        <v>115</v>
      </c>
      <c r="AN318">
        <v>125</v>
      </c>
      <c r="AO318">
        <v>124</v>
      </c>
      <c r="AP318">
        <f t="shared" si="4"/>
        <v>138</v>
      </c>
      <c r="AQ318">
        <v>138</v>
      </c>
      <c r="AR318">
        <v>138</v>
      </c>
      <c r="AS318">
        <v>138</v>
      </c>
      <c r="AU318" t="s">
        <v>1186</v>
      </c>
      <c r="AV318" t="s">
        <v>4774</v>
      </c>
      <c r="AW318">
        <v>227</v>
      </c>
    </row>
    <row r="319" spans="4:49" ht="13.5" customHeight="1">
      <c r="D319" t="s">
        <v>1187</v>
      </c>
      <c r="F319" t="s">
        <v>1288</v>
      </c>
      <c r="G319" s="105">
        <v>0</v>
      </c>
      <c r="H319">
        <v>115</v>
      </c>
      <c r="I319">
        <v>125</v>
      </c>
      <c r="J319">
        <v>124</v>
      </c>
      <c r="K319">
        <v>115</v>
      </c>
      <c r="L319">
        <v>125</v>
      </c>
      <c r="M319">
        <v>124</v>
      </c>
      <c r="N319">
        <v>135</v>
      </c>
      <c r="O319">
        <v>115</v>
      </c>
      <c r="P319">
        <v>125</v>
      </c>
      <c r="Q319">
        <v>124</v>
      </c>
      <c r="R319">
        <v>135</v>
      </c>
      <c r="S319">
        <v>115</v>
      </c>
      <c r="T319">
        <v>125</v>
      </c>
      <c r="U319">
        <v>124</v>
      </c>
      <c r="V319">
        <v>125</v>
      </c>
      <c r="W319">
        <v>124</v>
      </c>
      <c r="X319">
        <v>115</v>
      </c>
      <c r="Y319">
        <v>125</v>
      </c>
      <c r="Z319">
        <v>124</v>
      </c>
      <c r="AA319">
        <v>135</v>
      </c>
      <c r="AB319">
        <v>115</v>
      </c>
      <c r="AC319">
        <v>125</v>
      </c>
      <c r="AD319">
        <v>124</v>
      </c>
      <c r="AE319">
        <v>135</v>
      </c>
      <c r="AF319">
        <v>115</v>
      </c>
      <c r="AG319">
        <v>125</v>
      </c>
      <c r="AH319">
        <v>124</v>
      </c>
      <c r="AI319">
        <v>125</v>
      </c>
      <c r="AJ319">
        <v>115</v>
      </c>
      <c r="AK319">
        <v>125</v>
      </c>
      <c r="AL319">
        <v>124</v>
      </c>
      <c r="AM319">
        <v>115</v>
      </c>
      <c r="AN319">
        <v>125</v>
      </c>
      <c r="AO319">
        <v>124</v>
      </c>
      <c r="AP319">
        <f t="shared" si="4"/>
        <v>138</v>
      </c>
      <c r="AQ319">
        <v>138</v>
      </c>
      <c r="AR319">
        <v>138</v>
      </c>
      <c r="AS319">
        <v>138</v>
      </c>
      <c r="AU319" t="s">
        <v>1187</v>
      </c>
      <c r="AV319" t="s">
        <v>4774</v>
      </c>
      <c r="AW319">
        <v>228</v>
      </c>
    </row>
    <row r="320" spans="4:49" ht="13.5" customHeight="1">
      <c r="D320" t="s">
        <v>1188</v>
      </c>
      <c r="F320" t="s">
        <v>1289</v>
      </c>
      <c r="G320" s="105">
        <v>0</v>
      </c>
      <c r="H320">
        <v>87</v>
      </c>
      <c r="I320">
        <v>94</v>
      </c>
      <c r="J320">
        <v>94</v>
      </c>
      <c r="K320">
        <v>87</v>
      </c>
      <c r="L320">
        <v>94</v>
      </c>
      <c r="M320">
        <v>94</v>
      </c>
      <c r="N320">
        <v>101</v>
      </c>
      <c r="O320">
        <v>87</v>
      </c>
      <c r="P320">
        <v>94</v>
      </c>
      <c r="Q320">
        <v>94</v>
      </c>
      <c r="R320">
        <v>101</v>
      </c>
      <c r="S320">
        <v>87</v>
      </c>
      <c r="T320">
        <v>94</v>
      </c>
      <c r="U320">
        <v>94</v>
      </c>
      <c r="V320">
        <v>94</v>
      </c>
      <c r="W320">
        <v>94</v>
      </c>
      <c r="X320">
        <v>87</v>
      </c>
      <c r="Y320">
        <v>94</v>
      </c>
      <c r="Z320">
        <v>94</v>
      </c>
      <c r="AA320">
        <v>101</v>
      </c>
      <c r="AB320">
        <v>87</v>
      </c>
      <c r="AC320">
        <v>94</v>
      </c>
      <c r="AD320">
        <v>94</v>
      </c>
      <c r="AE320">
        <v>101</v>
      </c>
      <c r="AF320">
        <v>87</v>
      </c>
      <c r="AG320">
        <v>94</v>
      </c>
      <c r="AH320">
        <v>94</v>
      </c>
      <c r="AI320">
        <v>94</v>
      </c>
      <c r="AJ320">
        <v>87</v>
      </c>
      <c r="AK320">
        <v>94</v>
      </c>
      <c r="AL320">
        <v>94</v>
      </c>
      <c r="AM320">
        <v>87</v>
      </c>
      <c r="AN320">
        <v>94</v>
      </c>
      <c r="AO320">
        <v>94</v>
      </c>
      <c r="AP320">
        <f t="shared" si="4"/>
        <v>104</v>
      </c>
      <c r="AQ320">
        <v>104</v>
      </c>
      <c r="AR320">
        <v>104</v>
      </c>
      <c r="AS320">
        <v>104</v>
      </c>
      <c r="AU320" t="s">
        <v>1188</v>
      </c>
      <c r="AV320" t="s">
        <v>4774</v>
      </c>
      <c r="AW320">
        <v>229</v>
      </c>
    </row>
    <row r="321" spans="4:49" ht="13.5" customHeight="1">
      <c r="D321" t="s">
        <v>1189</v>
      </c>
      <c r="F321" t="s">
        <v>1289</v>
      </c>
      <c r="G321" s="105">
        <v>0</v>
      </c>
      <c r="H321">
        <v>87</v>
      </c>
      <c r="I321">
        <v>94</v>
      </c>
      <c r="J321">
        <v>94</v>
      </c>
      <c r="K321">
        <v>87</v>
      </c>
      <c r="L321">
        <v>94</v>
      </c>
      <c r="M321">
        <v>94</v>
      </c>
      <c r="N321">
        <v>101</v>
      </c>
      <c r="O321">
        <v>87</v>
      </c>
      <c r="P321">
        <v>94</v>
      </c>
      <c r="Q321">
        <v>94</v>
      </c>
      <c r="R321">
        <v>101</v>
      </c>
      <c r="S321">
        <v>87</v>
      </c>
      <c r="T321">
        <v>94</v>
      </c>
      <c r="U321">
        <v>94</v>
      </c>
      <c r="V321">
        <v>94</v>
      </c>
      <c r="W321">
        <v>94</v>
      </c>
      <c r="X321">
        <v>87</v>
      </c>
      <c r="Y321">
        <v>94</v>
      </c>
      <c r="Z321">
        <v>94</v>
      </c>
      <c r="AA321">
        <v>101</v>
      </c>
      <c r="AB321">
        <v>87</v>
      </c>
      <c r="AC321">
        <v>94</v>
      </c>
      <c r="AD321">
        <v>94</v>
      </c>
      <c r="AE321">
        <v>101</v>
      </c>
      <c r="AF321">
        <v>87</v>
      </c>
      <c r="AG321">
        <v>94</v>
      </c>
      <c r="AH321">
        <v>94</v>
      </c>
      <c r="AI321">
        <v>94</v>
      </c>
      <c r="AJ321">
        <v>87</v>
      </c>
      <c r="AK321">
        <v>94</v>
      </c>
      <c r="AL321">
        <v>94</v>
      </c>
      <c r="AM321">
        <v>87</v>
      </c>
      <c r="AN321">
        <v>94</v>
      </c>
      <c r="AO321">
        <v>94</v>
      </c>
      <c r="AP321">
        <f t="shared" si="4"/>
        <v>104</v>
      </c>
      <c r="AQ321">
        <v>104</v>
      </c>
      <c r="AR321">
        <v>104</v>
      </c>
      <c r="AS321">
        <v>104</v>
      </c>
      <c r="AU321" t="s">
        <v>1189</v>
      </c>
      <c r="AV321" t="s">
        <v>4774</v>
      </c>
      <c r="AW321">
        <v>230</v>
      </c>
    </row>
    <row r="322" spans="4:49" ht="13.5" customHeight="1">
      <c r="D322" t="s">
        <v>1190</v>
      </c>
      <c r="F322" t="s">
        <v>1290</v>
      </c>
      <c r="G322" s="105">
        <v>0</v>
      </c>
      <c r="H322">
        <v>298</v>
      </c>
      <c r="I322">
        <v>325</v>
      </c>
      <c r="J322">
        <v>322</v>
      </c>
      <c r="K322">
        <v>298</v>
      </c>
      <c r="L322">
        <v>325</v>
      </c>
      <c r="M322">
        <v>322</v>
      </c>
      <c r="N322">
        <v>355</v>
      </c>
      <c r="O322">
        <v>298</v>
      </c>
      <c r="P322">
        <v>325</v>
      </c>
      <c r="Q322">
        <v>322</v>
      </c>
      <c r="R322">
        <v>355</v>
      </c>
      <c r="S322">
        <v>298</v>
      </c>
      <c r="T322">
        <v>325</v>
      </c>
      <c r="U322">
        <v>322</v>
      </c>
      <c r="V322">
        <v>325</v>
      </c>
      <c r="W322">
        <v>322</v>
      </c>
      <c r="X322">
        <v>298</v>
      </c>
      <c r="Y322">
        <v>325</v>
      </c>
      <c r="Z322">
        <v>322</v>
      </c>
      <c r="AA322">
        <v>355</v>
      </c>
      <c r="AB322">
        <v>298</v>
      </c>
      <c r="AC322">
        <v>325</v>
      </c>
      <c r="AD322">
        <v>322</v>
      </c>
      <c r="AE322">
        <v>355</v>
      </c>
      <c r="AF322">
        <v>298</v>
      </c>
      <c r="AG322">
        <v>325</v>
      </c>
      <c r="AH322">
        <v>322</v>
      </c>
      <c r="AI322">
        <v>325</v>
      </c>
      <c r="AJ322">
        <v>298</v>
      </c>
      <c r="AK322">
        <v>325</v>
      </c>
      <c r="AL322">
        <v>322</v>
      </c>
      <c r="AM322">
        <v>298</v>
      </c>
      <c r="AN322">
        <v>325</v>
      </c>
      <c r="AO322">
        <v>322</v>
      </c>
      <c r="AP322">
        <f t="shared" si="4"/>
        <v>358</v>
      </c>
      <c r="AQ322">
        <v>358</v>
      </c>
      <c r="AR322">
        <v>358</v>
      </c>
      <c r="AS322">
        <v>358</v>
      </c>
      <c r="AU322" t="s">
        <v>1190</v>
      </c>
      <c r="AV322" t="s">
        <v>4774</v>
      </c>
      <c r="AW322">
        <v>231</v>
      </c>
    </row>
    <row r="323" spans="4:49" ht="13.5" customHeight="1">
      <c r="D323" t="s">
        <v>1191</v>
      </c>
      <c r="F323" t="s">
        <v>1490</v>
      </c>
      <c r="G323" s="105">
        <v>0</v>
      </c>
      <c r="H323">
        <v>298</v>
      </c>
      <c r="I323">
        <v>325</v>
      </c>
      <c r="J323">
        <v>322</v>
      </c>
      <c r="K323">
        <v>298</v>
      </c>
      <c r="L323">
        <v>325</v>
      </c>
      <c r="M323">
        <v>322</v>
      </c>
      <c r="N323">
        <v>355</v>
      </c>
      <c r="O323">
        <v>298</v>
      </c>
      <c r="P323">
        <v>325</v>
      </c>
      <c r="Q323">
        <v>322</v>
      </c>
      <c r="R323">
        <v>355</v>
      </c>
      <c r="S323">
        <v>298</v>
      </c>
      <c r="T323">
        <v>325</v>
      </c>
      <c r="U323">
        <v>322</v>
      </c>
      <c r="V323">
        <v>325</v>
      </c>
      <c r="W323">
        <v>322</v>
      </c>
      <c r="X323">
        <v>298</v>
      </c>
      <c r="Y323">
        <v>325</v>
      </c>
      <c r="Z323">
        <v>322</v>
      </c>
      <c r="AA323">
        <v>355</v>
      </c>
      <c r="AB323">
        <v>298</v>
      </c>
      <c r="AC323">
        <v>325</v>
      </c>
      <c r="AD323">
        <v>322</v>
      </c>
      <c r="AE323">
        <v>355</v>
      </c>
      <c r="AF323">
        <v>298</v>
      </c>
      <c r="AG323">
        <v>325</v>
      </c>
      <c r="AH323">
        <v>322</v>
      </c>
      <c r="AI323">
        <v>325</v>
      </c>
      <c r="AJ323">
        <v>298</v>
      </c>
      <c r="AK323">
        <v>325</v>
      </c>
      <c r="AL323">
        <v>322</v>
      </c>
      <c r="AM323">
        <v>298</v>
      </c>
      <c r="AN323">
        <v>325</v>
      </c>
      <c r="AO323">
        <v>322</v>
      </c>
      <c r="AP323">
        <f t="shared" ref="AP323:AP386" si="5">ROUNDUP(AN323*1.1,0)</f>
        <v>358</v>
      </c>
      <c r="AQ323">
        <v>358</v>
      </c>
      <c r="AR323">
        <v>358</v>
      </c>
      <c r="AS323">
        <v>358</v>
      </c>
      <c r="AU323" t="s">
        <v>1191</v>
      </c>
      <c r="AV323" t="s">
        <v>4774</v>
      </c>
      <c r="AW323">
        <v>232</v>
      </c>
    </row>
    <row r="324" spans="4:49" ht="13.5" customHeight="1">
      <c r="D324" t="s">
        <v>1192</v>
      </c>
      <c r="F324" t="s">
        <v>1291</v>
      </c>
      <c r="G324" s="105">
        <v>0</v>
      </c>
      <c r="H324">
        <v>101</v>
      </c>
      <c r="I324">
        <v>109</v>
      </c>
      <c r="J324">
        <v>108</v>
      </c>
      <c r="K324">
        <v>101</v>
      </c>
      <c r="L324">
        <v>109</v>
      </c>
      <c r="M324">
        <v>108</v>
      </c>
      <c r="N324">
        <v>118</v>
      </c>
      <c r="O324">
        <v>101</v>
      </c>
      <c r="P324">
        <v>109</v>
      </c>
      <c r="Q324">
        <v>108</v>
      </c>
      <c r="R324">
        <v>118</v>
      </c>
      <c r="S324">
        <v>101</v>
      </c>
      <c r="T324">
        <v>109</v>
      </c>
      <c r="U324">
        <v>108</v>
      </c>
      <c r="V324">
        <v>109</v>
      </c>
      <c r="W324">
        <v>108</v>
      </c>
      <c r="X324">
        <v>101</v>
      </c>
      <c r="Y324">
        <v>109</v>
      </c>
      <c r="Z324">
        <v>108</v>
      </c>
      <c r="AA324">
        <v>118</v>
      </c>
      <c r="AB324">
        <v>101</v>
      </c>
      <c r="AC324">
        <v>109</v>
      </c>
      <c r="AD324">
        <v>108</v>
      </c>
      <c r="AE324">
        <v>118</v>
      </c>
      <c r="AF324">
        <v>101</v>
      </c>
      <c r="AG324">
        <v>109</v>
      </c>
      <c r="AH324">
        <v>108</v>
      </c>
      <c r="AI324">
        <v>109</v>
      </c>
      <c r="AJ324">
        <v>101</v>
      </c>
      <c r="AK324">
        <v>109</v>
      </c>
      <c r="AL324">
        <v>108</v>
      </c>
      <c r="AM324">
        <v>101</v>
      </c>
      <c r="AN324">
        <v>109</v>
      </c>
      <c r="AO324">
        <v>108</v>
      </c>
      <c r="AP324">
        <f t="shared" si="5"/>
        <v>120</v>
      </c>
      <c r="AQ324">
        <v>120</v>
      </c>
      <c r="AR324">
        <v>120</v>
      </c>
      <c r="AS324">
        <v>120</v>
      </c>
      <c r="AU324" t="s">
        <v>1192</v>
      </c>
      <c r="AV324" t="s">
        <v>4774</v>
      </c>
      <c r="AW324">
        <v>233</v>
      </c>
    </row>
    <row r="325" spans="4:49" ht="13.5" customHeight="1">
      <c r="D325" t="s">
        <v>1193</v>
      </c>
      <c r="F325" t="s">
        <v>1291</v>
      </c>
      <c r="G325" s="105">
        <v>0</v>
      </c>
      <c r="H325">
        <v>101</v>
      </c>
      <c r="I325">
        <v>109</v>
      </c>
      <c r="J325">
        <v>108</v>
      </c>
      <c r="K325">
        <v>101</v>
      </c>
      <c r="L325">
        <v>109</v>
      </c>
      <c r="M325">
        <v>108</v>
      </c>
      <c r="N325">
        <v>118</v>
      </c>
      <c r="O325">
        <v>101</v>
      </c>
      <c r="P325">
        <v>109</v>
      </c>
      <c r="Q325">
        <v>108</v>
      </c>
      <c r="R325">
        <v>118</v>
      </c>
      <c r="S325">
        <v>101</v>
      </c>
      <c r="T325">
        <v>109</v>
      </c>
      <c r="U325">
        <v>108</v>
      </c>
      <c r="V325">
        <v>109</v>
      </c>
      <c r="W325">
        <v>108</v>
      </c>
      <c r="X325">
        <v>101</v>
      </c>
      <c r="Y325">
        <v>109</v>
      </c>
      <c r="Z325">
        <v>108</v>
      </c>
      <c r="AA325">
        <v>118</v>
      </c>
      <c r="AB325">
        <v>101</v>
      </c>
      <c r="AC325">
        <v>109</v>
      </c>
      <c r="AD325">
        <v>108</v>
      </c>
      <c r="AE325">
        <v>118</v>
      </c>
      <c r="AF325">
        <v>101</v>
      </c>
      <c r="AG325">
        <v>109</v>
      </c>
      <c r="AH325">
        <v>108</v>
      </c>
      <c r="AI325">
        <v>109</v>
      </c>
      <c r="AJ325">
        <v>101</v>
      </c>
      <c r="AK325">
        <v>109</v>
      </c>
      <c r="AL325">
        <v>108</v>
      </c>
      <c r="AM325">
        <v>101</v>
      </c>
      <c r="AN325">
        <v>109</v>
      </c>
      <c r="AO325">
        <v>108</v>
      </c>
      <c r="AP325">
        <f t="shared" si="5"/>
        <v>120</v>
      </c>
      <c r="AQ325">
        <v>120</v>
      </c>
      <c r="AR325">
        <v>120</v>
      </c>
      <c r="AS325">
        <v>120</v>
      </c>
      <c r="AU325" t="s">
        <v>1193</v>
      </c>
      <c r="AV325" t="s">
        <v>4774</v>
      </c>
      <c r="AW325">
        <v>234</v>
      </c>
    </row>
    <row r="326" spans="4:49" ht="13.5" customHeight="1">
      <c r="D326" t="s">
        <v>1862</v>
      </c>
      <c r="F326" t="s">
        <v>1288</v>
      </c>
      <c r="G326" s="105">
        <v>0</v>
      </c>
      <c r="H326">
        <v>61</v>
      </c>
      <c r="I326">
        <v>70</v>
      </c>
      <c r="J326">
        <v>68</v>
      </c>
      <c r="K326">
        <v>61</v>
      </c>
      <c r="L326">
        <v>70</v>
      </c>
      <c r="M326">
        <v>68</v>
      </c>
      <c r="N326">
        <v>81</v>
      </c>
      <c r="O326">
        <v>61</v>
      </c>
      <c r="P326">
        <v>70</v>
      </c>
      <c r="Q326">
        <v>68</v>
      </c>
      <c r="R326">
        <v>81</v>
      </c>
      <c r="S326">
        <v>61</v>
      </c>
      <c r="T326">
        <v>70</v>
      </c>
      <c r="U326">
        <v>68</v>
      </c>
      <c r="V326">
        <v>70</v>
      </c>
      <c r="W326">
        <v>68</v>
      </c>
      <c r="X326">
        <v>61</v>
      </c>
      <c r="Y326">
        <v>70</v>
      </c>
      <c r="Z326">
        <v>68</v>
      </c>
      <c r="AA326">
        <v>81</v>
      </c>
      <c r="AB326">
        <v>61</v>
      </c>
      <c r="AC326">
        <v>70</v>
      </c>
      <c r="AD326">
        <v>68</v>
      </c>
      <c r="AE326">
        <v>81</v>
      </c>
      <c r="AF326">
        <v>61</v>
      </c>
      <c r="AG326">
        <v>70</v>
      </c>
      <c r="AH326">
        <v>68</v>
      </c>
      <c r="AI326">
        <v>70</v>
      </c>
      <c r="AJ326">
        <v>61</v>
      </c>
      <c r="AK326">
        <v>70</v>
      </c>
      <c r="AL326">
        <v>68</v>
      </c>
      <c r="AM326">
        <v>61</v>
      </c>
      <c r="AN326">
        <v>70</v>
      </c>
      <c r="AO326">
        <v>68</v>
      </c>
      <c r="AP326">
        <f t="shared" si="5"/>
        <v>77</v>
      </c>
      <c r="AQ326">
        <v>77</v>
      </c>
      <c r="AR326">
        <v>77</v>
      </c>
      <c r="AS326">
        <v>77</v>
      </c>
      <c r="AU326" t="s">
        <v>1862</v>
      </c>
      <c r="AV326" t="s">
        <v>4774</v>
      </c>
      <c r="AW326">
        <v>235</v>
      </c>
    </row>
    <row r="327" spans="4:49" ht="13.5" customHeight="1">
      <c r="D327" t="s">
        <v>1863</v>
      </c>
      <c r="F327" t="s">
        <v>1288</v>
      </c>
      <c r="G327" s="105">
        <v>0</v>
      </c>
      <c r="H327">
        <v>61</v>
      </c>
      <c r="I327">
        <v>70</v>
      </c>
      <c r="J327">
        <v>68</v>
      </c>
      <c r="K327">
        <v>61</v>
      </c>
      <c r="L327">
        <v>70</v>
      </c>
      <c r="M327">
        <v>68</v>
      </c>
      <c r="N327">
        <v>81</v>
      </c>
      <c r="O327">
        <v>61</v>
      </c>
      <c r="P327">
        <v>70</v>
      </c>
      <c r="Q327">
        <v>68</v>
      </c>
      <c r="R327">
        <v>81</v>
      </c>
      <c r="S327">
        <v>61</v>
      </c>
      <c r="T327">
        <v>70</v>
      </c>
      <c r="U327">
        <v>68</v>
      </c>
      <c r="V327">
        <v>70</v>
      </c>
      <c r="W327">
        <v>68</v>
      </c>
      <c r="X327">
        <v>61</v>
      </c>
      <c r="Y327">
        <v>70</v>
      </c>
      <c r="Z327">
        <v>68</v>
      </c>
      <c r="AA327">
        <v>81</v>
      </c>
      <c r="AB327">
        <v>61</v>
      </c>
      <c r="AC327">
        <v>70</v>
      </c>
      <c r="AD327">
        <v>68</v>
      </c>
      <c r="AE327">
        <v>81</v>
      </c>
      <c r="AF327">
        <v>61</v>
      </c>
      <c r="AG327">
        <v>70</v>
      </c>
      <c r="AH327">
        <v>68</v>
      </c>
      <c r="AI327">
        <v>70</v>
      </c>
      <c r="AJ327">
        <v>61</v>
      </c>
      <c r="AK327">
        <v>70</v>
      </c>
      <c r="AL327">
        <v>68</v>
      </c>
      <c r="AM327">
        <v>61</v>
      </c>
      <c r="AN327">
        <v>70</v>
      </c>
      <c r="AO327">
        <v>68</v>
      </c>
      <c r="AP327">
        <f t="shared" si="5"/>
        <v>77</v>
      </c>
      <c r="AQ327">
        <v>77</v>
      </c>
      <c r="AR327">
        <v>77</v>
      </c>
      <c r="AS327">
        <v>77</v>
      </c>
      <c r="AU327" t="s">
        <v>1863</v>
      </c>
      <c r="AV327" t="s">
        <v>4774</v>
      </c>
      <c r="AW327">
        <v>236</v>
      </c>
    </row>
    <row r="328" spans="4:49" ht="13.5" customHeight="1">
      <c r="D328" t="s">
        <v>1864</v>
      </c>
      <c r="F328" t="s">
        <v>1289</v>
      </c>
      <c r="G328" s="105">
        <v>0</v>
      </c>
      <c r="H328">
        <v>48</v>
      </c>
      <c r="I328">
        <v>54</v>
      </c>
      <c r="J328">
        <v>54</v>
      </c>
      <c r="K328">
        <v>48</v>
      </c>
      <c r="L328">
        <v>54</v>
      </c>
      <c r="M328">
        <v>54</v>
      </c>
      <c r="N328">
        <v>62</v>
      </c>
      <c r="O328">
        <v>48</v>
      </c>
      <c r="P328">
        <v>54</v>
      </c>
      <c r="Q328">
        <v>54</v>
      </c>
      <c r="R328">
        <v>62</v>
      </c>
      <c r="S328">
        <v>48</v>
      </c>
      <c r="T328">
        <v>54</v>
      </c>
      <c r="U328">
        <v>54</v>
      </c>
      <c r="V328">
        <v>54</v>
      </c>
      <c r="W328">
        <v>54</v>
      </c>
      <c r="X328">
        <v>48</v>
      </c>
      <c r="Y328">
        <v>54</v>
      </c>
      <c r="Z328">
        <v>54</v>
      </c>
      <c r="AA328">
        <v>62</v>
      </c>
      <c r="AB328">
        <v>48</v>
      </c>
      <c r="AC328">
        <v>54</v>
      </c>
      <c r="AD328">
        <v>54</v>
      </c>
      <c r="AE328">
        <v>62</v>
      </c>
      <c r="AF328">
        <v>48</v>
      </c>
      <c r="AG328">
        <v>54</v>
      </c>
      <c r="AH328">
        <v>54</v>
      </c>
      <c r="AI328">
        <v>54</v>
      </c>
      <c r="AJ328">
        <v>48</v>
      </c>
      <c r="AK328">
        <v>54</v>
      </c>
      <c r="AL328">
        <v>54</v>
      </c>
      <c r="AM328">
        <v>48</v>
      </c>
      <c r="AN328">
        <v>54</v>
      </c>
      <c r="AO328">
        <v>54</v>
      </c>
      <c r="AP328">
        <f t="shared" si="5"/>
        <v>60</v>
      </c>
      <c r="AQ328">
        <v>60</v>
      </c>
      <c r="AR328">
        <v>60</v>
      </c>
      <c r="AS328">
        <v>60</v>
      </c>
      <c r="AU328" t="s">
        <v>1864</v>
      </c>
      <c r="AW328">
        <v>237</v>
      </c>
    </row>
    <row r="329" spans="4:49" ht="13.5" customHeight="1">
      <c r="D329" t="s">
        <v>1865</v>
      </c>
      <c r="F329" t="s">
        <v>1289</v>
      </c>
      <c r="G329" s="105">
        <v>0</v>
      </c>
      <c r="H329">
        <v>48</v>
      </c>
      <c r="I329">
        <v>54</v>
      </c>
      <c r="J329">
        <v>54</v>
      </c>
      <c r="K329">
        <v>48</v>
      </c>
      <c r="L329">
        <v>54</v>
      </c>
      <c r="M329">
        <v>54</v>
      </c>
      <c r="N329">
        <v>62</v>
      </c>
      <c r="O329">
        <v>48</v>
      </c>
      <c r="P329">
        <v>54</v>
      </c>
      <c r="Q329">
        <v>54</v>
      </c>
      <c r="R329">
        <v>62</v>
      </c>
      <c r="S329">
        <v>48</v>
      </c>
      <c r="T329">
        <v>54</v>
      </c>
      <c r="U329">
        <v>54</v>
      </c>
      <c r="V329">
        <v>54</v>
      </c>
      <c r="W329">
        <v>54</v>
      </c>
      <c r="X329">
        <v>48</v>
      </c>
      <c r="Y329">
        <v>54</v>
      </c>
      <c r="Z329">
        <v>54</v>
      </c>
      <c r="AA329">
        <v>62</v>
      </c>
      <c r="AB329">
        <v>48</v>
      </c>
      <c r="AC329">
        <v>54</v>
      </c>
      <c r="AD329">
        <v>54</v>
      </c>
      <c r="AE329">
        <v>62</v>
      </c>
      <c r="AF329">
        <v>48</v>
      </c>
      <c r="AG329">
        <v>54</v>
      </c>
      <c r="AH329">
        <v>54</v>
      </c>
      <c r="AI329">
        <v>54</v>
      </c>
      <c r="AJ329">
        <v>48</v>
      </c>
      <c r="AK329">
        <v>54</v>
      </c>
      <c r="AL329">
        <v>54</v>
      </c>
      <c r="AM329">
        <v>48</v>
      </c>
      <c r="AN329">
        <v>54</v>
      </c>
      <c r="AO329">
        <v>54</v>
      </c>
      <c r="AP329">
        <f t="shared" si="5"/>
        <v>60</v>
      </c>
      <c r="AQ329">
        <v>60</v>
      </c>
      <c r="AR329">
        <v>60</v>
      </c>
      <c r="AS329">
        <v>60</v>
      </c>
      <c r="AU329" t="s">
        <v>1865</v>
      </c>
      <c r="AV329" t="s">
        <v>4774</v>
      </c>
      <c r="AW329">
        <v>238</v>
      </c>
    </row>
    <row r="330" spans="4:49" ht="13.5" customHeight="1">
      <c r="D330" t="s">
        <v>1866</v>
      </c>
      <c r="F330" t="s">
        <v>1290</v>
      </c>
      <c r="G330" s="105">
        <v>0</v>
      </c>
      <c r="H330">
        <v>141</v>
      </c>
      <c r="I330">
        <v>168</v>
      </c>
      <c r="J330">
        <v>165</v>
      </c>
      <c r="K330">
        <v>141</v>
      </c>
      <c r="L330">
        <v>168</v>
      </c>
      <c r="M330">
        <v>165</v>
      </c>
      <c r="N330">
        <v>197</v>
      </c>
      <c r="O330">
        <v>141</v>
      </c>
      <c r="P330">
        <v>168</v>
      </c>
      <c r="Q330">
        <v>165</v>
      </c>
      <c r="R330">
        <v>197</v>
      </c>
      <c r="S330">
        <v>141</v>
      </c>
      <c r="T330">
        <v>168</v>
      </c>
      <c r="U330">
        <v>165</v>
      </c>
      <c r="V330">
        <v>168</v>
      </c>
      <c r="W330">
        <v>165</v>
      </c>
      <c r="X330">
        <v>141</v>
      </c>
      <c r="Y330">
        <v>168</v>
      </c>
      <c r="Z330">
        <v>165</v>
      </c>
      <c r="AA330">
        <v>197</v>
      </c>
      <c r="AB330">
        <v>141</v>
      </c>
      <c r="AC330">
        <v>168</v>
      </c>
      <c r="AD330">
        <v>165</v>
      </c>
      <c r="AE330">
        <v>197</v>
      </c>
      <c r="AF330">
        <v>141</v>
      </c>
      <c r="AG330">
        <v>168</v>
      </c>
      <c r="AH330">
        <v>165</v>
      </c>
      <c r="AI330">
        <v>168</v>
      </c>
      <c r="AJ330">
        <v>141</v>
      </c>
      <c r="AK330">
        <v>168</v>
      </c>
      <c r="AL330">
        <v>165</v>
      </c>
      <c r="AM330">
        <v>141</v>
      </c>
      <c r="AN330">
        <v>168</v>
      </c>
      <c r="AO330">
        <v>165</v>
      </c>
      <c r="AP330">
        <f t="shared" si="5"/>
        <v>185</v>
      </c>
      <c r="AQ330">
        <v>185</v>
      </c>
      <c r="AR330">
        <v>185</v>
      </c>
      <c r="AS330">
        <v>185</v>
      </c>
      <c r="AU330" t="s">
        <v>1866</v>
      </c>
      <c r="AV330" t="s">
        <v>4774</v>
      </c>
      <c r="AW330">
        <v>239</v>
      </c>
    </row>
    <row r="331" spans="4:49" ht="13.5" customHeight="1">
      <c r="D331" t="s">
        <v>1867</v>
      </c>
      <c r="F331" t="s">
        <v>1490</v>
      </c>
      <c r="G331" s="105">
        <v>0</v>
      </c>
      <c r="H331">
        <v>141</v>
      </c>
      <c r="I331">
        <v>168</v>
      </c>
      <c r="J331">
        <v>165</v>
      </c>
      <c r="K331">
        <v>141</v>
      </c>
      <c r="L331">
        <v>168</v>
      </c>
      <c r="M331">
        <v>165</v>
      </c>
      <c r="N331">
        <v>197</v>
      </c>
      <c r="O331">
        <v>141</v>
      </c>
      <c r="P331">
        <v>168</v>
      </c>
      <c r="Q331">
        <v>165</v>
      </c>
      <c r="R331">
        <v>197</v>
      </c>
      <c r="S331">
        <v>141</v>
      </c>
      <c r="T331">
        <v>168</v>
      </c>
      <c r="U331">
        <v>165</v>
      </c>
      <c r="V331">
        <v>168</v>
      </c>
      <c r="W331">
        <v>165</v>
      </c>
      <c r="X331">
        <v>141</v>
      </c>
      <c r="Y331">
        <v>168</v>
      </c>
      <c r="Z331">
        <v>165</v>
      </c>
      <c r="AA331">
        <v>197</v>
      </c>
      <c r="AB331">
        <v>141</v>
      </c>
      <c r="AC331">
        <v>168</v>
      </c>
      <c r="AD331">
        <v>165</v>
      </c>
      <c r="AE331">
        <v>197</v>
      </c>
      <c r="AF331">
        <v>141</v>
      </c>
      <c r="AG331">
        <v>168</v>
      </c>
      <c r="AH331">
        <v>165</v>
      </c>
      <c r="AI331">
        <v>168</v>
      </c>
      <c r="AJ331">
        <v>141</v>
      </c>
      <c r="AK331">
        <v>168</v>
      </c>
      <c r="AL331">
        <v>165</v>
      </c>
      <c r="AM331">
        <v>141</v>
      </c>
      <c r="AN331">
        <v>168</v>
      </c>
      <c r="AO331">
        <v>165</v>
      </c>
      <c r="AP331">
        <f t="shared" si="5"/>
        <v>185</v>
      </c>
      <c r="AQ331">
        <v>185</v>
      </c>
      <c r="AR331">
        <v>185</v>
      </c>
      <c r="AS331">
        <v>185</v>
      </c>
      <c r="AU331" t="s">
        <v>1867</v>
      </c>
      <c r="AV331" t="s">
        <v>4774</v>
      </c>
      <c r="AW331">
        <v>240</v>
      </c>
    </row>
    <row r="332" spans="4:49" ht="13.5" customHeight="1">
      <c r="D332" t="s">
        <v>1868</v>
      </c>
      <c r="F332" t="s">
        <v>1291</v>
      </c>
      <c r="G332" s="105">
        <v>0</v>
      </c>
      <c r="H332">
        <v>54</v>
      </c>
      <c r="I332">
        <v>62</v>
      </c>
      <c r="J332">
        <v>61</v>
      </c>
      <c r="K332">
        <v>54</v>
      </c>
      <c r="L332">
        <v>62</v>
      </c>
      <c r="M332">
        <v>61</v>
      </c>
      <c r="N332">
        <v>71</v>
      </c>
      <c r="O332">
        <v>54</v>
      </c>
      <c r="P332">
        <v>62</v>
      </c>
      <c r="Q332">
        <v>61</v>
      </c>
      <c r="R332">
        <v>71</v>
      </c>
      <c r="S332">
        <v>54</v>
      </c>
      <c r="T332">
        <v>62</v>
      </c>
      <c r="U332">
        <v>61</v>
      </c>
      <c r="V332">
        <v>62</v>
      </c>
      <c r="W332">
        <v>61</v>
      </c>
      <c r="X332">
        <v>54</v>
      </c>
      <c r="Y332">
        <v>62</v>
      </c>
      <c r="Z332">
        <v>61</v>
      </c>
      <c r="AA332">
        <v>71</v>
      </c>
      <c r="AB332">
        <v>54</v>
      </c>
      <c r="AC332">
        <v>62</v>
      </c>
      <c r="AD332">
        <v>61</v>
      </c>
      <c r="AE332">
        <v>71</v>
      </c>
      <c r="AF332">
        <v>54</v>
      </c>
      <c r="AG332">
        <v>62</v>
      </c>
      <c r="AH332">
        <v>61</v>
      </c>
      <c r="AI332">
        <v>62</v>
      </c>
      <c r="AJ332">
        <v>54</v>
      </c>
      <c r="AK332">
        <v>62</v>
      </c>
      <c r="AL332">
        <v>61</v>
      </c>
      <c r="AM332">
        <v>54</v>
      </c>
      <c r="AN332">
        <v>62</v>
      </c>
      <c r="AO332">
        <v>61</v>
      </c>
      <c r="AP332">
        <f t="shared" si="5"/>
        <v>69</v>
      </c>
      <c r="AQ332">
        <v>69</v>
      </c>
      <c r="AR332">
        <v>69</v>
      </c>
      <c r="AS332">
        <v>69</v>
      </c>
      <c r="AU332" t="s">
        <v>1868</v>
      </c>
      <c r="AV332" t="s">
        <v>4774</v>
      </c>
      <c r="AW332">
        <v>241</v>
      </c>
    </row>
    <row r="333" spans="4:49" ht="13.5" customHeight="1">
      <c r="D333" t="s">
        <v>1869</v>
      </c>
      <c r="F333" t="s">
        <v>1291</v>
      </c>
      <c r="G333" s="105">
        <v>0</v>
      </c>
      <c r="H333">
        <v>54</v>
      </c>
      <c r="I333">
        <v>62</v>
      </c>
      <c r="J333">
        <v>61</v>
      </c>
      <c r="K333">
        <v>54</v>
      </c>
      <c r="L333">
        <v>62</v>
      </c>
      <c r="M333">
        <v>61</v>
      </c>
      <c r="N333">
        <v>71</v>
      </c>
      <c r="O333">
        <v>54</v>
      </c>
      <c r="P333">
        <v>62</v>
      </c>
      <c r="Q333">
        <v>61</v>
      </c>
      <c r="R333">
        <v>71</v>
      </c>
      <c r="S333">
        <v>54</v>
      </c>
      <c r="T333">
        <v>62</v>
      </c>
      <c r="U333">
        <v>61</v>
      </c>
      <c r="V333">
        <v>62</v>
      </c>
      <c r="W333">
        <v>61</v>
      </c>
      <c r="X333">
        <v>54</v>
      </c>
      <c r="Y333">
        <v>62</v>
      </c>
      <c r="Z333">
        <v>61</v>
      </c>
      <c r="AA333">
        <v>71</v>
      </c>
      <c r="AB333">
        <v>54</v>
      </c>
      <c r="AC333">
        <v>62</v>
      </c>
      <c r="AD333">
        <v>61</v>
      </c>
      <c r="AE333">
        <v>71</v>
      </c>
      <c r="AF333">
        <v>54</v>
      </c>
      <c r="AG333">
        <v>62</v>
      </c>
      <c r="AH333">
        <v>61</v>
      </c>
      <c r="AI333">
        <v>62</v>
      </c>
      <c r="AJ333">
        <v>54</v>
      </c>
      <c r="AK333">
        <v>62</v>
      </c>
      <c r="AL333">
        <v>61</v>
      </c>
      <c r="AM333">
        <v>54</v>
      </c>
      <c r="AN333">
        <v>62</v>
      </c>
      <c r="AO333">
        <v>61</v>
      </c>
      <c r="AP333">
        <f t="shared" si="5"/>
        <v>69</v>
      </c>
      <c r="AQ333">
        <v>69</v>
      </c>
      <c r="AR333">
        <v>69</v>
      </c>
      <c r="AS333">
        <v>69</v>
      </c>
      <c r="AU333" t="s">
        <v>1869</v>
      </c>
      <c r="AV333" t="s">
        <v>4774</v>
      </c>
      <c r="AW333">
        <v>242</v>
      </c>
    </row>
    <row r="334" spans="4:49" ht="13.5" customHeight="1">
      <c r="D334" t="s">
        <v>1194</v>
      </c>
      <c r="F334" t="s">
        <v>3636</v>
      </c>
      <c r="G334" s="105">
        <v>0</v>
      </c>
      <c r="H334">
        <v>101</v>
      </c>
      <c r="I334">
        <v>105</v>
      </c>
      <c r="J334">
        <v>108</v>
      </c>
      <c r="K334">
        <v>101</v>
      </c>
      <c r="L334">
        <v>105</v>
      </c>
      <c r="M334">
        <v>108</v>
      </c>
      <c r="N334">
        <v>93</v>
      </c>
      <c r="O334">
        <v>101</v>
      </c>
      <c r="P334">
        <v>105</v>
      </c>
      <c r="Q334">
        <v>108</v>
      </c>
      <c r="R334">
        <v>93</v>
      </c>
      <c r="S334">
        <v>101</v>
      </c>
      <c r="T334">
        <v>105</v>
      </c>
      <c r="U334">
        <v>108</v>
      </c>
      <c r="V334">
        <v>105</v>
      </c>
      <c r="W334">
        <v>108</v>
      </c>
      <c r="X334">
        <v>101</v>
      </c>
      <c r="Y334">
        <v>105</v>
      </c>
      <c r="Z334">
        <v>108</v>
      </c>
      <c r="AA334">
        <v>93</v>
      </c>
      <c r="AB334">
        <v>101</v>
      </c>
      <c r="AC334">
        <v>105</v>
      </c>
      <c r="AD334">
        <v>108</v>
      </c>
      <c r="AE334">
        <v>93</v>
      </c>
      <c r="AF334">
        <v>101</v>
      </c>
      <c r="AG334">
        <v>105</v>
      </c>
      <c r="AH334">
        <v>108</v>
      </c>
      <c r="AI334">
        <v>105</v>
      </c>
      <c r="AJ334">
        <v>101</v>
      </c>
      <c r="AK334">
        <v>105</v>
      </c>
      <c r="AL334">
        <v>108</v>
      </c>
      <c r="AM334">
        <v>101</v>
      </c>
      <c r="AN334">
        <v>105</v>
      </c>
      <c r="AO334">
        <v>108</v>
      </c>
      <c r="AP334">
        <f t="shared" si="5"/>
        <v>116</v>
      </c>
      <c r="AQ334">
        <v>116</v>
      </c>
      <c r="AR334">
        <v>116</v>
      </c>
      <c r="AS334">
        <v>116</v>
      </c>
      <c r="AU334" t="s">
        <v>1194</v>
      </c>
      <c r="AV334" t="s">
        <v>4774</v>
      </c>
      <c r="AW334">
        <v>243</v>
      </c>
    </row>
    <row r="335" spans="4:49" ht="13.5" customHeight="1">
      <c r="D335" t="s">
        <v>1195</v>
      </c>
      <c r="F335" t="s">
        <v>3637</v>
      </c>
      <c r="G335" s="105">
        <v>0</v>
      </c>
      <c r="H335">
        <v>101</v>
      </c>
      <c r="I335">
        <v>105</v>
      </c>
      <c r="J335">
        <v>108</v>
      </c>
      <c r="K335">
        <v>101</v>
      </c>
      <c r="L335">
        <v>105</v>
      </c>
      <c r="M335">
        <v>108</v>
      </c>
      <c r="N335">
        <v>93</v>
      </c>
      <c r="O335">
        <v>101</v>
      </c>
      <c r="P335">
        <v>105</v>
      </c>
      <c r="Q335">
        <v>108</v>
      </c>
      <c r="R335">
        <v>93</v>
      </c>
      <c r="S335">
        <v>101</v>
      </c>
      <c r="T335">
        <v>105</v>
      </c>
      <c r="U335">
        <v>108</v>
      </c>
      <c r="V335">
        <v>105</v>
      </c>
      <c r="W335">
        <v>108</v>
      </c>
      <c r="X335">
        <v>101</v>
      </c>
      <c r="Y335">
        <v>105</v>
      </c>
      <c r="Z335">
        <v>108</v>
      </c>
      <c r="AA335">
        <v>93</v>
      </c>
      <c r="AB335">
        <v>101</v>
      </c>
      <c r="AC335">
        <v>105</v>
      </c>
      <c r="AD335">
        <v>108</v>
      </c>
      <c r="AE335">
        <v>93</v>
      </c>
      <c r="AF335">
        <v>101</v>
      </c>
      <c r="AG335">
        <v>105</v>
      </c>
      <c r="AH335">
        <v>108</v>
      </c>
      <c r="AI335">
        <v>105</v>
      </c>
      <c r="AJ335">
        <v>101</v>
      </c>
      <c r="AK335">
        <v>105</v>
      </c>
      <c r="AL335">
        <v>108</v>
      </c>
      <c r="AM335">
        <v>101</v>
      </c>
      <c r="AN335">
        <v>105</v>
      </c>
      <c r="AO335">
        <v>108</v>
      </c>
      <c r="AP335">
        <f t="shared" si="5"/>
        <v>116</v>
      </c>
      <c r="AQ335">
        <v>116</v>
      </c>
      <c r="AR335">
        <v>116</v>
      </c>
      <c r="AS335">
        <v>116</v>
      </c>
      <c r="AU335" t="s">
        <v>1195</v>
      </c>
      <c r="AV335" t="s">
        <v>4774</v>
      </c>
      <c r="AW335">
        <v>244</v>
      </c>
    </row>
    <row r="336" spans="4:49" ht="13.5" customHeight="1">
      <c r="D336" t="s">
        <v>1196</v>
      </c>
      <c r="F336" t="s">
        <v>3640</v>
      </c>
      <c r="G336" s="105">
        <v>0</v>
      </c>
      <c r="H336">
        <v>80</v>
      </c>
      <c r="I336">
        <v>83</v>
      </c>
      <c r="J336">
        <v>85</v>
      </c>
      <c r="K336">
        <v>80</v>
      </c>
      <c r="L336">
        <v>83</v>
      </c>
      <c r="M336">
        <v>85</v>
      </c>
      <c r="N336">
        <v>74</v>
      </c>
      <c r="O336">
        <v>80</v>
      </c>
      <c r="P336">
        <v>83</v>
      </c>
      <c r="Q336">
        <v>85</v>
      </c>
      <c r="R336">
        <v>74</v>
      </c>
      <c r="S336">
        <v>80</v>
      </c>
      <c r="T336">
        <v>83</v>
      </c>
      <c r="U336">
        <v>85</v>
      </c>
      <c r="V336">
        <v>83</v>
      </c>
      <c r="W336">
        <v>85</v>
      </c>
      <c r="X336">
        <v>80</v>
      </c>
      <c r="Y336">
        <v>83</v>
      </c>
      <c r="Z336">
        <v>85</v>
      </c>
      <c r="AA336">
        <v>74</v>
      </c>
      <c r="AB336">
        <v>80</v>
      </c>
      <c r="AC336">
        <v>83</v>
      </c>
      <c r="AD336">
        <v>85</v>
      </c>
      <c r="AE336">
        <v>74</v>
      </c>
      <c r="AF336">
        <v>80</v>
      </c>
      <c r="AG336">
        <v>83</v>
      </c>
      <c r="AH336">
        <v>85</v>
      </c>
      <c r="AI336">
        <v>83</v>
      </c>
      <c r="AJ336">
        <v>80</v>
      </c>
      <c r="AK336">
        <v>83</v>
      </c>
      <c r="AL336">
        <v>85</v>
      </c>
      <c r="AM336">
        <v>80</v>
      </c>
      <c r="AN336">
        <v>83</v>
      </c>
      <c r="AO336">
        <v>85</v>
      </c>
      <c r="AP336">
        <f t="shared" si="5"/>
        <v>92</v>
      </c>
      <c r="AQ336">
        <v>92</v>
      </c>
      <c r="AR336">
        <v>92</v>
      </c>
      <c r="AS336">
        <v>92</v>
      </c>
      <c r="AU336" t="s">
        <v>1196</v>
      </c>
      <c r="AW336">
        <v>245</v>
      </c>
    </row>
    <row r="337" spans="4:49" ht="13.5" customHeight="1">
      <c r="D337" t="s">
        <v>1197</v>
      </c>
      <c r="F337" t="s">
        <v>3640</v>
      </c>
      <c r="G337" s="105">
        <v>0</v>
      </c>
      <c r="H337">
        <v>80</v>
      </c>
      <c r="I337">
        <v>83</v>
      </c>
      <c r="J337">
        <v>85</v>
      </c>
      <c r="K337">
        <v>80</v>
      </c>
      <c r="L337">
        <v>83</v>
      </c>
      <c r="M337">
        <v>85</v>
      </c>
      <c r="N337">
        <v>74</v>
      </c>
      <c r="O337">
        <v>80</v>
      </c>
      <c r="P337">
        <v>83</v>
      </c>
      <c r="Q337">
        <v>85</v>
      </c>
      <c r="R337">
        <v>74</v>
      </c>
      <c r="S337">
        <v>80</v>
      </c>
      <c r="T337">
        <v>83</v>
      </c>
      <c r="U337">
        <v>85</v>
      </c>
      <c r="V337">
        <v>83</v>
      </c>
      <c r="W337">
        <v>85</v>
      </c>
      <c r="X337">
        <v>80</v>
      </c>
      <c r="Y337">
        <v>83</v>
      </c>
      <c r="Z337">
        <v>85</v>
      </c>
      <c r="AA337">
        <v>74</v>
      </c>
      <c r="AB337">
        <v>80</v>
      </c>
      <c r="AC337">
        <v>83</v>
      </c>
      <c r="AD337">
        <v>85</v>
      </c>
      <c r="AE337">
        <v>74</v>
      </c>
      <c r="AF337">
        <v>80</v>
      </c>
      <c r="AG337">
        <v>83</v>
      </c>
      <c r="AH337">
        <v>85</v>
      </c>
      <c r="AI337">
        <v>83</v>
      </c>
      <c r="AJ337">
        <v>80</v>
      </c>
      <c r="AK337">
        <v>83</v>
      </c>
      <c r="AL337">
        <v>85</v>
      </c>
      <c r="AM337">
        <v>80</v>
      </c>
      <c r="AN337">
        <v>83</v>
      </c>
      <c r="AO337">
        <v>85</v>
      </c>
      <c r="AP337">
        <f t="shared" si="5"/>
        <v>92</v>
      </c>
      <c r="AQ337">
        <v>92</v>
      </c>
      <c r="AR337">
        <v>92</v>
      </c>
      <c r="AS337">
        <v>92</v>
      </c>
      <c r="AU337" t="s">
        <v>1197</v>
      </c>
      <c r="AV337" t="s">
        <v>4774</v>
      </c>
      <c r="AW337">
        <v>246</v>
      </c>
    </row>
    <row r="338" spans="4:49" ht="13.5" customHeight="1">
      <c r="D338" t="s">
        <v>1198</v>
      </c>
      <c r="F338" t="s">
        <v>3641</v>
      </c>
      <c r="G338" s="105">
        <v>0</v>
      </c>
      <c r="H338">
        <v>222</v>
      </c>
      <c r="I338">
        <v>235</v>
      </c>
      <c r="J338">
        <v>242</v>
      </c>
      <c r="K338">
        <v>222</v>
      </c>
      <c r="L338">
        <v>235</v>
      </c>
      <c r="M338">
        <v>242</v>
      </c>
      <c r="N338">
        <v>201</v>
      </c>
      <c r="O338">
        <v>222</v>
      </c>
      <c r="P338">
        <v>235</v>
      </c>
      <c r="Q338">
        <v>242</v>
      </c>
      <c r="R338">
        <v>201</v>
      </c>
      <c r="S338">
        <v>222</v>
      </c>
      <c r="T338">
        <v>235</v>
      </c>
      <c r="U338">
        <v>242</v>
      </c>
      <c r="V338">
        <v>235</v>
      </c>
      <c r="W338">
        <v>242</v>
      </c>
      <c r="X338">
        <v>222</v>
      </c>
      <c r="Y338">
        <v>235</v>
      </c>
      <c r="Z338">
        <v>242</v>
      </c>
      <c r="AA338">
        <v>201</v>
      </c>
      <c r="AB338">
        <v>222</v>
      </c>
      <c r="AC338">
        <v>235</v>
      </c>
      <c r="AD338">
        <v>242</v>
      </c>
      <c r="AE338">
        <v>201</v>
      </c>
      <c r="AF338">
        <v>222</v>
      </c>
      <c r="AG338">
        <v>235</v>
      </c>
      <c r="AH338">
        <v>242</v>
      </c>
      <c r="AI338">
        <v>235</v>
      </c>
      <c r="AJ338">
        <v>222</v>
      </c>
      <c r="AK338">
        <v>235</v>
      </c>
      <c r="AL338">
        <v>242</v>
      </c>
      <c r="AM338">
        <v>222</v>
      </c>
      <c r="AN338">
        <v>235</v>
      </c>
      <c r="AO338">
        <v>242</v>
      </c>
      <c r="AP338">
        <f t="shared" si="5"/>
        <v>259</v>
      </c>
      <c r="AQ338">
        <v>259</v>
      </c>
      <c r="AR338">
        <v>259</v>
      </c>
      <c r="AS338">
        <v>259</v>
      </c>
      <c r="AU338" t="s">
        <v>1198</v>
      </c>
      <c r="AV338" t="s">
        <v>4774</v>
      </c>
      <c r="AW338">
        <v>247</v>
      </c>
    </row>
    <row r="339" spans="4:49" ht="13.5" customHeight="1">
      <c r="D339" t="s">
        <v>1199</v>
      </c>
      <c r="F339" t="s">
        <v>3641</v>
      </c>
      <c r="G339" s="105">
        <v>0</v>
      </c>
      <c r="H339">
        <v>222</v>
      </c>
      <c r="I339">
        <v>235</v>
      </c>
      <c r="J339">
        <v>242</v>
      </c>
      <c r="K339">
        <v>222</v>
      </c>
      <c r="L339">
        <v>235</v>
      </c>
      <c r="M339">
        <v>242</v>
      </c>
      <c r="N339">
        <v>201</v>
      </c>
      <c r="O339">
        <v>222</v>
      </c>
      <c r="P339">
        <v>235</v>
      </c>
      <c r="Q339">
        <v>242</v>
      </c>
      <c r="R339">
        <v>201</v>
      </c>
      <c r="S339">
        <v>222</v>
      </c>
      <c r="T339">
        <v>235</v>
      </c>
      <c r="U339">
        <v>242</v>
      </c>
      <c r="V339">
        <v>235</v>
      </c>
      <c r="W339">
        <v>242</v>
      </c>
      <c r="X339">
        <v>222</v>
      </c>
      <c r="Y339">
        <v>235</v>
      </c>
      <c r="Z339">
        <v>242</v>
      </c>
      <c r="AA339">
        <v>201</v>
      </c>
      <c r="AB339">
        <v>222</v>
      </c>
      <c r="AC339">
        <v>235</v>
      </c>
      <c r="AD339">
        <v>242</v>
      </c>
      <c r="AE339">
        <v>201</v>
      </c>
      <c r="AF339">
        <v>222</v>
      </c>
      <c r="AG339">
        <v>235</v>
      </c>
      <c r="AH339">
        <v>242</v>
      </c>
      <c r="AI339">
        <v>235</v>
      </c>
      <c r="AJ339">
        <v>222</v>
      </c>
      <c r="AK339">
        <v>235</v>
      </c>
      <c r="AL339">
        <v>242</v>
      </c>
      <c r="AM339">
        <v>222</v>
      </c>
      <c r="AN339">
        <v>235</v>
      </c>
      <c r="AO339">
        <v>242</v>
      </c>
      <c r="AP339">
        <f t="shared" si="5"/>
        <v>259</v>
      </c>
      <c r="AQ339">
        <v>259</v>
      </c>
      <c r="AR339">
        <v>259</v>
      </c>
      <c r="AS339">
        <v>259</v>
      </c>
      <c r="AU339" t="s">
        <v>1199</v>
      </c>
      <c r="AV339" t="s">
        <v>4774</v>
      </c>
      <c r="AW339">
        <v>248</v>
      </c>
    </row>
    <row r="340" spans="4:49" ht="13.5" customHeight="1">
      <c r="D340" t="s">
        <v>1200</v>
      </c>
      <c r="F340" t="s">
        <v>3644</v>
      </c>
      <c r="G340" s="105">
        <v>0</v>
      </c>
      <c r="H340">
        <v>90</v>
      </c>
      <c r="I340">
        <v>94</v>
      </c>
      <c r="J340">
        <v>96</v>
      </c>
      <c r="K340">
        <v>90</v>
      </c>
      <c r="L340">
        <v>94</v>
      </c>
      <c r="M340">
        <v>96</v>
      </c>
      <c r="N340">
        <v>84</v>
      </c>
      <c r="O340">
        <v>90</v>
      </c>
      <c r="P340">
        <v>94</v>
      </c>
      <c r="Q340">
        <v>96</v>
      </c>
      <c r="R340">
        <v>84</v>
      </c>
      <c r="S340">
        <v>90</v>
      </c>
      <c r="T340">
        <v>94</v>
      </c>
      <c r="U340">
        <v>96</v>
      </c>
      <c r="V340">
        <v>94</v>
      </c>
      <c r="W340">
        <v>96</v>
      </c>
      <c r="X340">
        <v>90</v>
      </c>
      <c r="Y340">
        <v>94</v>
      </c>
      <c r="Z340">
        <v>96</v>
      </c>
      <c r="AA340">
        <v>84</v>
      </c>
      <c r="AB340">
        <v>90</v>
      </c>
      <c r="AC340">
        <v>94</v>
      </c>
      <c r="AD340">
        <v>96</v>
      </c>
      <c r="AE340">
        <v>84</v>
      </c>
      <c r="AF340">
        <v>90</v>
      </c>
      <c r="AG340">
        <v>94</v>
      </c>
      <c r="AH340">
        <v>96</v>
      </c>
      <c r="AI340">
        <v>94</v>
      </c>
      <c r="AJ340">
        <v>90</v>
      </c>
      <c r="AK340">
        <v>94</v>
      </c>
      <c r="AL340">
        <v>96</v>
      </c>
      <c r="AM340">
        <v>90</v>
      </c>
      <c r="AN340">
        <v>94</v>
      </c>
      <c r="AO340">
        <v>96</v>
      </c>
      <c r="AP340">
        <f t="shared" si="5"/>
        <v>104</v>
      </c>
      <c r="AQ340">
        <v>104</v>
      </c>
      <c r="AR340">
        <v>104</v>
      </c>
      <c r="AS340">
        <v>104</v>
      </c>
      <c r="AU340" t="s">
        <v>1200</v>
      </c>
      <c r="AV340" t="s">
        <v>4774</v>
      </c>
      <c r="AW340">
        <v>249</v>
      </c>
    </row>
    <row r="341" spans="4:49" ht="13.5" customHeight="1">
      <c r="D341" t="s">
        <v>1201</v>
      </c>
      <c r="F341" t="s">
        <v>3644</v>
      </c>
      <c r="G341" s="105">
        <v>0</v>
      </c>
      <c r="H341">
        <v>90</v>
      </c>
      <c r="I341">
        <v>94</v>
      </c>
      <c r="J341">
        <v>96</v>
      </c>
      <c r="K341">
        <v>90</v>
      </c>
      <c r="L341">
        <v>94</v>
      </c>
      <c r="M341">
        <v>96</v>
      </c>
      <c r="N341">
        <v>84</v>
      </c>
      <c r="O341">
        <v>90</v>
      </c>
      <c r="P341">
        <v>94</v>
      </c>
      <c r="Q341">
        <v>96</v>
      </c>
      <c r="R341">
        <v>84</v>
      </c>
      <c r="S341">
        <v>90</v>
      </c>
      <c r="T341">
        <v>94</v>
      </c>
      <c r="U341">
        <v>96</v>
      </c>
      <c r="V341">
        <v>94</v>
      </c>
      <c r="W341">
        <v>96</v>
      </c>
      <c r="X341">
        <v>90</v>
      </c>
      <c r="Y341">
        <v>94</v>
      </c>
      <c r="Z341">
        <v>96</v>
      </c>
      <c r="AA341">
        <v>84</v>
      </c>
      <c r="AB341">
        <v>90</v>
      </c>
      <c r="AC341">
        <v>94</v>
      </c>
      <c r="AD341">
        <v>96</v>
      </c>
      <c r="AE341">
        <v>84</v>
      </c>
      <c r="AF341">
        <v>90</v>
      </c>
      <c r="AG341">
        <v>94</v>
      </c>
      <c r="AH341">
        <v>96</v>
      </c>
      <c r="AI341">
        <v>94</v>
      </c>
      <c r="AJ341">
        <v>90</v>
      </c>
      <c r="AK341">
        <v>94</v>
      </c>
      <c r="AL341">
        <v>96</v>
      </c>
      <c r="AM341">
        <v>90</v>
      </c>
      <c r="AN341">
        <v>94</v>
      </c>
      <c r="AO341">
        <v>96</v>
      </c>
      <c r="AP341">
        <f t="shared" si="5"/>
        <v>104</v>
      </c>
      <c r="AQ341">
        <v>104</v>
      </c>
      <c r="AR341">
        <v>104</v>
      </c>
      <c r="AS341">
        <v>104</v>
      </c>
      <c r="AU341" t="s">
        <v>1201</v>
      </c>
      <c r="AV341" t="s">
        <v>4774</v>
      </c>
      <c r="AW341">
        <v>250</v>
      </c>
    </row>
    <row r="342" spans="4:49" ht="13.5" customHeight="1">
      <c r="D342" t="s">
        <v>1202</v>
      </c>
      <c r="F342" t="s">
        <v>3638</v>
      </c>
      <c r="G342" s="105">
        <v>0</v>
      </c>
      <c r="H342">
        <v>96</v>
      </c>
      <c r="I342">
        <v>98</v>
      </c>
      <c r="J342">
        <v>105</v>
      </c>
      <c r="K342">
        <v>96</v>
      </c>
      <c r="L342">
        <v>98</v>
      </c>
      <c r="M342">
        <v>105</v>
      </c>
      <c r="N342">
        <v>87</v>
      </c>
      <c r="O342">
        <v>96</v>
      </c>
      <c r="P342">
        <v>98</v>
      </c>
      <c r="Q342">
        <v>105</v>
      </c>
      <c r="R342">
        <v>87</v>
      </c>
      <c r="S342">
        <v>96</v>
      </c>
      <c r="T342">
        <v>98</v>
      </c>
      <c r="U342">
        <v>105</v>
      </c>
      <c r="V342">
        <v>98</v>
      </c>
      <c r="W342">
        <v>105</v>
      </c>
      <c r="X342">
        <v>96</v>
      </c>
      <c r="Y342">
        <v>98</v>
      </c>
      <c r="Z342">
        <v>105</v>
      </c>
      <c r="AA342">
        <v>87</v>
      </c>
      <c r="AB342">
        <v>96</v>
      </c>
      <c r="AC342">
        <v>98</v>
      </c>
      <c r="AD342">
        <v>105</v>
      </c>
      <c r="AE342">
        <v>87</v>
      </c>
      <c r="AF342">
        <v>96</v>
      </c>
      <c r="AG342">
        <v>98</v>
      </c>
      <c r="AH342">
        <v>105</v>
      </c>
      <c r="AI342">
        <v>98</v>
      </c>
      <c r="AJ342">
        <v>96</v>
      </c>
      <c r="AK342">
        <v>98</v>
      </c>
      <c r="AL342">
        <v>105</v>
      </c>
      <c r="AM342">
        <v>96</v>
      </c>
      <c r="AN342">
        <v>98</v>
      </c>
      <c r="AO342">
        <v>105</v>
      </c>
      <c r="AP342">
        <f t="shared" si="5"/>
        <v>108</v>
      </c>
      <c r="AQ342">
        <v>108</v>
      </c>
      <c r="AR342">
        <v>108</v>
      </c>
      <c r="AS342">
        <v>108</v>
      </c>
      <c r="AU342" t="s">
        <v>1202</v>
      </c>
      <c r="AV342" t="s">
        <v>4774</v>
      </c>
      <c r="AW342">
        <v>252</v>
      </c>
    </row>
    <row r="343" spans="4:49" ht="13.5" customHeight="1">
      <c r="D343" t="s">
        <v>1203</v>
      </c>
      <c r="F343" t="s">
        <v>3638</v>
      </c>
      <c r="G343" s="105">
        <v>0</v>
      </c>
      <c r="H343">
        <v>96</v>
      </c>
      <c r="I343">
        <v>98</v>
      </c>
      <c r="J343">
        <v>105</v>
      </c>
      <c r="K343">
        <v>96</v>
      </c>
      <c r="L343">
        <v>98</v>
      </c>
      <c r="M343">
        <v>105</v>
      </c>
      <c r="N343">
        <v>87</v>
      </c>
      <c r="O343">
        <v>96</v>
      </c>
      <c r="P343">
        <v>98</v>
      </c>
      <c r="Q343">
        <v>105</v>
      </c>
      <c r="R343">
        <v>87</v>
      </c>
      <c r="S343">
        <v>96</v>
      </c>
      <c r="T343">
        <v>98</v>
      </c>
      <c r="U343">
        <v>105</v>
      </c>
      <c r="V343">
        <v>98</v>
      </c>
      <c r="W343">
        <v>105</v>
      </c>
      <c r="X343">
        <v>96</v>
      </c>
      <c r="Y343">
        <v>98</v>
      </c>
      <c r="Z343">
        <v>105</v>
      </c>
      <c r="AA343">
        <v>87</v>
      </c>
      <c r="AB343">
        <v>96</v>
      </c>
      <c r="AC343">
        <v>98</v>
      </c>
      <c r="AD343">
        <v>105</v>
      </c>
      <c r="AE343">
        <v>87</v>
      </c>
      <c r="AF343">
        <v>96</v>
      </c>
      <c r="AG343">
        <v>98</v>
      </c>
      <c r="AH343">
        <v>105</v>
      </c>
      <c r="AI343">
        <v>98</v>
      </c>
      <c r="AJ343">
        <v>96</v>
      </c>
      <c r="AK343">
        <v>98</v>
      </c>
      <c r="AL343">
        <v>105</v>
      </c>
      <c r="AM343">
        <v>96</v>
      </c>
      <c r="AN343">
        <v>98</v>
      </c>
      <c r="AO343">
        <v>105</v>
      </c>
      <c r="AP343">
        <f t="shared" si="5"/>
        <v>108</v>
      </c>
      <c r="AQ343">
        <v>108</v>
      </c>
      <c r="AR343">
        <v>108</v>
      </c>
      <c r="AS343">
        <v>108</v>
      </c>
      <c r="AU343" t="s">
        <v>1203</v>
      </c>
      <c r="AV343" t="s">
        <v>4774</v>
      </c>
      <c r="AW343">
        <v>253</v>
      </c>
    </row>
    <row r="344" spans="4:49" ht="13.5" customHeight="1">
      <c r="D344" t="s">
        <v>1204</v>
      </c>
      <c r="F344" t="s">
        <v>3639</v>
      </c>
      <c r="G344" s="105">
        <v>0</v>
      </c>
      <c r="H344">
        <v>77</v>
      </c>
      <c r="I344">
        <v>79</v>
      </c>
      <c r="J344">
        <v>83</v>
      </c>
      <c r="K344">
        <v>77</v>
      </c>
      <c r="L344">
        <v>79</v>
      </c>
      <c r="M344">
        <v>83</v>
      </c>
      <c r="N344">
        <v>71</v>
      </c>
      <c r="O344">
        <v>77</v>
      </c>
      <c r="P344">
        <v>79</v>
      </c>
      <c r="Q344">
        <v>83</v>
      </c>
      <c r="R344">
        <v>71</v>
      </c>
      <c r="S344">
        <v>77</v>
      </c>
      <c r="T344">
        <v>79</v>
      </c>
      <c r="U344">
        <v>83</v>
      </c>
      <c r="V344">
        <v>79</v>
      </c>
      <c r="W344">
        <v>83</v>
      </c>
      <c r="X344">
        <v>77</v>
      </c>
      <c r="Y344">
        <v>79</v>
      </c>
      <c r="Z344">
        <v>83</v>
      </c>
      <c r="AA344">
        <v>71</v>
      </c>
      <c r="AB344">
        <v>77</v>
      </c>
      <c r="AC344">
        <v>79</v>
      </c>
      <c r="AD344">
        <v>83</v>
      </c>
      <c r="AE344">
        <v>71</v>
      </c>
      <c r="AF344">
        <v>77</v>
      </c>
      <c r="AG344">
        <v>79</v>
      </c>
      <c r="AH344">
        <v>83</v>
      </c>
      <c r="AI344">
        <v>79</v>
      </c>
      <c r="AJ344">
        <v>77</v>
      </c>
      <c r="AK344">
        <v>79</v>
      </c>
      <c r="AL344">
        <v>83</v>
      </c>
      <c r="AM344">
        <v>77</v>
      </c>
      <c r="AN344">
        <v>79</v>
      </c>
      <c r="AO344">
        <v>83</v>
      </c>
      <c r="AP344">
        <f t="shared" si="5"/>
        <v>87</v>
      </c>
      <c r="AQ344">
        <v>87</v>
      </c>
      <c r="AR344">
        <v>87</v>
      </c>
      <c r="AS344">
        <v>87</v>
      </c>
      <c r="AU344" t="s">
        <v>1204</v>
      </c>
      <c r="AV344" t="s">
        <v>4774</v>
      </c>
      <c r="AW344">
        <v>254</v>
      </c>
    </row>
    <row r="345" spans="4:49" ht="13.5" customHeight="1">
      <c r="D345" t="s">
        <v>1205</v>
      </c>
      <c r="F345" t="s">
        <v>3639</v>
      </c>
      <c r="G345" s="105">
        <v>0</v>
      </c>
      <c r="H345">
        <v>77</v>
      </c>
      <c r="I345">
        <v>79</v>
      </c>
      <c r="J345">
        <v>83</v>
      </c>
      <c r="K345">
        <v>77</v>
      </c>
      <c r="L345">
        <v>79</v>
      </c>
      <c r="M345">
        <v>83</v>
      </c>
      <c r="N345">
        <v>71</v>
      </c>
      <c r="O345">
        <v>77</v>
      </c>
      <c r="P345">
        <v>79</v>
      </c>
      <c r="Q345">
        <v>83</v>
      </c>
      <c r="R345">
        <v>71</v>
      </c>
      <c r="S345">
        <v>77</v>
      </c>
      <c r="T345">
        <v>79</v>
      </c>
      <c r="U345">
        <v>83</v>
      </c>
      <c r="V345">
        <v>79</v>
      </c>
      <c r="W345">
        <v>83</v>
      </c>
      <c r="X345">
        <v>77</v>
      </c>
      <c r="Y345">
        <v>79</v>
      </c>
      <c r="Z345">
        <v>83</v>
      </c>
      <c r="AA345">
        <v>71</v>
      </c>
      <c r="AB345">
        <v>77</v>
      </c>
      <c r="AC345">
        <v>79</v>
      </c>
      <c r="AD345">
        <v>83</v>
      </c>
      <c r="AE345">
        <v>71</v>
      </c>
      <c r="AF345">
        <v>77</v>
      </c>
      <c r="AG345">
        <v>79</v>
      </c>
      <c r="AH345">
        <v>83</v>
      </c>
      <c r="AI345">
        <v>79</v>
      </c>
      <c r="AJ345">
        <v>77</v>
      </c>
      <c r="AK345">
        <v>79</v>
      </c>
      <c r="AL345">
        <v>83</v>
      </c>
      <c r="AM345">
        <v>77</v>
      </c>
      <c r="AN345">
        <v>79</v>
      </c>
      <c r="AO345">
        <v>83</v>
      </c>
      <c r="AP345">
        <f t="shared" si="5"/>
        <v>87</v>
      </c>
      <c r="AQ345">
        <v>87</v>
      </c>
      <c r="AR345">
        <v>87</v>
      </c>
      <c r="AS345">
        <v>87</v>
      </c>
      <c r="AU345" t="s">
        <v>1205</v>
      </c>
      <c r="AV345" t="s">
        <v>4774</v>
      </c>
      <c r="AW345">
        <v>255</v>
      </c>
    </row>
    <row r="346" spans="4:49" ht="13.5" customHeight="1">
      <c r="D346" t="s">
        <v>1206</v>
      </c>
      <c r="F346" t="s">
        <v>3642</v>
      </c>
      <c r="G346" s="105">
        <v>0</v>
      </c>
      <c r="H346">
        <v>209</v>
      </c>
      <c r="I346">
        <v>216</v>
      </c>
      <c r="J346">
        <v>234</v>
      </c>
      <c r="K346">
        <v>209</v>
      </c>
      <c r="L346">
        <v>216</v>
      </c>
      <c r="M346">
        <v>234</v>
      </c>
      <c r="N346">
        <v>185</v>
      </c>
      <c r="O346">
        <v>209</v>
      </c>
      <c r="P346">
        <v>216</v>
      </c>
      <c r="Q346">
        <v>234</v>
      </c>
      <c r="R346">
        <v>185</v>
      </c>
      <c r="S346">
        <v>209</v>
      </c>
      <c r="T346">
        <v>216</v>
      </c>
      <c r="U346">
        <v>234</v>
      </c>
      <c r="V346">
        <v>216</v>
      </c>
      <c r="W346">
        <v>234</v>
      </c>
      <c r="X346">
        <v>209</v>
      </c>
      <c r="Y346">
        <v>216</v>
      </c>
      <c r="Z346">
        <v>234</v>
      </c>
      <c r="AA346">
        <v>185</v>
      </c>
      <c r="AB346">
        <v>209</v>
      </c>
      <c r="AC346">
        <v>216</v>
      </c>
      <c r="AD346">
        <v>234</v>
      </c>
      <c r="AE346">
        <v>185</v>
      </c>
      <c r="AF346">
        <v>209</v>
      </c>
      <c r="AG346">
        <v>216</v>
      </c>
      <c r="AH346">
        <v>234</v>
      </c>
      <c r="AI346">
        <v>216</v>
      </c>
      <c r="AJ346">
        <v>209</v>
      </c>
      <c r="AK346">
        <v>216</v>
      </c>
      <c r="AL346">
        <v>234</v>
      </c>
      <c r="AM346">
        <v>209</v>
      </c>
      <c r="AN346">
        <v>216</v>
      </c>
      <c r="AO346">
        <v>234</v>
      </c>
      <c r="AP346">
        <f t="shared" si="5"/>
        <v>238</v>
      </c>
      <c r="AQ346">
        <v>238</v>
      </c>
      <c r="AR346">
        <v>238</v>
      </c>
      <c r="AS346">
        <v>238</v>
      </c>
      <c r="AU346" t="s">
        <v>1206</v>
      </c>
      <c r="AV346" t="s">
        <v>4774</v>
      </c>
      <c r="AW346">
        <v>256</v>
      </c>
    </row>
    <row r="347" spans="4:49" ht="13.5" customHeight="1">
      <c r="D347" t="s">
        <v>1207</v>
      </c>
      <c r="F347" t="s">
        <v>3642</v>
      </c>
      <c r="G347" s="105">
        <v>0</v>
      </c>
      <c r="H347">
        <v>209</v>
      </c>
      <c r="I347">
        <v>216</v>
      </c>
      <c r="J347">
        <v>234</v>
      </c>
      <c r="K347">
        <v>209</v>
      </c>
      <c r="L347">
        <v>216</v>
      </c>
      <c r="M347">
        <v>234</v>
      </c>
      <c r="N347">
        <v>185</v>
      </c>
      <c r="O347">
        <v>209</v>
      </c>
      <c r="P347">
        <v>216</v>
      </c>
      <c r="Q347">
        <v>234</v>
      </c>
      <c r="R347">
        <v>185</v>
      </c>
      <c r="S347">
        <v>209</v>
      </c>
      <c r="T347">
        <v>216</v>
      </c>
      <c r="U347">
        <v>234</v>
      </c>
      <c r="V347">
        <v>216</v>
      </c>
      <c r="W347">
        <v>234</v>
      </c>
      <c r="X347">
        <v>209</v>
      </c>
      <c r="Y347">
        <v>216</v>
      </c>
      <c r="Z347">
        <v>234</v>
      </c>
      <c r="AA347">
        <v>185</v>
      </c>
      <c r="AB347">
        <v>209</v>
      </c>
      <c r="AC347">
        <v>216</v>
      </c>
      <c r="AD347">
        <v>234</v>
      </c>
      <c r="AE347">
        <v>185</v>
      </c>
      <c r="AF347">
        <v>209</v>
      </c>
      <c r="AG347">
        <v>216</v>
      </c>
      <c r="AH347">
        <v>234</v>
      </c>
      <c r="AI347">
        <v>216</v>
      </c>
      <c r="AJ347">
        <v>209</v>
      </c>
      <c r="AK347">
        <v>216</v>
      </c>
      <c r="AL347">
        <v>234</v>
      </c>
      <c r="AM347">
        <v>209</v>
      </c>
      <c r="AN347">
        <v>216</v>
      </c>
      <c r="AO347">
        <v>234</v>
      </c>
      <c r="AP347">
        <f t="shared" si="5"/>
        <v>238</v>
      </c>
      <c r="AQ347">
        <v>238</v>
      </c>
      <c r="AR347">
        <v>238</v>
      </c>
      <c r="AS347">
        <v>238</v>
      </c>
      <c r="AU347" t="s">
        <v>1207</v>
      </c>
      <c r="AV347" t="s">
        <v>4774</v>
      </c>
      <c r="AW347">
        <v>257</v>
      </c>
    </row>
    <row r="348" spans="4:49" ht="13.5" customHeight="1">
      <c r="D348" t="s">
        <v>1208</v>
      </c>
      <c r="F348" t="s">
        <v>3643</v>
      </c>
      <c r="G348" s="105">
        <v>0</v>
      </c>
      <c r="H348">
        <v>87</v>
      </c>
      <c r="I348">
        <v>88</v>
      </c>
      <c r="J348">
        <v>94</v>
      </c>
      <c r="K348">
        <v>87</v>
      </c>
      <c r="L348">
        <v>88</v>
      </c>
      <c r="M348">
        <v>94</v>
      </c>
      <c r="N348">
        <v>79</v>
      </c>
      <c r="O348">
        <v>87</v>
      </c>
      <c r="P348">
        <v>88</v>
      </c>
      <c r="Q348">
        <v>94</v>
      </c>
      <c r="R348">
        <v>79</v>
      </c>
      <c r="S348">
        <v>87</v>
      </c>
      <c r="T348">
        <v>88</v>
      </c>
      <c r="U348">
        <v>94</v>
      </c>
      <c r="V348">
        <v>88</v>
      </c>
      <c r="W348">
        <v>94</v>
      </c>
      <c r="X348">
        <v>87</v>
      </c>
      <c r="Y348">
        <v>88</v>
      </c>
      <c r="Z348">
        <v>94</v>
      </c>
      <c r="AA348">
        <v>79</v>
      </c>
      <c r="AB348">
        <v>87</v>
      </c>
      <c r="AC348">
        <v>88</v>
      </c>
      <c r="AD348">
        <v>94</v>
      </c>
      <c r="AE348">
        <v>79</v>
      </c>
      <c r="AF348">
        <v>87</v>
      </c>
      <c r="AG348">
        <v>88</v>
      </c>
      <c r="AH348">
        <v>94</v>
      </c>
      <c r="AI348">
        <v>88</v>
      </c>
      <c r="AJ348">
        <v>87</v>
      </c>
      <c r="AK348">
        <v>88</v>
      </c>
      <c r="AL348">
        <v>94</v>
      </c>
      <c r="AM348">
        <v>87</v>
      </c>
      <c r="AN348">
        <v>88</v>
      </c>
      <c r="AO348">
        <v>94</v>
      </c>
      <c r="AP348">
        <f t="shared" si="5"/>
        <v>97</v>
      </c>
      <c r="AQ348">
        <v>97</v>
      </c>
      <c r="AR348">
        <v>97</v>
      </c>
      <c r="AS348">
        <v>97</v>
      </c>
      <c r="AU348" t="s">
        <v>1208</v>
      </c>
      <c r="AV348" t="s">
        <v>4774</v>
      </c>
      <c r="AW348">
        <v>258</v>
      </c>
    </row>
    <row r="349" spans="4:49" ht="13.5" customHeight="1">
      <c r="D349" t="s">
        <v>1209</v>
      </c>
      <c r="F349" t="s">
        <v>3643</v>
      </c>
      <c r="G349" s="105">
        <v>0</v>
      </c>
      <c r="H349">
        <v>87</v>
      </c>
      <c r="I349">
        <v>88</v>
      </c>
      <c r="J349">
        <v>94</v>
      </c>
      <c r="K349">
        <v>87</v>
      </c>
      <c r="L349">
        <v>88</v>
      </c>
      <c r="M349">
        <v>94</v>
      </c>
      <c r="N349">
        <v>79</v>
      </c>
      <c r="O349">
        <v>87</v>
      </c>
      <c r="P349">
        <v>88</v>
      </c>
      <c r="Q349">
        <v>94</v>
      </c>
      <c r="R349">
        <v>79</v>
      </c>
      <c r="S349">
        <v>87</v>
      </c>
      <c r="T349">
        <v>88</v>
      </c>
      <c r="U349">
        <v>94</v>
      </c>
      <c r="V349">
        <v>88</v>
      </c>
      <c r="W349">
        <v>94</v>
      </c>
      <c r="X349">
        <v>87</v>
      </c>
      <c r="Y349">
        <v>88</v>
      </c>
      <c r="Z349">
        <v>94</v>
      </c>
      <c r="AA349">
        <v>79</v>
      </c>
      <c r="AB349">
        <v>87</v>
      </c>
      <c r="AC349">
        <v>88</v>
      </c>
      <c r="AD349">
        <v>94</v>
      </c>
      <c r="AE349">
        <v>79</v>
      </c>
      <c r="AF349">
        <v>87</v>
      </c>
      <c r="AG349">
        <v>88</v>
      </c>
      <c r="AH349">
        <v>94</v>
      </c>
      <c r="AI349">
        <v>88</v>
      </c>
      <c r="AJ349">
        <v>87</v>
      </c>
      <c r="AK349">
        <v>88</v>
      </c>
      <c r="AL349">
        <v>94</v>
      </c>
      <c r="AM349">
        <v>87</v>
      </c>
      <c r="AN349">
        <v>88</v>
      </c>
      <c r="AO349">
        <v>94</v>
      </c>
      <c r="AP349">
        <f t="shared" si="5"/>
        <v>97</v>
      </c>
      <c r="AQ349">
        <v>97</v>
      </c>
      <c r="AR349">
        <v>97</v>
      </c>
      <c r="AS349">
        <v>97</v>
      </c>
      <c r="AU349" t="s">
        <v>1209</v>
      </c>
      <c r="AV349" t="s">
        <v>4774</v>
      </c>
      <c r="AW349">
        <v>259</v>
      </c>
    </row>
    <row r="350" spans="4:49" ht="13.5" customHeight="1">
      <c r="D350" t="s">
        <v>2189</v>
      </c>
      <c r="F350" t="s">
        <v>2190</v>
      </c>
      <c r="G350" s="105">
        <v>0</v>
      </c>
      <c r="H350">
        <v>66</v>
      </c>
      <c r="I350">
        <v>82</v>
      </c>
      <c r="J350">
        <v>66</v>
      </c>
      <c r="K350">
        <v>66</v>
      </c>
      <c r="L350">
        <v>82</v>
      </c>
      <c r="M350">
        <v>66</v>
      </c>
      <c r="N350">
        <v>68</v>
      </c>
      <c r="O350">
        <v>66</v>
      </c>
      <c r="P350">
        <v>82</v>
      </c>
      <c r="Q350">
        <v>66</v>
      </c>
      <c r="R350">
        <v>68</v>
      </c>
      <c r="S350">
        <v>66</v>
      </c>
      <c r="T350">
        <v>82</v>
      </c>
      <c r="U350">
        <v>66</v>
      </c>
      <c r="V350">
        <v>82</v>
      </c>
      <c r="W350">
        <v>66</v>
      </c>
      <c r="X350">
        <v>66</v>
      </c>
      <c r="Y350">
        <v>82</v>
      </c>
      <c r="Z350">
        <v>66</v>
      </c>
      <c r="AA350">
        <v>68</v>
      </c>
      <c r="AB350">
        <v>66</v>
      </c>
      <c r="AC350">
        <v>82</v>
      </c>
      <c r="AD350">
        <v>66</v>
      </c>
      <c r="AE350">
        <v>68</v>
      </c>
      <c r="AF350">
        <v>66</v>
      </c>
      <c r="AG350">
        <v>82</v>
      </c>
      <c r="AH350">
        <v>66</v>
      </c>
      <c r="AI350">
        <v>82</v>
      </c>
      <c r="AJ350">
        <v>66</v>
      </c>
      <c r="AK350">
        <v>82</v>
      </c>
      <c r="AL350">
        <v>66</v>
      </c>
      <c r="AM350">
        <v>66</v>
      </c>
      <c r="AN350">
        <v>82</v>
      </c>
      <c r="AO350">
        <v>66</v>
      </c>
      <c r="AP350">
        <f t="shared" si="5"/>
        <v>91</v>
      </c>
      <c r="AQ350">
        <v>91</v>
      </c>
      <c r="AR350">
        <v>91</v>
      </c>
      <c r="AS350">
        <v>91</v>
      </c>
      <c r="AU350" t="s">
        <v>2189</v>
      </c>
      <c r="AV350" t="s">
        <v>4774</v>
      </c>
      <c r="AW350">
        <v>260</v>
      </c>
    </row>
    <row r="351" spans="4:49" ht="13.5" customHeight="1">
      <c r="D351" t="s">
        <v>2208</v>
      </c>
      <c r="F351" t="s">
        <v>2210</v>
      </c>
      <c r="G351" s="105">
        <v>0</v>
      </c>
      <c r="H351">
        <v>270</v>
      </c>
      <c r="I351">
        <v>297</v>
      </c>
      <c r="J351">
        <v>270</v>
      </c>
      <c r="K351">
        <v>270</v>
      </c>
      <c r="L351">
        <v>297</v>
      </c>
      <c r="M351">
        <v>270</v>
      </c>
      <c r="N351">
        <v>275</v>
      </c>
      <c r="O351">
        <v>270</v>
      </c>
      <c r="P351">
        <v>297</v>
      </c>
      <c r="Q351">
        <v>270</v>
      </c>
      <c r="R351">
        <v>275</v>
      </c>
      <c r="S351">
        <v>270</v>
      </c>
      <c r="T351">
        <v>297</v>
      </c>
      <c r="U351">
        <v>270</v>
      </c>
      <c r="V351">
        <v>297</v>
      </c>
      <c r="W351">
        <v>270</v>
      </c>
      <c r="X351">
        <v>270</v>
      </c>
      <c r="Y351">
        <v>297</v>
      </c>
      <c r="Z351">
        <v>270</v>
      </c>
      <c r="AA351">
        <v>275</v>
      </c>
      <c r="AB351">
        <v>270</v>
      </c>
      <c r="AC351">
        <v>297</v>
      </c>
      <c r="AD351">
        <v>270</v>
      </c>
      <c r="AE351">
        <v>275</v>
      </c>
      <c r="AF351">
        <v>270</v>
      </c>
      <c r="AG351">
        <v>297</v>
      </c>
      <c r="AH351">
        <v>270</v>
      </c>
      <c r="AI351">
        <v>297</v>
      </c>
      <c r="AJ351">
        <v>270</v>
      </c>
      <c r="AK351">
        <v>297</v>
      </c>
      <c r="AL351">
        <v>270</v>
      </c>
      <c r="AM351">
        <v>270</v>
      </c>
      <c r="AN351">
        <v>297</v>
      </c>
      <c r="AO351">
        <v>270</v>
      </c>
      <c r="AP351">
        <f t="shared" si="5"/>
        <v>327</v>
      </c>
      <c r="AQ351">
        <v>327</v>
      </c>
      <c r="AR351">
        <v>327</v>
      </c>
      <c r="AS351">
        <v>327</v>
      </c>
      <c r="AU351" t="s">
        <v>2208</v>
      </c>
      <c r="AV351" t="s">
        <v>4774</v>
      </c>
      <c r="AW351">
        <v>261</v>
      </c>
    </row>
    <row r="352" spans="4:49" ht="13.5" customHeight="1">
      <c r="D352" t="s">
        <v>2209</v>
      </c>
      <c r="F352" t="s">
        <v>2211</v>
      </c>
      <c r="G352" s="105">
        <v>0</v>
      </c>
      <c r="H352">
        <v>287</v>
      </c>
      <c r="I352">
        <v>314</v>
      </c>
      <c r="J352">
        <v>287</v>
      </c>
      <c r="K352">
        <v>287</v>
      </c>
      <c r="L352">
        <v>314</v>
      </c>
      <c r="M352">
        <v>287</v>
      </c>
      <c r="N352">
        <v>291</v>
      </c>
      <c r="O352">
        <v>287</v>
      </c>
      <c r="P352">
        <v>314</v>
      </c>
      <c r="Q352">
        <v>287</v>
      </c>
      <c r="R352">
        <v>291</v>
      </c>
      <c r="S352">
        <v>287</v>
      </c>
      <c r="T352">
        <v>314</v>
      </c>
      <c r="U352">
        <v>287</v>
      </c>
      <c r="V352">
        <v>314</v>
      </c>
      <c r="W352">
        <v>287</v>
      </c>
      <c r="X352">
        <v>287</v>
      </c>
      <c r="Y352">
        <v>314</v>
      </c>
      <c r="Z352">
        <v>287</v>
      </c>
      <c r="AA352">
        <v>291</v>
      </c>
      <c r="AB352">
        <v>287</v>
      </c>
      <c r="AC352">
        <v>314</v>
      </c>
      <c r="AD352">
        <v>287</v>
      </c>
      <c r="AE352">
        <v>291</v>
      </c>
      <c r="AF352">
        <v>287</v>
      </c>
      <c r="AG352">
        <v>314</v>
      </c>
      <c r="AH352">
        <v>287</v>
      </c>
      <c r="AI352">
        <v>314</v>
      </c>
      <c r="AJ352">
        <v>287</v>
      </c>
      <c r="AK352">
        <v>314</v>
      </c>
      <c r="AL352">
        <v>287</v>
      </c>
      <c r="AM352">
        <v>287</v>
      </c>
      <c r="AN352">
        <v>314</v>
      </c>
      <c r="AO352">
        <v>287</v>
      </c>
      <c r="AP352">
        <f t="shared" si="5"/>
        <v>346</v>
      </c>
      <c r="AQ352">
        <v>346</v>
      </c>
      <c r="AR352">
        <v>346</v>
      </c>
      <c r="AS352">
        <v>346</v>
      </c>
      <c r="AU352" t="s">
        <v>2209</v>
      </c>
      <c r="AV352" t="s">
        <v>4774</v>
      </c>
      <c r="AW352">
        <v>262</v>
      </c>
    </row>
    <row r="353" spans="4:49" ht="13.5" customHeight="1">
      <c r="D353" t="s">
        <v>4371</v>
      </c>
      <c r="F353" t="s">
        <v>1217</v>
      </c>
      <c r="G353" s="105">
        <v>0.79999999999999993</v>
      </c>
      <c r="H353">
        <v>41</v>
      </c>
      <c r="I353">
        <v>35</v>
      </c>
      <c r="J353">
        <v>36</v>
      </c>
      <c r="K353">
        <v>41</v>
      </c>
      <c r="L353">
        <v>35</v>
      </c>
      <c r="M353">
        <v>36</v>
      </c>
      <c r="N353">
        <v>35</v>
      </c>
      <c r="O353">
        <v>41</v>
      </c>
      <c r="P353">
        <v>35</v>
      </c>
      <c r="Q353">
        <v>36</v>
      </c>
      <c r="R353">
        <v>35</v>
      </c>
      <c r="S353">
        <v>41</v>
      </c>
      <c r="T353">
        <v>35</v>
      </c>
      <c r="U353">
        <v>36</v>
      </c>
      <c r="V353">
        <v>35</v>
      </c>
      <c r="W353">
        <v>36</v>
      </c>
      <c r="X353">
        <v>41</v>
      </c>
      <c r="Y353">
        <v>35</v>
      </c>
      <c r="Z353">
        <v>36</v>
      </c>
      <c r="AA353">
        <v>35</v>
      </c>
      <c r="AB353">
        <v>41</v>
      </c>
      <c r="AC353">
        <v>35</v>
      </c>
      <c r="AD353">
        <v>36</v>
      </c>
      <c r="AE353">
        <v>35</v>
      </c>
      <c r="AF353">
        <v>41</v>
      </c>
      <c r="AG353">
        <v>35</v>
      </c>
      <c r="AH353">
        <v>36</v>
      </c>
      <c r="AI353">
        <v>35</v>
      </c>
      <c r="AJ353">
        <v>41</v>
      </c>
      <c r="AK353">
        <v>35</v>
      </c>
      <c r="AL353">
        <v>36</v>
      </c>
      <c r="AM353">
        <v>41</v>
      </c>
      <c r="AN353">
        <v>35</v>
      </c>
      <c r="AO353">
        <v>36</v>
      </c>
      <c r="AP353">
        <f t="shared" si="5"/>
        <v>39</v>
      </c>
      <c r="AQ353">
        <v>39</v>
      </c>
      <c r="AR353">
        <v>39</v>
      </c>
      <c r="AS353">
        <v>39</v>
      </c>
      <c r="AU353" t="s">
        <v>4371</v>
      </c>
      <c r="AV353" t="s">
        <v>4774</v>
      </c>
      <c r="AW353">
        <v>263</v>
      </c>
    </row>
    <row r="354" spans="4:49" ht="13.5" customHeight="1">
      <c r="D354" t="s">
        <v>4372</v>
      </c>
      <c r="F354" t="s">
        <v>1218</v>
      </c>
      <c r="G354" s="105">
        <v>0.79999999999999993</v>
      </c>
      <c r="H354">
        <v>41</v>
      </c>
      <c r="I354">
        <v>35</v>
      </c>
      <c r="J354">
        <v>36</v>
      </c>
      <c r="K354">
        <v>41</v>
      </c>
      <c r="L354">
        <v>35</v>
      </c>
      <c r="M354">
        <v>36</v>
      </c>
      <c r="N354">
        <v>35</v>
      </c>
      <c r="O354">
        <v>41</v>
      </c>
      <c r="P354">
        <v>35</v>
      </c>
      <c r="Q354">
        <v>36</v>
      </c>
      <c r="R354">
        <v>35</v>
      </c>
      <c r="S354">
        <v>41</v>
      </c>
      <c r="T354">
        <v>35</v>
      </c>
      <c r="U354">
        <v>36</v>
      </c>
      <c r="V354">
        <v>35</v>
      </c>
      <c r="W354">
        <v>36</v>
      </c>
      <c r="X354">
        <v>41</v>
      </c>
      <c r="Y354">
        <v>35</v>
      </c>
      <c r="Z354">
        <v>36</v>
      </c>
      <c r="AA354">
        <v>35</v>
      </c>
      <c r="AB354">
        <v>41</v>
      </c>
      <c r="AC354">
        <v>35</v>
      </c>
      <c r="AD354">
        <v>36</v>
      </c>
      <c r="AE354">
        <v>35</v>
      </c>
      <c r="AF354">
        <v>41</v>
      </c>
      <c r="AG354">
        <v>35</v>
      </c>
      <c r="AH354">
        <v>36</v>
      </c>
      <c r="AI354">
        <v>35</v>
      </c>
      <c r="AJ354">
        <v>41</v>
      </c>
      <c r="AK354">
        <v>35</v>
      </c>
      <c r="AL354">
        <v>36</v>
      </c>
      <c r="AM354">
        <v>41</v>
      </c>
      <c r="AN354">
        <v>35</v>
      </c>
      <c r="AO354">
        <v>36</v>
      </c>
      <c r="AP354">
        <f t="shared" si="5"/>
        <v>39</v>
      </c>
      <c r="AQ354">
        <v>39</v>
      </c>
      <c r="AR354">
        <v>39</v>
      </c>
      <c r="AS354">
        <v>39</v>
      </c>
      <c r="AU354" t="s">
        <v>4372</v>
      </c>
      <c r="AV354" t="s">
        <v>4774</v>
      </c>
      <c r="AW354">
        <v>264</v>
      </c>
    </row>
    <row r="355" spans="4:49" ht="13.5" customHeight="1">
      <c r="D355" t="s">
        <v>4370</v>
      </c>
      <c r="F355" t="s">
        <v>1219</v>
      </c>
      <c r="G355" s="105">
        <v>1.5</v>
      </c>
      <c r="H355">
        <v>81</v>
      </c>
      <c r="I355">
        <v>69</v>
      </c>
      <c r="J355">
        <v>72</v>
      </c>
      <c r="K355">
        <v>81</v>
      </c>
      <c r="L355">
        <v>69</v>
      </c>
      <c r="M355">
        <v>72</v>
      </c>
      <c r="N355">
        <v>70</v>
      </c>
      <c r="O355">
        <v>81</v>
      </c>
      <c r="P355">
        <v>69</v>
      </c>
      <c r="Q355">
        <v>72</v>
      </c>
      <c r="R355">
        <v>70</v>
      </c>
      <c r="S355">
        <v>81</v>
      </c>
      <c r="T355">
        <v>69</v>
      </c>
      <c r="U355">
        <v>72</v>
      </c>
      <c r="V355">
        <v>69</v>
      </c>
      <c r="W355">
        <v>72</v>
      </c>
      <c r="X355">
        <v>81</v>
      </c>
      <c r="Y355">
        <v>69</v>
      </c>
      <c r="Z355">
        <v>72</v>
      </c>
      <c r="AA355">
        <v>70</v>
      </c>
      <c r="AB355">
        <v>81</v>
      </c>
      <c r="AC355">
        <v>69</v>
      </c>
      <c r="AD355">
        <v>72</v>
      </c>
      <c r="AE355">
        <v>70</v>
      </c>
      <c r="AF355">
        <v>81</v>
      </c>
      <c r="AG355">
        <v>69</v>
      </c>
      <c r="AH355">
        <v>72</v>
      </c>
      <c r="AI355">
        <v>69</v>
      </c>
      <c r="AJ355">
        <v>81</v>
      </c>
      <c r="AK355">
        <v>69</v>
      </c>
      <c r="AL355">
        <v>72</v>
      </c>
      <c r="AM355">
        <v>81</v>
      </c>
      <c r="AN355">
        <v>69</v>
      </c>
      <c r="AO355">
        <v>72</v>
      </c>
      <c r="AP355">
        <f t="shared" si="5"/>
        <v>76</v>
      </c>
      <c r="AQ355">
        <v>76</v>
      </c>
      <c r="AR355">
        <v>76</v>
      </c>
      <c r="AS355">
        <v>76</v>
      </c>
      <c r="AU355" t="s">
        <v>4370</v>
      </c>
      <c r="AV355" t="s">
        <v>4774</v>
      </c>
      <c r="AW355">
        <v>265</v>
      </c>
    </row>
    <row r="356" spans="4:49" ht="13.5" customHeight="1">
      <c r="D356" t="s">
        <v>4377</v>
      </c>
      <c r="F356" t="s">
        <v>1223</v>
      </c>
      <c r="G356" s="105">
        <v>0.5</v>
      </c>
      <c r="H356">
        <v>41</v>
      </c>
      <c r="I356">
        <v>35</v>
      </c>
      <c r="J356">
        <v>36</v>
      </c>
      <c r="K356">
        <v>41</v>
      </c>
      <c r="L356">
        <v>35</v>
      </c>
      <c r="M356">
        <v>36</v>
      </c>
      <c r="N356">
        <v>35</v>
      </c>
      <c r="O356">
        <v>41</v>
      </c>
      <c r="P356">
        <v>35</v>
      </c>
      <c r="Q356">
        <v>36</v>
      </c>
      <c r="R356">
        <v>35</v>
      </c>
      <c r="S356">
        <v>41</v>
      </c>
      <c r="T356">
        <v>35</v>
      </c>
      <c r="U356">
        <v>36</v>
      </c>
      <c r="V356">
        <v>35</v>
      </c>
      <c r="W356">
        <v>36</v>
      </c>
      <c r="X356">
        <v>41</v>
      </c>
      <c r="Y356">
        <v>35</v>
      </c>
      <c r="Z356">
        <v>36</v>
      </c>
      <c r="AA356">
        <v>35</v>
      </c>
      <c r="AB356">
        <v>41</v>
      </c>
      <c r="AC356">
        <v>35</v>
      </c>
      <c r="AD356">
        <v>36</v>
      </c>
      <c r="AE356">
        <v>35</v>
      </c>
      <c r="AF356">
        <v>41</v>
      </c>
      <c r="AG356">
        <v>35</v>
      </c>
      <c r="AH356">
        <v>36</v>
      </c>
      <c r="AI356">
        <v>35</v>
      </c>
      <c r="AJ356">
        <v>41</v>
      </c>
      <c r="AK356">
        <v>35</v>
      </c>
      <c r="AL356">
        <v>36</v>
      </c>
      <c r="AM356">
        <v>41</v>
      </c>
      <c r="AN356">
        <v>35</v>
      </c>
      <c r="AO356">
        <v>36</v>
      </c>
      <c r="AP356">
        <f t="shared" si="5"/>
        <v>39</v>
      </c>
      <c r="AQ356">
        <v>39</v>
      </c>
      <c r="AR356">
        <v>39</v>
      </c>
      <c r="AS356">
        <v>39</v>
      </c>
      <c r="AU356" t="s">
        <v>4377</v>
      </c>
      <c r="AV356" t="s">
        <v>4774</v>
      </c>
      <c r="AW356">
        <v>266</v>
      </c>
    </row>
    <row r="357" spans="4:49" ht="13.5" customHeight="1">
      <c r="D357" t="s">
        <v>4378</v>
      </c>
      <c r="F357" t="s">
        <v>1224</v>
      </c>
      <c r="G357" s="105">
        <v>0.5</v>
      </c>
      <c r="H357">
        <v>41</v>
      </c>
      <c r="I357">
        <v>35</v>
      </c>
      <c r="J357">
        <v>36</v>
      </c>
      <c r="K357">
        <v>41</v>
      </c>
      <c r="L357">
        <v>35</v>
      </c>
      <c r="M357">
        <v>36</v>
      </c>
      <c r="N357">
        <v>35</v>
      </c>
      <c r="O357">
        <v>41</v>
      </c>
      <c r="P357">
        <v>35</v>
      </c>
      <c r="Q357">
        <v>36</v>
      </c>
      <c r="R357">
        <v>35</v>
      </c>
      <c r="S357">
        <v>41</v>
      </c>
      <c r="T357">
        <v>35</v>
      </c>
      <c r="U357">
        <v>36</v>
      </c>
      <c r="V357">
        <v>35</v>
      </c>
      <c r="W357">
        <v>36</v>
      </c>
      <c r="X357">
        <v>41</v>
      </c>
      <c r="Y357">
        <v>35</v>
      </c>
      <c r="Z357">
        <v>36</v>
      </c>
      <c r="AA357">
        <v>35</v>
      </c>
      <c r="AB357">
        <v>41</v>
      </c>
      <c r="AC357">
        <v>35</v>
      </c>
      <c r="AD357">
        <v>36</v>
      </c>
      <c r="AE357">
        <v>35</v>
      </c>
      <c r="AF357">
        <v>41</v>
      </c>
      <c r="AG357">
        <v>35</v>
      </c>
      <c r="AH357">
        <v>36</v>
      </c>
      <c r="AI357">
        <v>35</v>
      </c>
      <c r="AJ357">
        <v>41</v>
      </c>
      <c r="AK357">
        <v>35</v>
      </c>
      <c r="AL357">
        <v>36</v>
      </c>
      <c r="AM357">
        <v>41</v>
      </c>
      <c r="AN357">
        <v>35</v>
      </c>
      <c r="AO357">
        <v>36</v>
      </c>
      <c r="AP357">
        <f t="shared" si="5"/>
        <v>39</v>
      </c>
      <c r="AQ357">
        <v>39</v>
      </c>
      <c r="AR357">
        <v>39</v>
      </c>
      <c r="AS357">
        <v>39</v>
      </c>
      <c r="AU357" t="s">
        <v>4378</v>
      </c>
      <c r="AV357" t="s">
        <v>4774</v>
      </c>
      <c r="AW357">
        <v>267</v>
      </c>
    </row>
    <row r="358" spans="4:49" ht="13.5" customHeight="1">
      <c r="D358" t="s">
        <v>4376</v>
      </c>
      <c r="F358" t="s">
        <v>1225</v>
      </c>
      <c r="G358" s="105">
        <v>0.9</v>
      </c>
      <c r="H358">
        <v>81</v>
      </c>
      <c r="I358">
        <v>69</v>
      </c>
      <c r="J358">
        <v>72</v>
      </c>
      <c r="K358">
        <v>81</v>
      </c>
      <c r="L358">
        <v>69</v>
      </c>
      <c r="M358">
        <v>72</v>
      </c>
      <c r="N358">
        <v>70</v>
      </c>
      <c r="O358">
        <v>81</v>
      </c>
      <c r="P358">
        <v>69</v>
      </c>
      <c r="Q358">
        <v>72</v>
      </c>
      <c r="R358">
        <v>70</v>
      </c>
      <c r="S358">
        <v>81</v>
      </c>
      <c r="T358">
        <v>69</v>
      </c>
      <c r="U358">
        <v>72</v>
      </c>
      <c r="V358">
        <v>69</v>
      </c>
      <c r="W358">
        <v>72</v>
      </c>
      <c r="X358">
        <v>81</v>
      </c>
      <c r="Y358">
        <v>69</v>
      </c>
      <c r="Z358">
        <v>72</v>
      </c>
      <c r="AA358">
        <v>70</v>
      </c>
      <c r="AB358">
        <v>81</v>
      </c>
      <c r="AC358">
        <v>69</v>
      </c>
      <c r="AD358">
        <v>72</v>
      </c>
      <c r="AE358">
        <v>70</v>
      </c>
      <c r="AF358">
        <v>81</v>
      </c>
      <c r="AG358">
        <v>69</v>
      </c>
      <c r="AH358">
        <v>72</v>
      </c>
      <c r="AI358">
        <v>69</v>
      </c>
      <c r="AJ358">
        <v>81</v>
      </c>
      <c r="AK358">
        <v>69</v>
      </c>
      <c r="AL358">
        <v>72</v>
      </c>
      <c r="AM358">
        <v>81</v>
      </c>
      <c r="AN358">
        <v>69</v>
      </c>
      <c r="AO358">
        <v>72</v>
      </c>
      <c r="AP358">
        <f t="shared" si="5"/>
        <v>76</v>
      </c>
      <c r="AQ358">
        <v>76</v>
      </c>
      <c r="AR358">
        <v>76</v>
      </c>
      <c r="AS358">
        <v>76</v>
      </c>
      <c r="AU358" t="s">
        <v>4376</v>
      </c>
      <c r="AV358" t="s">
        <v>4774</v>
      </c>
      <c r="AW358">
        <v>268</v>
      </c>
    </row>
    <row r="359" spans="4:49" ht="13.5" customHeight="1">
      <c r="D359" t="s">
        <v>4374</v>
      </c>
      <c r="F359" t="s">
        <v>1229</v>
      </c>
      <c r="G359" s="105">
        <v>2</v>
      </c>
      <c r="H359">
        <v>64</v>
      </c>
      <c r="I359">
        <v>53</v>
      </c>
      <c r="J359">
        <v>55</v>
      </c>
      <c r="K359">
        <v>64</v>
      </c>
      <c r="L359">
        <v>53</v>
      </c>
      <c r="M359">
        <v>55</v>
      </c>
      <c r="N359">
        <v>54</v>
      </c>
      <c r="O359">
        <v>64</v>
      </c>
      <c r="P359">
        <v>53</v>
      </c>
      <c r="Q359">
        <v>55</v>
      </c>
      <c r="R359">
        <v>54</v>
      </c>
      <c r="S359">
        <v>64</v>
      </c>
      <c r="T359">
        <v>53</v>
      </c>
      <c r="U359">
        <v>55</v>
      </c>
      <c r="V359">
        <v>53</v>
      </c>
      <c r="W359">
        <v>55</v>
      </c>
      <c r="X359">
        <v>64</v>
      </c>
      <c r="Y359">
        <v>53</v>
      </c>
      <c r="Z359">
        <v>55</v>
      </c>
      <c r="AA359">
        <v>54</v>
      </c>
      <c r="AB359">
        <v>64</v>
      </c>
      <c r="AC359">
        <v>53</v>
      </c>
      <c r="AD359">
        <v>55</v>
      </c>
      <c r="AE359">
        <v>54</v>
      </c>
      <c r="AF359">
        <v>64</v>
      </c>
      <c r="AG359">
        <v>53</v>
      </c>
      <c r="AH359">
        <v>55</v>
      </c>
      <c r="AI359">
        <v>53</v>
      </c>
      <c r="AJ359">
        <v>64</v>
      </c>
      <c r="AK359">
        <v>53</v>
      </c>
      <c r="AL359">
        <v>55</v>
      </c>
      <c r="AM359">
        <v>64</v>
      </c>
      <c r="AN359">
        <v>53</v>
      </c>
      <c r="AO359">
        <v>55</v>
      </c>
      <c r="AP359">
        <f t="shared" si="5"/>
        <v>59</v>
      </c>
      <c r="AQ359">
        <v>59</v>
      </c>
      <c r="AR359">
        <v>59</v>
      </c>
      <c r="AS359">
        <v>59</v>
      </c>
      <c r="AU359" t="s">
        <v>4374</v>
      </c>
      <c r="AV359" t="s">
        <v>4774</v>
      </c>
      <c r="AW359">
        <v>269</v>
      </c>
    </row>
    <row r="360" spans="4:49" ht="13.5" customHeight="1">
      <c r="D360" t="s">
        <v>4375</v>
      </c>
      <c r="F360" t="s">
        <v>1230</v>
      </c>
      <c r="G360" s="105">
        <v>2</v>
      </c>
      <c r="H360">
        <v>64</v>
      </c>
      <c r="I360">
        <v>53</v>
      </c>
      <c r="J360">
        <v>55</v>
      </c>
      <c r="K360">
        <v>64</v>
      </c>
      <c r="L360">
        <v>53</v>
      </c>
      <c r="M360">
        <v>55</v>
      </c>
      <c r="N360">
        <v>54</v>
      </c>
      <c r="O360">
        <v>64</v>
      </c>
      <c r="P360">
        <v>53</v>
      </c>
      <c r="Q360">
        <v>55</v>
      </c>
      <c r="R360">
        <v>54</v>
      </c>
      <c r="S360">
        <v>64</v>
      </c>
      <c r="T360">
        <v>53</v>
      </c>
      <c r="U360">
        <v>55</v>
      </c>
      <c r="V360">
        <v>53</v>
      </c>
      <c r="W360">
        <v>55</v>
      </c>
      <c r="X360">
        <v>64</v>
      </c>
      <c r="Y360">
        <v>53</v>
      </c>
      <c r="Z360">
        <v>55</v>
      </c>
      <c r="AA360">
        <v>54</v>
      </c>
      <c r="AB360">
        <v>64</v>
      </c>
      <c r="AC360">
        <v>53</v>
      </c>
      <c r="AD360">
        <v>55</v>
      </c>
      <c r="AE360">
        <v>54</v>
      </c>
      <c r="AF360">
        <v>64</v>
      </c>
      <c r="AG360">
        <v>53</v>
      </c>
      <c r="AH360">
        <v>55</v>
      </c>
      <c r="AI360">
        <v>53</v>
      </c>
      <c r="AJ360">
        <v>64</v>
      </c>
      <c r="AK360">
        <v>53</v>
      </c>
      <c r="AL360">
        <v>55</v>
      </c>
      <c r="AM360">
        <v>64</v>
      </c>
      <c r="AN360">
        <v>53</v>
      </c>
      <c r="AO360">
        <v>55</v>
      </c>
      <c r="AP360">
        <f t="shared" si="5"/>
        <v>59</v>
      </c>
      <c r="AQ360">
        <v>59</v>
      </c>
      <c r="AR360">
        <v>59</v>
      </c>
      <c r="AS360">
        <v>59</v>
      </c>
      <c r="AU360" t="s">
        <v>4375</v>
      </c>
      <c r="AV360" t="s">
        <v>4774</v>
      </c>
      <c r="AW360">
        <v>270</v>
      </c>
    </row>
    <row r="361" spans="4:49" ht="13.5" customHeight="1">
      <c r="D361" t="s">
        <v>4373</v>
      </c>
      <c r="F361" t="s">
        <v>1231</v>
      </c>
      <c r="G361" s="105">
        <v>4</v>
      </c>
      <c r="H361">
        <v>128</v>
      </c>
      <c r="I361">
        <v>105</v>
      </c>
      <c r="J361">
        <v>109</v>
      </c>
      <c r="K361">
        <v>128</v>
      </c>
      <c r="L361">
        <v>105</v>
      </c>
      <c r="M361">
        <v>109</v>
      </c>
      <c r="N361">
        <v>108</v>
      </c>
      <c r="O361">
        <v>128</v>
      </c>
      <c r="P361">
        <v>105</v>
      </c>
      <c r="Q361">
        <v>109</v>
      </c>
      <c r="R361">
        <v>108</v>
      </c>
      <c r="S361">
        <v>128</v>
      </c>
      <c r="T361">
        <v>105</v>
      </c>
      <c r="U361">
        <v>109</v>
      </c>
      <c r="V361">
        <v>105</v>
      </c>
      <c r="W361">
        <v>109</v>
      </c>
      <c r="X361">
        <v>128</v>
      </c>
      <c r="Y361">
        <v>105</v>
      </c>
      <c r="Z361">
        <v>109</v>
      </c>
      <c r="AA361">
        <v>108</v>
      </c>
      <c r="AB361">
        <v>128</v>
      </c>
      <c r="AC361">
        <v>105</v>
      </c>
      <c r="AD361">
        <v>109</v>
      </c>
      <c r="AE361">
        <v>108</v>
      </c>
      <c r="AF361">
        <v>128</v>
      </c>
      <c r="AG361">
        <v>105</v>
      </c>
      <c r="AH361">
        <v>109</v>
      </c>
      <c r="AI361">
        <v>105</v>
      </c>
      <c r="AJ361">
        <v>128</v>
      </c>
      <c r="AK361">
        <v>105</v>
      </c>
      <c r="AL361">
        <v>109</v>
      </c>
      <c r="AM361">
        <v>128</v>
      </c>
      <c r="AN361">
        <v>105</v>
      </c>
      <c r="AO361">
        <v>109</v>
      </c>
      <c r="AP361">
        <f t="shared" si="5"/>
        <v>116</v>
      </c>
      <c r="AQ361">
        <v>116</v>
      </c>
      <c r="AR361">
        <v>116</v>
      </c>
      <c r="AS361">
        <v>116</v>
      </c>
      <c r="AU361" t="s">
        <v>4373</v>
      </c>
      <c r="AV361" t="s">
        <v>4774</v>
      </c>
      <c r="AW361">
        <v>271</v>
      </c>
    </row>
    <row r="362" spans="4:49" ht="13.5" customHeight="1">
      <c r="D362" t="s">
        <v>1215</v>
      </c>
      <c r="F362" t="s">
        <v>1217</v>
      </c>
      <c r="G362" s="105">
        <v>1.5</v>
      </c>
      <c r="H362">
        <v>53</v>
      </c>
      <c r="I362">
        <v>74</v>
      </c>
      <c r="J362">
        <v>53</v>
      </c>
      <c r="K362">
        <v>53</v>
      </c>
      <c r="L362">
        <v>74</v>
      </c>
      <c r="M362">
        <v>53</v>
      </c>
      <c r="N362">
        <v>56</v>
      </c>
      <c r="O362">
        <v>53</v>
      </c>
      <c r="P362">
        <v>74</v>
      </c>
      <c r="Q362">
        <v>53</v>
      </c>
      <c r="R362">
        <v>56</v>
      </c>
      <c r="S362">
        <v>53</v>
      </c>
      <c r="T362">
        <v>74</v>
      </c>
      <c r="U362">
        <v>53</v>
      </c>
      <c r="V362">
        <v>74</v>
      </c>
      <c r="W362">
        <v>53</v>
      </c>
      <c r="X362">
        <v>53</v>
      </c>
      <c r="Y362">
        <v>74</v>
      </c>
      <c r="Z362">
        <v>53</v>
      </c>
      <c r="AA362">
        <v>56</v>
      </c>
      <c r="AB362">
        <v>53</v>
      </c>
      <c r="AC362">
        <v>74</v>
      </c>
      <c r="AD362">
        <v>53</v>
      </c>
      <c r="AE362">
        <v>56</v>
      </c>
      <c r="AF362">
        <v>53</v>
      </c>
      <c r="AG362">
        <v>74</v>
      </c>
      <c r="AH362">
        <v>53</v>
      </c>
      <c r="AI362">
        <v>74</v>
      </c>
      <c r="AJ362">
        <v>53</v>
      </c>
      <c r="AK362">
        <v>74</v>
      </c>
      <c r="AL362">
        <v>53</v>
      </c>
      <c r="AM362">
        <v>53</v>
      </c>
      <c r="AN362">
        <v>74</v>
      </c>
      <c r="AO362">
        <v>53</v>
      </c>
      <c r="AP362">
        <f t="shared" si="5"/>
        <v>82</v>
      </c>
      <c r="AQ362">
        <v>82</v>
      </c>
      <c r="AR362">
        <v>82</v>
      </c>
      <c r="AS362">
        <v>82</v>
      </c>
      <c r="AU362" t="s">
        <v>1215</v>
      </c>
      <c r="AV362" t="s">
        <v>4774</v>
      </c>
      <c r="AW362">
        <v>272</v>
      </c>
    </row>
    <row r="363" spans="4:49" ht="13.5" customHeight="1">
      <c r="D363" t="s">
        <v>1216</v>
      </c>
      <c r="F363" t="s">
        <v>1218</v>
      </c>
      <c r="G363" s="105">
        <v>1.5</v>
      </c>
      <c r="H363">
        <v>53</v>
      </c>
      <c r="I363">
        <v>74</v>
      </c>
      <c r="J363">
        <v>53</v>
      </c>
      <c r="K363">
        <v>53</v>
      </c>
      <c r="L363">
        <v>74</v>
      </c>
      <c r="M363">
        <v>53</v>
      </c>
      <c r="N363">
        <v>56</v>
      </c>
      <c r="O363">
        <v>53</v>
      </c>
      <c r="P363">
        <v>74</v>
      </c>
      <c r="Q363">
        <v>53</v>
      </c>
      <c r="R363">
        <v>56</v>
      </c>
      <c r="S363">
        <v>53</v>
      </c>
      <c r="T363">
        <v>74</v>
      </c>
      <c r="U363">
        <v>53</v>
      </c>
      <c r="V363">
        <v>74</v>
      </c>
      <c r="W363">
        <v>53</v>
      </c>
      <c r="X363">
        <v>53</v>
      </c>
      <c r="Y363">
        <v>74</v>
      </c>
      <c r="Z363">
        <v>53</v>
      </c>
      <c r="AA363">
        <v>56</v>
      </c>
      <c r="AB363">
        <v>53</v>
      </c>
      <c r="AC363">
        <v>74</v>
      </c>
      <c r="AD363">
        <v>53</v>
      </c>
      <c r="AE363">
        <v>56</v>
      </c>
      <c r="AF363">
        <v>53</v>
      </c>
      <c r="AG363">
        <v>74</v>
      </c>
      <c r="AH363">
        <v>53</v>
      </c>
      <c r="AI363">
        <v>74</v>
      </c>
      <c r="AJ363">
        <v>53</v>
      </c>
      <c r="AK363">
        <v>74</v>
      </c>
      <c r="AL363">
        <v>53</v>
      </c>
      <c r="AM363">
        <v>53</v>
      </c>
      <c r="AN363">
        <v>74</v>
      </c>
      <c r="AO363">
        <v>53</v>
      </c>
      <c r="AP363">
        <f t="shared" si="5"/>
        <v>82</v>
      </c>
      <c r="AQ363">
        <v>82</v>
      </c>
      <c r="AR363">
        <v>82</v>
      </c>
      <c r="AS363">
        <v>82</v>
      </c>
      <c r="AU363" t="s">
        <v>1216</v>
      </c>
      <c r="AV363" t="s">
        <v>4774</v>
      </c>
      <c r="AW363">
        <v>273</v>
      </c>
    </row>
    <row r="364" spans="4:49" ht="13.5" customHeight="1">
      <c r="D364" t="s">
        <v>1214</v>
      </c>
      <c r="F364" t="s">
        <v>1219</v>
      </c>
      <c r="G364" s="105">
        <v>2.9</v>
      </c>
      <c r="H364">
        <v>104</v>
      </c>
      <c r="I364">
        <v>148</v>
      </c>
      <c r="J364">
        <v>104</v>
      </c>
      <c r="K364">
        <v>104</v>
      </c>
      <c r="L364">
        <v>148</v>
      </c>
      <c r="M364">
        <v>104</v>
      </c>
      <c r="N364">
        <v>112</v>
      </c>
      <c r="O364">
        <v>104</v>
      </c>
      <c r="P364">
        <v>148</v>
      </c>
      <c r="Q364">
        <v>104</v>
      </c>
      <c r="R364">
        <v>112</v>
      </c>
      <c r="S364">
        <v>104</v>
      </c>
      <c r="T364">
        <v>148</v>
      </c>
      <c r="U364">
        <v>104</v>
      </c>
      <c r="V364">
        <v>148</v>
      </c>
      <c r="W364">
        <v>104</v>
      </c>
      <c r="X364">
        <v>104</v>
      </c>
      <c r="Y364">
        <v>148</v>
      </c>
      <c r="Z364">
        <v>104</v>
      </c>
      <c r="AA364">
        <v>112</v>
      </c>
      <c r="AB364">
        <v>104</v>
      </c>
      <c r="AC364">
        <v>148</v>
      </c>
      <c r="AD364">
        <v>104</v>
      </c>
      <c r="AE364">
        <v>112</v>
      </c>
      <c r="AF364">
        <v>104</v>
      </c>
      <c r="AG364">
        <v>148</v>
      </c>
      <c r="AH364">
        <v>104</v>
      </c>
      <c r="AI364">
        <v>148</v>
      </c>
      <c r="AJ364">
        <v>104</v>
      </c>
      <c r="AK364">
        <v>148</v>
      </c>
      <c r="AL364">
        <v>104</v>
      </c>
      <c r="AM364">
        <v>104</v>
      </c>
      <c r="AN364">
        <v>148</v>
      </c>
      <c r="AO364">
        <v>104</v>
      </c>
      <c r="AP364">
        <f t="shared" si="5"/>
        <v>163</v>
      </c>
      <c r="AQ364">
        <v>163</v>
      </c>
      <c r="AR364">
        <v>163</v>
      </c>
      <c r="AS364">
        <v>163</v>
      </c>
      <c r="AU364" t="s">
        <v>1214</v>
      </c>
      <c r="AV364" t="s">
        <v>4774</v>
      </c>
      <c r="AW364">
        <v>274</v>
      </c>
    </row>
    <row r="365" spans="4:49" ht="13.5" customHeight="1">
      <c r="D365" t="s">
        <v>1220</v>
      </c>
      <c r="F365" t="s">
        <v>1223</v>
      </c>
      <c r="G365" s="105">
        <v>0.9</v>
      </c>
      <c r="H365">
        <v>53</v>
      </c>
      <c r="I365">
        <v>74</v>
      </c>
      <c r="J365">
        <v>53</v>
      </c>
      <c r="K365">
        <v>53</v>
      </c>
      <c r="L365">
        <v>74</v>
      </c>
      <c r="M365">
        <v>53</v>
      </c>
      <c r="N365">
        <v>56</v>
      </c>
      <c r="O365">
        <v>53</v>
      </c>
      <c r="P365">
        <v>74</v>
      </c>
      <c r="Q365">
        <v>53</v>
      </c>
      <c r="R365">
        <v>56</v>
      </c>
      <c r="S365">
        <v>53</v>
      </c>
      <c r="T365">
        <v>74</v>
      </c>
      <c r="U365">
        <v>53</v>
      </c>
      <c r="V365">
        <v>74</v>
      </c>
      <c r="W365">
        <v>53</v>
      </c>
      <c r="X365">
        <v>53</v>
      </c>
      <c r="Y365">
        <v>74</v>
      </c>
      <c r="Z365">
        <v>53</v>
      </c>
      <c r="AA365">
        <v>56</v>
      </c>
      <c r="AB365">
        <v>53</v>
      </c>
      <c r="AC365">
        <v>74</v>
      </c>
      <c r="AD365">
        <v>53</v>
      </c>
      <c r="AE365">
        <v>56</v>
      </c>
      <c r="AF365">
        <v>53</v>
      </c>
      <c r="AG365">
        <v>74</v>
      </c>
      <c r="AH365">
        <v>53</v>
      </c>
      <c r="AI365">
        <v>74</v>
      </c>
      <c r="AJ365">
        <v>53</v>
      </c>
      <c r="AK365">
        <v>74</v>
      </c>
      <c r="AL365">
        <v>53</v>
      </c>
      <c r="AM365">
        <v>53</v>
      </c>
      <c r="AN365">
        <v>74</v>
      </c>
      <c r="AO365">
        <v>53</v>
      </c>
      <c r="AP365">
        <f t="shared" si="5"/>
        <v>82</v>
      </c>
      <c r="AQ365">
        <v>82</v>
      </c>
      <c r="AR365">
        <v>82</v>
      </c>
      <c r="AS365">
        <v>82</v>
      </c>
      <c r="AU365" t="s">
        <v>1220</v>
      </c>
      <c r="AV365" t="s">
        <v>4774</v>
      </c>
      <c r="AW365">
        <v>275</v>
      </c>
    </row>
    <row r="366" spans="4:49" ht="13.5" customHeight="1">
      <c r="D366" t="s">
        <v>1221</v>
      </c>
      <c r="F366" t="s">
        <v>1224</v>
      </c>
      <c r="G366" s="105">
        <v>0.9</v>
      </c>
      <c r="H366">
        <v>53</v>
      </c>
      <c r="I366">
        <v>74</v>
      </c>
      <c r="J366">
        <v>53</v>
      </c>
      <c r="K366">
        <v>53</v>
      </c>
      <c r="L366">
        <v>74</v>
      </c>
      <c r="M366">
        <v>53</v>
      </c>
      <c r="N366">
        <v>56</v>
      </c>
      <c r="O366">
        <v>53</v>
      </c>
      <c r="P366">
        <v>74</v>
      </c>
      <c r="Q366">
        <v>53</v>
      </c>
      <c r="R366">
        <v>56</v>
      </c>
      <c r="S366">
        <v>53</v>
      </c>
      <c r="T366">
        <v>74</v>
      </c>
      <c r="U366">
        <v>53</v>
      </c>
      <c r="V366">
        <v>74</v>
      </c>
      <c r="W366">
        <v>53</v>
      </c>
      <c r="X366">
        <v>53</v>
      </c>
      <c r="Y366">
        <v>74</v>
      </c>
      <c r="Z366">
        <v>53</v>
      </c>
      <c r="AA366">
        <v>56</v>
      </c>
      <c r="AB366">
        <v>53</v>
      </c>
      <c r="AC366">
        <v>74</v>
      </c>
      <c r="AD366">
        <v>53</v>
      </c>
      <c r="AE366">
        <v>56</v>
      </c>
      <c r="AF366">
        <v>53</v>
      </c>
      <c r="AG366">
        <v>74</v>
      </c>
      <c r="AH366">
        <v>53</v>
      </c>
      <c r="AI366">
        <v>74</v>
      </c>
      <c r="AJ366">
        <v>53</v>
      </c>
      <c r="AK366">
        <v>74</v>
      </c>
      <c r="AL366">
        <v>53</v>
      </c>
      <c r="AM366">
        <v>53</v>
      </c>
      <c r="AN366">
        <v>74</v>
      </c>
      <c r="AO366">
        <v>53</v>
      </c>
      <c r="AP366">
        <f t="shared" si="5"/>
        <v>82</v>
      </c>
      <c r="AQ366">
        <v>82</v>
      </c>
      <c r="AR366">
        <v>82</v>
      </c>
      <c r="AS366">
        <v>82</v>
      </c>
      <c r="AU366" t="s">
        <v>1221</v>
      </c>
      <c r="AV366" t="s">
        <v>4774</v>
      </c>
      <c r="AW366">
        <v>276</v>
      </c>
    </row>
    <row r="367" spans="4:49" ht="13.5" customHeight="1">
      <c r="D367" t="s">
        <v>1222</v>
      </c>
      <c r="F367" t="s">
        <v>1225</v>
      </c>
      <c r="G367" s="105">
        <v>1.8</v>
      </c>
      <c r="H367">
        <v>104</v>
      </c>
      <c r="I367">
        <v>148</v>
      </c>
      <c r="J367">
        <v>104</v>
      </c>
      <c r="K367">
        <v>104</v>
      </c>
      <c r="L367">
        <v>148</v>
      </c>
      <c r="M367">
        <v>104</v>
      </c>
      <c r="N367">
        <v>112</v>
      </c>
      <c r="O367">
        <v>104</v>
      </c>
      <c r="P367">
        <v>148</v>
      </c>
      <c r="Q367">
        <v>104</v>
      </c>
      <c r="R367">
        <v>112</v>
      </c>
      <c r="S367">
        <v>104</v>
      </c>
      <c r="T367">
        <v>148</v>
      </c>
      <c r="U367">
        <v>104</v>
      </c>
      <c r="V367">
        <v>148</v>
      </c>
      <c r="W367">
        <v>104</v>
      </c>
      <c r="X367">
        <v>104</v>
      </c>
      <c r="Y367">
        <v>148</v>
      </c>
      <c r="Z367">
        <v>104</v>
      </c>
      <c r="AA367">
        <v>112</v>
      </c>
      <c r="AB367">
        <v>104</v>
      </c>
      <c r="AC367">
        <v>148</v>
      </c>
      <c r="AD367">
        <v>104</v>
      </c>
      <c r="AE367">
        <v>112</v>
      </c>
      <c r="AF367">
        <v>104</v>
      </c>
      <c r="AG367">
        <v>148</v>
      </c>
      <c r="AH367">
        <v>104</v>
      </c>
      <c r="AI367">
        <v>148</v>
      </c>
      <c r="AJ367">
        <v>104</v>
      </c>
      <c r="AK367">
        <v>148</v>
      </c>
      <c r="AL367">
        <v>104</v>
      </c>
      <c r="AM367">
        <v>104</v>
      </c>
      <c r="AN367">
        <v>148</v>
      </c>
      <c r="AO367">
        <v>104</v>
      </c>
      <c r="AP367">
        <f t="shared" si="5"/>
        <v>163</v>
      </c>
      <c r="AQ367">
        <v>163</v>
      </c>
      <c r="AR367">
        <v>163</v>
      </c>
      <c r="AS367">
        <v>163</v>
      </c>
      <c r="AU367" t="s">
        <v>1222</v>
      </c>
      <c r="AV367" t="s">
        <v>4774</v>
      </c>
      <c r="AW367">
        <v>277</v>
      </c>
    </row>
    <row r="368" spans="4:49" ht="13.5" customHeight="1">
      <c r="D368" t="s">
        <v>1226</v>
      </c>
      <c r="F368" t="s">
        <v>1229</v>
      </c>
      <c r="G368" s="105">
        <v>4</v>
      </c>
      <c r="H368">
        <v>81</v>
      </c>
      <c r="I368">
        <v>101</v>
      </c>
      <c r="J368">
        <v>107</v>
      </c>
      <c r="K368">
        <v>81</v>
      </c>
      <c r="L368">
        <v>101</v>
      </c>
      <c r="M368">
        <v>107</v>
      </c>
      <c r="N368">
        <v>85</v>
      </c>
      <c r="O368">
        <v>81</v>
      </c>
      <c r="P368">
        <v>101</v>
      </c>
      <c r="Q368">
        <v>107</v>
      </c>
      <c r="R368">
        <v>85</v>
      </c>
      <c r="S368">
        <v>81</v>
      </c>
      <c r="T368">
        <v>101</v>
      </c>
      <c r="U368">
        <v>107</v>
      </c>
      <c r="V368">
        <v>101</v>
      </c>
      <c r="W368">
        <v>107</v>
      </c>
      <c r="X368">
        <v>81</v>
      </c>
      <c r="Y368">
        <v>101</v>
      </c>
      <c r="Z368">
        <v>107</v>
      </c>
      <c r="AA368">
        <v>85</v>
      </c>
      <c r="AB368">
        <v>81</v>
      </c>
      <c r="AC368">
        <v>101</v>
      </c>
      <c r="AD368">
        <v>107</v>
      </c>
      <c r="AE368">
        <v>85</v>
      </c>
      <c r="AF368">
        <v>81</v>
      </c>
      <c r="AG368">
        <v>101</v>
      </c>
      <c r="AH368">
        <v>107</v>
      </c>
      <c r="AI368">
        <v>101</v>
      </c>
      <c r="AJ368">
        <v>81</v>
      </c>
      <c r="AK368">
        <v>101</v>
      </c>
      <c r="AL368">
        <v>107</v>
      </c>
      <c r="AM368">
        <v>81</v>
      </c>
      <c r="AN368">
        <v>101</v>
      </c>
      <c r="AO368">
        <v>107</v>
      </c>
      <c r="AP368">
        <f t="shared" si="5"/>
        <v>112</v>
      </c>
      <c r="AQ368">
        <v>112</v>
      </c>
      <c r="AR368">
        <v>112</v>
      </c>
      <c r="AS368">
        <v>112</v>
      </c>
      <c r="AU368" t="s">
        <v>1226</v>
      </c>
      <c r="AV368" t="s">
        <v>4774</v>
      </c>
      <c r="AW368">
        <v>278</v>
      </c>
    </row>
    <row r="369" spans="4:49" ht="13.5" customHeight="1">
      <c r="D369" t="s">
        <v>1227</v>
      </c>
      <c r="F369" t="s">
        <v>1230</v>
      </c>
      <c r="G369" s="105">
        <v>4</v>
      </c>
      <c r="H369">
        <v>81</v>
      </c>
      <c r="I369">
        <v>101</v>
      </c>
      <c r="J369">
        <v>107</v>
      </c>
      <c r="K369">
        <v>81</v>
      </c>
      <c r="L369">
        <v>101</v>
      </c>
      <c r="M369">
        <v>107</v>
      </c>
      <c r="N369">
        <v>85</v>
      </c>
      <c r="O369">
        <v>81</v>
      </c>
      <c r="P369">
        <v>101</v>
      </c>
      <c r="Q369">
        <v>107</v>
      </c>
      <c r="R369">
        <v>85</v>
      </c>
      <c r="S369">
        <v>81</v>
      </c>
      <c r="T369">
        <v>101</v>
      </c>
      <c r="U369">
        <v>107</v>
      </c>
      <c r="V369">
        <v>101</v>
      </c>
      <c r="W369">
        <v>107</v>
      </c>
      <c r="X369">
        <v>81</v>
      </c>
      <c r="Y369">
        <v>101</v>
      </c>
      <c r="Z369">
        <v>107</v>
      </c>
      <c r="AA369">
        <v>85</v>
      </c>
      <c r="AB369">
        <v>81</v>
      </c>
      <c r="AC369">
        <v>101</v>
      </c>
      <c r="AD369">
        <v>107</v>
      </c>
      <c r="AE369">
        <v>85</v>
      </c>
      <c r="AF369">
        <v>81</v>
      </c>
      <c r="AG369">
        <v>101</v>
      </c>
      <c r="AH369">
        <v>107</v>
      </c>
      <c r="AI369">
        <v>101</v>
      </c>
      <c r="AJ369">
        <v>81</v>
      </c>
      <c r="AK369">
        <v>101</v>
      </c>
      <c r="AL369">
        <v>107</v>
      </c>
      <c r="AM369">
        <v>81</v>
      </c>
      <c r="AN369">
        <v>101</v>
      </c>
      <c r="AO369">
        <v>107</v>
      </c>
      <c r="AP369">
        <f t="shared" si="5"/>
        <v>112</v>
      </c>
      <c r="AQ369">
        <v>112</v>
      </c>
      <c r="AR369">
        <v>112</v>
      </c>
      <c r="AS369">
        <v>112</v>
      </c>
      <c r="AU369" t="s">
        <v>1227</v>
      </c>
      <c r="AV369" t="s">
        <v>4774</v>
      </c>
      <c r="AW369">
        <v>279</v>
      </c>
    </row>
    <row r="370" spans="4:49" ht="13.5" customHeight="1">
      <c r="D370" t="s">
        <v>1228</v>
      </c>
      <c r="F370" t="s">
        <v>1231</v>
      </c>
      <c r="G370" s="105">
        <v>8</v>
      </c>
      <c r="H370">
        <v>161</v>
      </c>
      <c r="I370">
        <v>200</v>
      </c>
      <c r="J370">
        <v>212</v>
      </c>
      <c r="K370">
        <v>161</v>
      </c>
      <c r="L370">
        <v>200</v>
      </c>
      <c r="M370">
        <v>212</v>
      </c>
      <c r="N370">
        <v>168</v>
      </c>
      <c r="O370">
        <v>161</v>
      </c>
      <c r="P370">
        <v>200</v>
      </c>
      <c r="Q370">
        <v>212</v>
      </c>
      <c r="R370">
        <v>168</v>
      </c>
      <c r="S370">
        <v>161</v>
      </c>
      <c r="T370">
        <v>200</v>
      </c>
      <c r="U370">
        <v>212</v>
      </c>
      <c r="V370">
        <v>200</v>
      </c>
      <c r="W370">
        <v>212</v>
      </c>
      <c r="X370">
        <v>161</v>
      </c>
      <c r="Y370">
        <v>200</v>
      </c>
      <c r="Z370">
        <v>212</v>
      </c>
      <c r="AA370">
        <v>168</v>
      </c>
      <c r="AB370">
        <v>161</v>
      </c>
      <c r="AC370">
        <v>200</v>
      </c>
      <c r="AD370">
        <v>212</v>
      </c>
      <c r="AE370">
        <v>168</v>
      </c>
      <c r="AF370">
        <v>161</v>
      </c>
      <c r="AG370">
        <v>200</v>
      </c>
      <c r="AH370">
        <v>212</v>
      </c>
      <c r="AI370">
        <v>200</v>
      </c>
      <c r="AJ370">
        <v>161</v>
      </c>
      <c r="AK370">
        <v>200</v>
      </c>
      <c r="AL370">
        <v>212</v>
      </c>
      <c r="AM370">
        <v>161</v>
      </c>
      <c r="AN370">
        <v>200</v>
      </c>
      <c r="AO370">
        <v>212</v>
      </c>
      <c r="AP370">
        <f t="shared" si="5"/>
        <v>220</v>
      </c>
      <c r="AQ370">
        <v>220</v>
      </c>
      <c r="AR370">
        <v>220</v>
      </c>
      <c r="AS370">
        <v>220</v>
      </c>
      <c r="AU370" t="s">
        <v>1228</v>
      </c>
      <c r="AV370" t="s">
        <v>4774</v>
      </c>
      <c r="AW370">
        <v>280</v>
      </c>
    </row>
    <row r="371" spans="4:49" ht="13.5" customHeight="1">
      <c r="D371" t="s">
        <v>4366</v>
      </c>
      <c r="F371" t="s">
        <v>4367</v>
      </c>
      <c r="G371" s="105">
        <v>0.5</v>
      </c>
      <c r="H371">
        <v>119</v>
      </c>
      <c r="I371">
        <v>114</v>
      </c>
      <c r="J371">
        <v>114</v>
      </c>
      <c r="K371">
        <v>119</v>
      </c>
      <c r="L371">
        <v>114</v>
      </c>
      <c r="M371">
        <v>114</v>
      </c>
      <c r="N371">
        <v>114</v>
      </c>
      <c r="O371">
        <v>119</v>
      </c>
      <c r="P371">
        <v>114</v>
      </c>
      <c r="Q371">
        <v>114</v>
      </c>
      <c r="R371">
        <v>114</v>
      </c>
      <c r="S371">
        <v>119</v>
      </c>
      <c r="T371">
        <v>114</v>
      </c>
      <c r="U371">
        <v>114</v>
      </c>
      <c r="V371">
        <v>114</v>
      </c>
      <c r="W371">
        <v>114</v>
      </c>
      <c r="X371">
        <v>119</v>
      </c>
      <c r="Y371">
        <v>114</v>
      </c>
      <c r="Z371">
        <v>114</v>
      </c>
      <c r="AA371">
        <v>114</v>
      </c>
      <c r="AB371">
        <v>119</v>
      </c>
      <c r="AC371">
        <v>114</v>
      </c>
      <c r="AD371">
        <v>114</v>
      </c>
      <c r="AE371">
        <v>114</v>
      </c>
      <c r="AF371">
        <v>119</v>
      </c>
      <c r="AG371">
        <v>114</v>
      </c>
      <c r="AH371">
        <v>114</v>
      </c>
      <c r="AI371">
        <v>114</v>
      </c>
      <c r="AJ371">
        <v>119</v>
      </c>
      <c r="AK371">
        <v>114</v>
      </c>
      <c r="AL371">
        <v>114</v>
      </c>
      <c r="AM371">
        <v>119</v>
      </c>
      <c r="AN371">
        <v>114</v>
      </c>
      <c r="AO371">
        <v>114</v>
      </c>
      <c r="AP371">
        <f t="shared" si="5"/>
        <v>126</v>
      </c>
      <c r="AQ371">
        <v>126</v>
      </c>
      <c r="AR371">
        <v>126</v>
      </c>
      <c r="AS371">
        <v>126</v>
      </c>
      <c r="AU371" t="s">
        <v>4366</v>
      </c>
      <c r="AV371" t="s">
        <v>4774</v>
      </c>
      <c r="AW371">
        <v>281</v>
      </c>
    </row>
    <row r="372" spans="4:49" ht="13.5" customHeight="1">
      <c r="D372" t="s">
        <v>3010</v>
      </c>
      <c r="F372" t="s">
        <v>3572</v>
      </c>
      <c r="G372" s="105">
        <v>1</v>
      </c>
      <c r="H372">
        <v>131</v>
      </c>
      <c r="I372">
        <v>153</v>
      </c>
      <c r="J372">
        <v>130</v>
      </c>
      <c r="K372">
        <v>131</v>
      </c>
      <c r="L372">
        <v>153</v>
      </c>
      <c r="M372">
        <v>130</v>
      </c>
      <c r="N372">
        <v>134</v>
      </c>
      <c r="O372">
        <v>131</v>
      </c>
      <c r="P372">
        <v>153</v>
      </c>
      <c r="Q372">
        <v>130</v>
      </c>
      <c r="R372">
        <v>134</v>
      </c>
      <c r="S372">
        <v>131</v>
      </c>
      <c r="T372">
        <v>153</v>
      </c>
      <c r="U372">
        <v>130</v>
      </c>
      <c r="V372">
        <v>153</v>
      </c>
      <c r="W372">
        <v>130</v>
      </c>
      <c r="X372">
        <v>131</v>
      </c>
      <c r="Y372">
        <v>153</v>
      </c>
      <c r="Z372">
        <v>130</v>
      </c>
      <c r="AA372">
        <v>134</v>
      </c>
      <c r="AB372">
        <v>131</v>
      </c>
      <c r="AC372">
        <v>153</v>
      </c>
      <c r="AD372">
        <v>130</v>
      </c>
      <c r="AE372">
        <v>134</v>
      </c>
      <c r="AF372">
        <v>131</v>
      </c>
      <c r="AG372">
        <v>153</v>
      </c>
      <c r="AH372">
        <v>130</v>
      </c>
      <c r="AI372">
        <v>153</v>
      </c>
      <c r="AJ372">
        <v>131</v>
      </c>
      <c r="AK372">
        <v>153</v>
      </c>
      <c r="AL372">
        <v>130</v>
      </c>
      <c r="AM372">
        <v>131</v>
      </c>
      <c r="AN372">
        <v>153</v>
      </c>
      <c r="AO372">
        <v>130</v>
      </c>
      <c r="AP372">
        <f t="shared" si="5"/>
        <v>169</v>
      </c>
      <c r="AQ372">
        <v>169</v>
      </c>
      <c r="AR372">
        <v>169</v>
      </c>
      <c r="AS372">
        <v>169</v>
      </c>
      <c r="AU372" t="s">
        <v>3010</v>
      </c>
      <c r="AV372" t="s">
        <v>4774</v>
      </c>
      <c r="AW372">
        <v>282</v>
      </c>
    </row>
    <row r="373" spans="4:49" ht="13.5" customHeight="1">
      <c r="D373" t="s">
        <v>3929</v>
      </c>
      <c r="F373" t="s">
        <v>4791</v>
      </c>
      <c r="G373" s="105">
        <v>0</v>
      </c>
      <c r="H373">
        <v>99</v>
      </c>
      <c r="I373">
        <v>99</v>
      </c>
      <c r="J373">
        <v>99</v>
      </c>
      <c r="K373">
        <v>99</v>
      </c>
      <c r="L373">
        <v>99</v>
      </c>
      <c r="M373">
        <v>99</v>
      </c>
      <c r="N373">
        <v>99</v>
      </c>
      <c r="O373">
        <v>99</v>
      </c>
      <c r="P373">
        <v>99</v>
      </c>
      <c r="Q373">
        <v>99</v>
      </c>
      <c r="R373">
        <v>99</v>
      </c>
      <c r="S373">
        <v>99</v>
      </c>
      <c r="T373">
        <v>99</v>
      </c>
      <c r="U373">
        <v>99</v>
      </c>
      <c r="V373">
        <v>99</v>
      </c>
      <c r="W373">
        <v>99</v>
      </c>
      <c r="X373">
        <v>99</v>
      </c>
      <c r="Y373">
        <v>99</v>
      </c>
      <c r="Z373">
        <v>99</v>
      </c>
      <c r="AA373">
        <v>99</v>
      </c>
      <c r="AB373">
        <v>99</v>
      </c>
      <c r="AC373">
        <v>99</v>
      </c>
      <c r="AD373">
        <v>99</v>
      </c>
      <c r="AE373">
        <v>99</v>
      </c>
      <c r="AF373">
        <v>99</v>
      </c>
      <c r="AG373">
        <v>99</v>
      </c>
      <c r="AH373">
        <v>99</v>
      </c>
      <c r="AI373">
        <v>99</v>
      </c>
      <c r="AJ373">
        <v>99</v>
      </c>
      <c r="AK373">
        <v>99</v>
      </c>
      <c r="AL373">
        <v>99</v>
      </c>
      <c r="AM373">
        <v>99</v>
      </c>
      <c r="AN373">
        <v>99</v>
      </c>
      <c r="AO373">
        <v>99</v>
      </c>
      <c r="AP373">
        <f t="shared" si="5"/>
        <v>109</v>
      </c>
      <c r="AQ373">
        <v>109</v>
      </c>
      <c r="AR373">
        <v>109</v>
      </c>
      <c r="AS373">
        <v>109</v>
      </c>
      <c r="AU373" t="s">
        <v>3929</v>
      </c>
      <c r="AV373" t="s">
        <v>4774</v>
      </c>
      <c r="AW373">
        <v>283</v>
      </c>
    </row>
    <row r="374" spans="4:49" ht="13.5" customHeight="1">
      <c r="D374" t="s">
        <v>1238</v>
      </c>
      <c r="F374" t="s">
        <v>1240</v>
      </c>
      <c r="G374" s="105">
        <v>0</v>
      </c>
      <c r="H374">
        <v>168</v>
      </c>
      <c r="I374">
        <v>168</v>
      </c>
      <c r="J374">
        <v>168</v>
      </c>
      <c r="K374">
        <v>168</v>
      </c>
      <c r="L374">
        <v>168</v>
      </c>
      <c r="M374">
        <v>168</v>
      </c>
      <c r="N374">
        <v>168</v>
      </c>
      <c r="O374">
        <v>168</v>
      </c>
      <c r="P374">
        <v>168</v>
      </c>
      <c r="Q374">
        <v>168</v>
      </c>
      <c r="R374">
        <v>168</v>
      </c>
      <c r="S374">
        <v>168</v>
      </c>
      <c r="T374">
        <v>168</v>
      </c>
      <c r="U374">
        <v>168</v>
      </c>
      <c r="V374">
        <v>168</v>
      </c>
      <c r="W374">
        <v>168</v>
      </c>
      <c r="X374">
        <v>168</v>
      </c>
      <c r="Y374">
        <v>168</v>
      </c>
      <c r="Z374">
        <v>168</v>
      </c>
      <c r="AA374">
        <v>168</v>
      </c>
      <c r="AB374">
        <v>168</v>
      </c>
      <c r="AC374">
        <v>168</v>
      </c>
      <c r="AD374">
        <v>168</v>
      </c>
      <c r="AE374">
        <v>168</v>
      </c>
      <c r="AF374">
        <v>168</v>
      </c>
      <c r="AG374">
        <v>168</v>
      </c>
      <c r="AH374">
        <v>168</v>
      </c>
      <c r="AI374">
        <v>168</v>
      </c>
      <c r="AJ374">
        <v>168</v>
      </c>
      <c r="AK374">
        <v>168</v>
      </c>
      <c r="AL374">
        <v>168</v>
      </c>
      <c r="AM374">
        <v>168</v>
      </c>
      <c r="AN374">
        <v>168</v>
      </c>
      <c r="AO374">
        <v>168</v>
      </c>
      <c r="AP374">
        <f t="shared" si="5"/>
        <v>185</v>
      </c>
      <c r="AQ374">
        <v>185</v>
      </c>
      <c r="AR374">
        <v>185</v>
      </c>
      <c r="AS374">
        <v>185</v>
      </c>
      <c r="AU374" t="s">
        <v>1238</v>
      </c>
      <c r="AV374" t="s">
        <v>4774</v>
      </c>
      <c r="AW374">
        <v>284</v>
      </c>
    </row>
    <row r="375" spans="4:49" ht="13.5" customHeight="1">
      <c r="D375" t="s">
        <v>1239</v>
      </c>
      <c r="F375" t="s">
        <v>1241</v>
      </c>
      <c r="G375" s="105">
        <v>0</v>
      </c>
      <c r="H375">
        <v>99</v>
      </c>
      <c r="I375">
        <v>99</v>
      </c>
      <c r="J375">
        <v>99</v>
      </c>
      <c r="K375">
        <v>99</v>
      </c>
      <c r="L375">
        <v>99</v>
      </c>
      <c r="M375">
        <v>99</v>
      </c>
      <c r="N375">
        <v>99</v>
      </c>
      <c r="O375">
        <v>99</v>
      </c>
      <c r="P375">
        <v>99</v>
      </c>
      <c r="Q375">
        <v>99</v>
      </c>
      <c r="R375">
        <v>99</v>
      </c>
      <c r="S375">
        <v>99</v>
      </c>
      <c r="T375">
        <v>99</v>
      </c>
      <c r="U375">
        <v>99</v>
      </c>
      <c r="V375">
        <v>99</v>
      </c>
      <c r="W375">
        <v>99</v>
      </c>
      <c r="X375">
        <v>99</v>
      </c>
      <c r="Y375">
        <v>99</v>
      </c>
      <c r="Z375">
        <v>99</v>
      </c>
      <c r="AA375">
        <v>99</v>
      </c>
      <c r="AB375">
        <v>99</v>
      </c>
      <c r="AC375">
        <v>99</v>
      </c>
      <c r="AD375">
        <v>99</v>
      </c>
      <c r="AE375">
        <v>99</v>
      </c>
      <c r="AF375">
        <v>99</v>
      </c>
      <c r="AG375">
        <v>99</v>
      </c>
      <c r="AH375">
        <v>99</v>
      </c>
      <c r="AI375">
        <v>99</v>
      </c>
      <c r="AJ375">
        <v>99</v>
      </c>
      <c r="AK375">
        <v>99</v>
      </c>
      <c r="AL375">
        <v>99</v>
      </c>
      <c r="AM375">
        <v>99</v>
      </c>
      <c r="AN375">
        <v>99</v>
      </c>
      <c r="AO375">
        <v>99</v>
      </c>
      <c r="AP375">
        <f t="shared" si="5"/>
        <v>109</v>
      </c>
      <c r="AQ375">
        <v>109</v>
      </c>
      <c r="AR375">
        <v>109</v>
      </c>
      <c r="AS375">
        <v>109</v>
      </c>
      <c r="AU375" t="s">
        <v>1239</v>
      </c>
      <c r="AV375" t="s">
        <v>4774</v>
      </c>
      <c r="AW375">
        <v>285</v>
      </c>
    </row>
    <row r="376" spans="4:49" ht="13.5" customHeight="1">
      <c r="D376" t="s">
        <v>4303</v>
      </c>
      <c r="F376" t="s">
        <v>4344</v>
      </c>
      <c r="G376" s="105">
        <v>0</v>
      </c>
      <c r="H376">
        <v>963</v>
      </c>
      <c r="I376">
        <v>963</v>
      </c>
      <c r="J376">
        <v>963</v>
      </c>
      <c r="K376">
        <v>963</v>
      </c>
      <c r="L376">
        <v>963</v>
      </c>
      <c r="M376">
        <v>963</v>
      </c>
      <c r="N376">
        <v>963</v>
      </c>
      <c r="O376">
        <v>963</v>
      </c>
      <c r="P376">
        <v>963</v>
      </c>
      <c r="Q376">
        <v>963</v>
      </c>
      <c r="R376">
        <v>963</v>
      </c>
      <c r="S376">
        <v>963</v>
      </c>
      <c r="T376">
        <v>963</v>
      </c>
      <c r="U376">
        <v>963</v>
      </c>
      <c r="V376">
        <v>963</v>
      </c>
      <c r="W376">
        <v>963</v>
      </c>
      <c r="X376">
        <v>963</v>
      </c>
      <c r="Y376">
        <v>963</v>
      </c>
      <c r="Z376">
        <v>963</v>
      </c>
      <c r="AA376">
        <v>963</v>
      </c>
      <c r="AB376">
        <v>963</v>
      </c>
      <c r="AC376">
        <v>963</v>
      </c>
      <c r="AD376">
        <v>963</v>
      </c>
      <c r="AE376">
        <v>963</v>
      </c>
      <c r="AF376">
        <v>963</v>
      </c>
      <c r="AG376">
        <v>963</v>
      </c>
      <c r="AH376">
        <v>963</v>
      </c>
      <c r="AI376">
        <v>963</v>
      </c>
      <c r="AJ376">
        <v>963</v>
      </c>
      <c r="AK376">
        <v>963</v>
      </c>
      <c r="AL376">
        <v>963</v>
      </c>
      <c r="AM376">
        <v>963</v>
      </c>
      <c r="AN376">
        <v>963</v>
      </c>
      <c r="AO376">
        <v>963</v>
      </c>
      <c r="AP376">
        <f t="shared" si="5"/>
        <v>1060</v>
      </c>
      <c r="AQ376">
        <v>1060</v>
      </c>
      <c r="AR376">
        <v>1060</v>
      </c>
      <c r="AS376">
        <v>1060</v>
      </c>
      <c r="AU376" t="s">
        <v>4303</v>
      </c>
      <c r="AV376" t="s">
        <v>4774</v>
      </c>
      <c r="AW376">
        <v>286</v>
      </c>
    </row>
    <row r="377" spans="4:49" ht="13.5" customHeight="1">
      <c r="D377" t="s">
        <v>4304</v>
      </c>
      <c r="F377" t="s">
        <v>4345</v>
      </c>
      <c r="G377" s="105">
        <v>0</v>
      </c>
      <c r="H377">
        <v>963</v>
      </c>
      <c r="I377">
        <v>963</v>
      </c>
      <c r="J377">
        <v>963</v>
      </c>
      <c r="K377">
        <v>963</v>
      </c>
      <c r="L377">
        <v>963</v>
      </c>
      <c r="M377">
        <v>963</v>
      </c>
      <c r="N377">
        <v>963</v>
      </c>
      <c r="O377">
        <v>963</v>
      </c>
      <c r="P377">
        <v>963</v>
      </c>
      <c r="Q377">
        <v>963</v>
      </c>
      <c r="R377">
        <v>963</v>
      </c>
      <c r="S377">
        <v>963</v>
      </c>
      <c r="T377">
        <v>963</v>
      </c>
      <c r="U377">
        <v>963</v>
      </c>
      <c r="V377">
        <v>963</v>
      </c>
      <c r="W377">
        <v>963</v>
      </c>
      <c r="X377">
        <v>963</v>
      </c>
      <c r="Y377">
        <v>963</v>
      </c>
      <c r="Z377">
        <v>963</v>
      </c>
      <c r="AA377">
        <v>963</v>
      </c>
      <c r="AB377">
        <v>963</v>
      </c>
      <c r="AC377">
        <v>963</v>
      </c>
      <c r="AD377">
        <v>963</v>
      </c>
      <c r="AE377">
        <v>963</v>
      </c>
      <c r="AF377">
        <v>963</v>
      </c>
      <c r="AG377">
        <v>963</v>
      </c>
      <c r="AH377">
        <v>963</v>
      </c>
      <c r="AI377">
        <v>963</v>
      </c>
      <c r="AJ377">
        <v>963</v>
      </c>
      <c r="AK377">
        <v>963</v>
      </c>
      <c r="AL377">
        <v>963</v>
      </c>
      <c r="AM377">
        <v>963</v>
      </c>
      <c r="AN377">
        <v>963</v>
      </c>
      <c r="AO377">
        <v>963</v>
      </c>
      <c r="AP377">
        <f t="shared" si="5"/>
        <v>1060</v>
      </c>
      <c r="AQ377">
        <v>1060</v>
      </c>
      <c r="AR377">
        <v>1060</v>
      </c>
      <c r="AS377">
        <v>1060</v>
      </c>
      <c r="AU377" t="s">
        <v>4304</v>
      </c>
      <c r="AV377" t="s">
        <v>4774</v>
      </c>
      <c r="AW377">
        <v>287</v>
      </c>
    </row>
    <row r="378" spans="4:49" ht="13.5" customHeight="1">
      <c r="D378" t="s">
        <v>4284</v>
      </c>
      <c r="F378" t="s">
        <v>4324</v>
      </c>
      <c r="G378" s="105">
        <v>0</v>
      </c>
      <c r="H378">
        <v>170</v>
      </c>
      <c r="I378">
        <v>170</v>
      </c>
      <c r="J378">
        <v>170</v>
      </c>
      <c r="K378">
        <v>170</v>
      </c>
      <c r="L378">
        <v>170</v>
      </c>
      <c r="M378">
        <v>170</v>
      </c>
      <c r="N378">
        <v>170</v>
      </c>
      <c r="O378">
        <v>170</v>
      </c>
      <c r="P378">
        <v>170</v>
      </c>
      <c r="Q378">
        <v>170</v>
      </c>
      <c r="R378">
        <v>170</v>
      </c>
      <c r="S378">
        <v>170</v>
      </c>
      <c r="T378">
        <v>170</v>
      </c>
      <c r="U378">
        <v>170</v>
      </c>
      <c r="V378">
        <v>170</v>
      </c>
      <c r="W378">
        <v>170</v>
      </c>
      <c r="X378">
        <v>170</v>
      </c>
      <c r="Y378">
        <v>170</v>
      </c>
      <c r="Z378">
        <v>170</v>
      </c>
      <c r="AA378">
        <v>170</v>
      </c>
      <c r="AB378">
        <v>170</v>
      </c>
      <c r="AC378">
        <v>170</v>
      </c>
      <c r="AD378">
        <v>170</v>
      </c>
      <c r="AE378">
        <v>170</v>
      </c>
      <c r="AF378">
        <v>170</v>
      </c>
      <c r="AG378">
        <v>170</v>
      </c>
      <c r="AH378">
        <v>170</v>
      </c>
      <c r="AI378">
        <v>170</v>
      </c>
      <c r="AJ378">
        <v>170</v>
      </c>
      <c r="AK378">
        <v>170</v>
      </c>
      <c r="AL378">
        <v>170</v>
      </c>
      <c r="AM378">
        <v>170</v>
      </c>
      <c r="AN378">
        <v>170</v>
      </c>
      <c r="AO378">
        <v>170</v>
      </c>
      <c r="AP378">
        <f t="shared" si="5"/>
        <v>187</v>
      </c>
      <c r="AQ378">
        <v>187</v>
      </c>
      <c r="AR378">
        <v>187</v>
      </c>
      <c r="AS378">
        <v>187</v>
      </c>
      <c r="AU378" t="s">
        <v>4284</v>
      </c>
      <c r="AV378" t="s">
        <v>4774</v>
      </c>
      <c r="AW378">
        <v>288</v>
      </c>
    </row>
    <row r="379" spans="4:49" ht="13.5" customHeight="1">
      <c r="D379" t="s">
        <v>4285</v>
      </c>
      <c r="F379" t="s">
        <v>4325</v>
      </c>
      <c r="G379" s="105">
        <v>0</v>
      </c>
      <c r="H379">
        <v>170</v>
      </c>
      <c r="I379">
        <v>170</v>
      </c>
      <c r="J379">
        <v>170</v>
      </c>
      <c r="K379">
        <v>170</v>
      </c>
      <c r="L379">
        <v>170</v>
      </c>
      <c r="M379">
        <v>170</v>
      </c>
      <c r="N379">
        <v>170</v>
      </c>
      <c r="O379">
        <v>170</v>
      </c>
      <c r="P379">
        <v>170</v>
      </c>
      <c r="Q379">
        <v>170</v>
      </c>
      <c r="R379">
        <v>170</v>
      </c>
      <c r="S379">
        <v>170</v>
      </c>
      <c r="T379">
        <v>170</v>
      </c>
      <c r="U379">
        <v>170</v>
      </c>
      <c r="V379">
        <v>170</v>
      </c>
      <c r="W379">
        <v>170</v>
      </c>
      <c r="X379">
        <v>170</v>
      </c>
      <c r="Y379">
        <v>170</v>
      </c>
      <c r="Z379">
        <v>170</v>
      </c>
      <c r="AA379">
        <v>170</v>
      </c>
      <c r="AB379">
        <v>170</v>
      </c>
      <c r="AC379">
        <v>170</v>
      </c>
      <c r="AD379">
        <v>170</v>
      </c>
      <c r="AE379">
        <v>170</v>
      </c>
      <c r="AF379">
        <v>170</v>
      </c>
      <c r="AG379">
        <v>170</v>
      </c>
      <c r="AH379">
        <v>170</v>
      </c>
      <c r="AI379">
        <v>170</v>
      </c>
      <c r="AJ379">
        <v>170</v>
      </c>
      <c r="AK379">
        <v>170</v>
      </c>
      <c r="AL379">
        <v>170</v>
      </c>
      <c r="AM379">
        <v>170</v>
      </c>
      <c r="AN379">
        <v>170</v>
      </c>
      <c r="AO379">
        <v>170</v>
      </c>
      <c r="AP379">
        <f t="shared" si="5"/>
        <v>187</v>
      </c>
      <c r="AQ379">
        <v>187</v>
      </c>
      <c r="AR379">
        <v>187</v>
      </c>
      <c r="AS379">
        <v>187</v>
      </c>
      <c r="AU379" t="s">
        <v>4285</v>
      </c>
      <c r="AV379" t="s">
        <v>4774</v>
      </c>
      <c r="AW379">
        <v>289</v>
      </c>
    </row>
    <row r="380" spans="4:49" ht="13.5" customHeight="1">
      <c r="D380" t="s">
        <v>4286</v>
      </c>
      <c r="F380" t="s">
        <v>4326</v>
      </c>
      <c r="G380" s="105">
        <v>0</v>
      </c>
      <c r="H380">
        <v>221</v>
      </c>
      <c r="I380">
        <v>221</v>
      </c>
      <c r="J380">
        <v>221</v>
      </c>
      <c r="K380">
        <v>221</v>
      </c>
      <c r="L380">
        <v>221</v>
      </c>
      <c r="M380">
        <v>221</v>
      </c>
      <c r="N380">
        <v>221</v>
      </c>
      <c r="O380">
        <v>221</v>
      </c>
      <c r="P380">
        <v>221</v>
      </c>
      <c r="Q380">
        <v>221</v>
      </c>
      <c r="R380">
        <v>221</v>
      </c>
      <c r="S380">
        <v>221</v>
      </c>
      <c r="T380">
        <v>221</v>
      </c>
      <c r="U380">
        <v>221</v>
      </c>
      <c r="V380">
        <v>221</v>
      </c>
      <c r="W380">
        <v>221</v>
      </c>
      <c r="X380">
        <v>221</v>
      </c>
      <c r="Y380">
        <v>221</v>
      </c>
      <c r="Z380">
        <v>221</v>
      </c>
      <c r="AA380">
        <v>221</v>
      </c>
      <c r="AB380">
        <v>221</v>
      </c>
      <c r="AC380">
        <v>221</v>
      </c>
      <c r="AD380">
        <v>221</v>
      </c>
      <c r="AE380">
        <v>221</v>
      </c>
      <c r="AF380">
        <v>221</v>
      </c>
      <c r="AG380">
        <v>221</v>
      </c>
      <c r="AH380">
        <v>221</v>
      </c>
      <c r="AI380">
        <v>221</v>
      </c>
      <c r="AJ380">
        <v>221</v>
      </c>
      <c r="AK380">
        <v>221</v>
      </c>
      <c r="AL380">
        <v>221</v>
      </c>
      <c r="AM380">
        <v>221</v>
      </c>
      <c r="AN380">
        <v>221</v>
      </c>
      <c r="AO380">
        <v>221</v>
      </c>
      <c r="AP380">
        <f t="shared" si="5"/>
        <v>244</v>
      </c>
      <c r="AQ380">
        <v>244</v>
      </c>
      <c r="AR380">
        <v>244</v>
      </c>
      <c r="AS380">
        <v>244</v>
      </c>
      <c r="AU380" t="s">
        <v>4286</v>
      </c>
      <c r="AV380" t="s">
        <v>4774</v>
      </c>
      <c r="AW380">
        <v>290</v>
      </c>
    </row>
    <row r="381" spans="4:49" ht="13.5" customHeight="1">
      <c r="D381" t="s">
        <v>4287</v>
      </c>
      <c r="F381" t="s">
        <v>4327</v>
      </c>
      <c r="G381" s="105">
        <v>0</v>
      </c>
      <c r="H381">
        <v>221</v>
      </c>
      <c r="I381">
        <v>221</v>
      </c>
      <c r="J381">
        <v>221</v>
      </c>
      <c r="K381">
        <v>221</v>
      </c>
      <c r="L381">
        <v>221</v>
      </c>
      <c r="M381">
        <v>221</v>
      </c>
      <c r="N381">
        <v>221</v>
      </c>
      <c r="O381">
        <v>221</v>
      </c>
      <c r="P381">
        <v>221</v>
      </c>
      <c r="Q381">
        <v>221</v>
      </c>
      <c r="R381">
        <v>221</v>
      </c>
      <c r="S381">
        <v>221</v>
      </c>
      <c r="T381">
        <v>221</v>
      </c>
      <c r="U381">
        <v>221</v>
      </c>
      <c r="V381">
        <v>221</v>
      </c>
      <c r="W381">
        <v>221</v>
      </c>
      <c r="X381">
        <v>221</v>
      </c>
      <c r="Y381">
        <v>221</v>
      </c>
      <c r="Z381">
        <v>221</v>
      </c>
      <c r="AA381">
        <v>221</v>
      </c>
      <c r="AB381">
        <v>221</v>
      </c>
      <c r="AC381">
        <v>221</v>
      </c>
      <c r="AD381">
        <v>221</v>
      </c>
      <c r="AE381">
        <v>221</v>
      </c>
      <c r="AF381">
        <v>221</v>
      </c>
      <c r="AG381">
        <v>221</v>
      </c>
      <c r="AH381">
        <v>221</v>
      </c>
      <c r="AI381">
        <v>221</v>
      </c>
      <c r="AJ381">
        <v>221</v>
      </c>
      <c r="AK381">
        <v>221</v>
      </c>
      <c r="AL381">
        <v>221</v>
      </c>
      <c r="AM381">
        <v>221</v>
      </c>
      <c r="AN381">
        <v>221</v>
      </c>
      <c r="AO381">
        <v>221</v>
      </c>
      <c r="AP381">
        <f t="shared" si="5"/>
        <v>244</v>
      </c>
      <c r="AQ381">
        <v>244</v>
      </c>
      <c r="AR381">
        <v>244</v>
      </c>
      <c r="AS381">
        <v>244</v>
      </c>
      <c r="AU381" t="s">
        <v>4287</v>
      </c>
      <c r="AV381" t="s">
        <v>4774</v>
      </c>
      <c r="AW381">
        <v>291</v>
      </c>
    </row>
    <row r="382" spans="4:49" ht="13.5" customHeight="1">
      <c r="D382" t="s">
        <v>4288</v>
      </c>
      <c r="F382" t="s">
        <v>4328</v>
      </c>
      <c r="G382" s="105">
        <v>0</v>
      </c>
      <c r="H382">
        <v>315</v>
      </c>
      <c r="I382">
        <v>315</v>
      </c>
      <c r="J382">
        <v>315</v>
      </c>
      <c r="K382">
        <v>315</v>
      </c>
      <c r="L382">
        <v>315</v>
      </c>
      <c r="M382">
        <v>315</v>
      </c>
      <c r="N382">
        <v>315</v>
      </c>
      <c r="O382">
        <v>315</v>
      </c>
      <c r="P382">
        <v>315</v>
      </c>
      <c r="Q382">
        <v>315</v>
      </c>
      <c r="R382">
        <v>315</v>
      </c>
      <c r="S382">
        <v>315</v>
      </c>
      <c r="T382">
        <v>315</v>
      </c>
      <c r="U382">
        <v>315</v>
      </c>
      <c r="V382">
        <v>315</v>
      </c>
      <c r="W382">
        <v>315</v>
      </c>
      <c r="X382">
        <v>315</v>
      </c>
      <c r="Y382">
        <v>315</v>
      </c>
      <c r="Z382">
        <v>315</v>
      </c>
      <c r="AA382">
        <v>315</v>
      </c>
      <c r="AB382">
        <v>315</v>
      </c>
      <c r="AC382">
        <v>315</v>
      </c>
      <c r="AD382">
        <v>315</v>
      </c>
      <c r="AE382">
        <v>315</v>
      </c>
      <c r="AF382">
        <v>315</v>
      </c>
      <c r="AG382">
        <v>315</v>
      </c>
      <c r="AH382">
        <v>315</v>
      </c>
      <c r="AI382">
        <v>315</v>
      </c>
      <c r="AJ382">
        <v>315</v>
      </c>
      <c r="AK382">
        <v>315</v>
      </c>
      <c r="AL382">
        <v>315</v>
      </c>
      <c r="AM382">
        <v>315</v>
      </c>
      <c r="AN382">
        <v>315</v>
      </c>
      <c r="AO382">
        <v>315</v>
      </c>
      <c r="AP382">
        <f t="shared" si="5"/>
        <v>347</v>
      </c>
      <c r="AQ382">
        <v>347</v>
      </c>
      <c r="AR382">
        <v>347</v>
      </c>
      <c r="AS382">
        <v>347</v>
      </c>
      <c r="AU382" t="s">
        <v>4288</v>
      </c>
      <c r="AV382" t="s">
        <v>4774</v>
      </c>
      <c r="AW382">
        <v>292</v>
      </c>
    </row>
    <row r="383" spans="4:49" ht="13.5" customHeight="1">
      <c r="D383" t="s">
        <v>4289</v>
      </c>
      <c r="F383" t="s">
        <v>4329</v>
      </c>
      <c r="G383" s="105">
        <v>0</v>
      </c>
      <c r="H383">
        <v>315</v>
      </c>
      <c r="I383">
        <v>315</v>
      </c>
      <c r="J383">
        <v>315</v>
      </c>
      <c r="K383">
        <v>315</v>
      </c>
      <c r="L383">
        <v>315</v>
      </c>
      <c r="M383">
        <v>315</v>
      </c>
      <c r="N383">
        <v>315</v>
      </c>
      <c r="O383">
        <v>315</v>
      </c>
      <c r="P383">
        <v>315</v>
      </c>
      <c r="Q383">
        <v>315</v>
      </c>
      <c r="R383">
        <v>315</v>
      </c>
      <c r="S383">
        <v>315</v>
      </c>
      <c r="T383">
        <v>315</v>
      </c>
      <c r="U383">
        <v>315</v>
      </c>
      <c r="V383">
        <v>315</v>
      </c>
      <c r="W383">
        <v>315</v>
      </c>
      <c r="X383">
        <v>315</v>
      </c>
      <c r="Y383">
        <v>315</v>
      </c>
      <c r="Z383">
        <v>315</v>
      </c>
      <c r="AA383">
        <v>315</v>
      </c>
      <c r="AB383">
        <v>315</v>
      </c>
      <c r="AC383">
        <v>315</v>
      </c>
      <c r="AD383">
        <v>315</v>
      </c>
      <c r="AE383">
        <v>315</v>
      </c>
      <c r="AF383">
        <v>315</v>
      </c>
      <c r="AG383">
        <v>315</v>
      </c>
      <c r="AH383">
        <v>315</v>
      </c>
      <c r="AI383">
        <v>315</v>
      </c>
      <c r="AJ383">
        <v>315</v>
      </c>
      <c r="AK383">
        <v>315</v>
      </c>
      <c r="AL383">
        <v>315</v>
      </c>
      <c r="AM383">
        <v>315</v>
      </c>
      <c r="AN383">
        <v>315</v>
      </c>
      <c r="AO383">
        <v>315</v>
      </c>
      <c r="AP383">
        <f t="shared" si="5"/>
        <v>347</v>
      </c>
      <c r="AQ383">
        <v>347</v>
      </c>
      <c r="AR383">
        <v>347</v>
      </c>
      <c r="AS383">
        <v>347</v>
      </c>
      <c r="AU383" t="s">
        <v>4289</v>
      </c>
      <c r="AV383" t="s">
        <v>4774</v>
      </c>
      <c r="AW383">
        <v>293</v>
      </c>
    </row>
    <row r="384" spans="4:49" ht="13.5" customHeight="1">
      <c r="D384" t="s">
        <v>4290</v>
      </c>
      <c r="F384" t="s">
        <v>4330</v>
      </c>
      <c r="G384" s="105">
        <v>0</v>
      </c>
      <c r="H384">
        <v>319</v>
      </c>
      <c r="I384">
        <v>319</v>
      </c>
      <c r="J384">
        <v>319</v>
      </c>
      <c r="K384">
        <v>319</v>
      </c>
      <c r="L384">
        <v>319</v>
      </c>
      <c r="M384">
        <v>319</v>
      </c>
      <c r="N384">
        <v>319</v>
      </c>
      <c r="O384">
        <v>319</v>
      </c>
      <c r="P384">
        <v>319</v>
      </c>
      <c r="Q384">
        <v>319</v>
      </c>
      <c r="R384">
        <v>319</v>
      </c>
      <c r="S384">
        <v>319</v>
      </c>
      <c r="T384">
        <v>319</v>
      </c>
      <c r="U384">
        <v>319</v>
      </c>
      <c r="V384">
        <v>319</v>
      </c>
      <c r="W384">
        <v>319</v>
      </c>
      <c r="X384">
        <v>319</v>
      </c>
      <c r="Y384">
        <v>319</v>
      </c>
      <c r="Z384">
        <v>319</v>
      </c>
      <c r="AA384">
        <v>319</v>
      </c>
      <c r="AB384">
        <v>319</v>
      </c>
      <c r="AC384">
        <v>319</v>
      </c>
      <c r="AD384">
        <v>319</v>
      </c>
      <c r="AE384">
        <v>319</v>
      </c>
      <c r="AF384">
        <v>319</v>
      </c>
      <c r="AG384">
        <v>319</v>
      </c>
      <c r="AH384">
        <v>319</v>
      </c>
      <c r="AI384">
        <v>319</v>
      </c>
      <c r="AJ384">
        <v>319</v>
      </c>
      <c r="AK384">
        <v>319</v>
      </c>
      <c r="AL384">
        <v>319</v>
      </c>
      <c r="AM384">
        <v>319</v>
      </c>
      <c r="AN384">
        <v>319</v>
      </c>
      <c r="AO384">
        <v>319</v>
      </c>
      <c r="AP384">
        <f t="shared" si="5"/>
        <v>351</v>
      </c>
      <c r="AQ384">
        <v>351</v>
      </c>
      <c r="AR384">
        <v>351</v>
      </c>
      <c r="AS384">
        <v>351</v>
      </c>
      <c r="AU384" t="s">
        <v>4290</v>
      </c>
      <c r="AV384" t="s">
        <v>4774</v>
      </c>
      <c r="AW384">
        <v>294</v>
      </c>
    </row>
    <row r="385" spans="4:49" ht="13.5" customHeight="1">
      <c r="D385" t="s">
        <v>4291</v>
      </c>
      <c r="F385" t="s">
        <v>4331</v>
      </c>
      <c r="G385" s="105">
        <v>0</v>
      </c>
      <c r="H385">
        <v>319</v>
      </c>
      <c r="I385">
        <v>319</v>
      </c>
      <c r="J385">
        <v>319</v>
      </c>
      <c r="K385">
        <v>319</v>
      </c>
      <c r="L385">
        <v>319</v>
      </c>
      <c r="M385">
        <v>319</v>
      </c>
      <c r="N385">
        <v>319</v>
      </c>
      <c r="O385">
        <v>319</v>
      </c>
      <c r="P385">
        <v>319</v>
      </c>
      <c r="Q385">
        <v>319</v>
      </c>
      <c r="R385">
        <v>319</v>
      </c>
      <c r="S385">
        <v>319</v>
      </c>
      <c r="T385">
        <v>319</v>
      </c>
      <c r="U385">
        <v>319</v>
      </c>
      <c r="V385">
        <v>319</v>
      </c>
      <c r="W385">
        <v>319</v>
      </c>
      <c r="X385">
        <v>319</v>
      </c>
      <c r="Y385">
        <v>319</v>
      </c>
      <c r="Z385">
        <v>319</v>
      </c>
      <c r="AA385">
        <v>319</v>
      </c>
      <c r="AB385">
        <v>319</v>
      </c>
      <c r="AC385">
        <v>319</v>
      </c>
      <c r="AD385">
        <v>319</v>
      </c>
      <c r="AE385">
        <v>319</v>
      </c>
      <c r="AF385">
        <v>319</v>
      </c>
      <c r="AG385">
        <v>319</v>
      </c>
      <c r="AH385">
        <v>319</v>
      </c>
      <c r="AI385">
        <v>319</v>
      </c>
      <c r="AJ385">
        <v>319</v>
      </c>
      <c r="AK385">
        <v>319</v>
      </c>
      <c r="AL385">
        <v>319</v>
      </c>
      <c r="AM385">
        <v>319</v>
      </c>
      <c r="AN385">
        <v>319</v>
      </c>
      <c r="AO385">
        <v>319</v>
      </c>
      <c r="AP385">
        <f t="shared" si="5"/>
        <v>351</v>
      </c>
      <c r="AQ385">
        <v>351</v>
      </c>
      <c r="AR385">
        <v>351</v>
      </c>
      <c r="AS385">
        <v>351</v>
      </c>
      <c r="AU385" t="s">
        <v>4291</v>
      </c>
      <c r="AV385" t="s">
        <v>4774</v>
      </c>
      <c r="AW385">
        <v>295</v>
      </c>
    </row>
    <row r="386" spans="4:49" ht="13.5" customHeight="1">
      <c r="D386" t="s">
        <v>4497</v>
      </c>
      <c r="F386" t="s">
        <v>4510</v>
      </c>
      <c r="G386" s="105">
        <v>0</v>
      </c>
      <c r="H386">
        <v>434</v>
      </c>
      <c r="I386">
        <v>434</v>
      </c>
      <c r="J386">
        <v>434</v>
      </c>
      <c r="K386">
        <v>434</v>
      </c>
      <c r="L386">
        <v>434</v>
      </c>
      <c r="M386">
        <v>434</v>
      </c>
      <c r="N386">
        <v>434</v>
      </c>
      <c r="O386">
        <v>434</v>
      </c>
      <c r="P386">
        <v>434</v>
      </c>
      <c r="Q386">
        <v>434</v>
      </c>
      <c r="R386">
        <v>434</v>
      </c>
      <c r="S386">
        <v>434</v>
      </c>
      <c r="T386">
        <v>434</v>
      </c>
      <c r="U386">
        <v>434</v>
      </c>
      <c r="V386">
        <v>434</v>
      </c>
      <c r="W386">
        <v>434</v>
      </c>
      <c r="X386">
        <v>434</v>
      </c>
      <c r="Y386">
        <v>434</v>
      </c>
      <c r="Z386">
        <v>434</v>
      </c>
      <c r="AA386">
        <v>434</v>
      </c>
      <c r="AB386">
        <v>434</v>
      </c>
      <c r="AC386">
        <v>434</v>
      </c>
      <c r="AD386">
        <v>434</v>
      </c>
      <c r="AE386">
        <v>434</v>
      </c>
      <c r="AF386">
        <v>434</v>
      </c>
      <c r="AG386">
        <v>434</v>
      </c>
      <c r="AH386">
        <v>434</v>
      </c>
      <c r="AI386">
        <v>434</v>
      </c>
      <c r="AJ386">
        <v>434</v>
      </c>
      <c r="AK386">
        <v>434</v>
      </c>
      <c r="AL386">
        <v>434</v>
      </c>
      <c r="AM386">
        <v>434</v>
      </c>
      <c r="AN386">
        <v>434</v>
      </c>
      <c r="AO386">
        <v>434</v>
      </c>
      <c r="AP386">
        <f t="shared" si="5"/>
        <v>478</v>
      </c>
      <c r="AQ386">
        <v>478</v>
      </c>
      <c r="AR386">
        <v>478</v>
      </c>
      <c r="AS386">
        <v>478</v>
      </c>
      <c r="AU386" t="s">
        <v>4497</v>
      </c>
      <c r="AV386" t="s">
        <v>4774</v>
      </c>
      <c r="AW386">
        <v>296</v>
      </c>
    </row>
    <row r="387" spans="4:49" ht="13.5" customHeight="1">
      <c r="D387" t="s">
        <v>4498</v>
      </c>
      <c r="F387" t="s">
        <v>4792</v>
      </c>
      <c r="G387" s="105">
        <v>0</v>
      </c>
      <c r="H387">
        <v>482</v>
      </c>
      <c r="I387">
        <v>482</v>
      </c>
      <c r="J387">
        <v>482</v>
      </c>
      <c r="K387">
        <v>482</v>
      </c>
      <c r="L387">
        <v>482</v>
      </c>
      <c r="M387">
        <v>482</v>
      </c>
      <c r="N387">
        <v>482</v>
      </c>
      <c r="O387">
        <v>482</v>
      </c>
      <c r="P387">
        <v>482</v>
      </c>
      <c r="Q387">
        <v>482</v>
      </c>
      <c r="R387">
        <v>482</v>
      </c>
      <c r="S387">
        <v>482</v>
      </c>
      <c r="T387">
        <v>482</v>
      </c>
      <c r="U387">
        <v>482</v>
      </c>
      <c r="V387">
        <v>482</v>
      </c>
      <c r="W387">
        <v>482</v>
      </c>
      <c r="X387">
        <v>482</v>
      </c>
      <c r="Y387">
        <v>482</v>
      </c>
      <c r="Z387">
        <v>482</v>
      </c>
      <c r="AA387">
        <v>482</v>
      </c>
      <c r="AB387">
        <v>482</v>
      </c>
      <c r="AC387">
        <v>482</v>
      </c>
      <c r="AD387">
        <v>482</v>
      </c>
      <c r="AE387">
        <v>482</v>
      </c>
      <c r="AF387">
        <v>482</v>
      </c>
      <c r="AG387">
        <v>482</v>
      </c>
      <c r="AH387">
        <v>482</v>
      </c>
      <c r="AI387">
        <v>482</v>
      </c>
      <c r="AJ387">
        <v>482</v>
      </c>
      <c r="AK387">
        <v>482</v>
      </c>
      <c r="AL387">
        <v>482</v>
      </c>
      <c r="AM387">
        <v>482</v>
      </c>
      <c r="AN387">
        <v>482</v>
      </c>
      <c r="AO387">
        <v>482</v>
      </c>
      <c r="AP387">
        <f t="shared" ref="AP387:AP434" si="6">ROUNDUP(AN387*1.1,0)</f>
        <v>531</v>
      </c>
      <c r="AQ387">
        <v>531</v>
      </c>
      <c r="AR387">
        <v>531</v>
      </c>
      <c r="AS387">
        <v>531</v>
      </c>
      <c r="AU387" t="s">
        <v>4498</v>
      </c>
      <c r="AV387" t="s">
        <v>4774</v>
      </c>
      <c r="AW387">
        <v>297</v>
      </c>
    </row>
    <row r="388" spans="4:49" ht="13.5" customHeight="1">
      <c r="D388" t="s">
        <v>4499</v>
      </c>
      <c r="F388" t="s">
        <v>4793</v>
      </c>
      <c r="G388" s="105">
        <v>0</v>
      </c>
      <c r="H388">
        <v>777</v>
      </c>
      <c r="I388">
        <v>777</v>
      </c>
      <c r="J388">
        <v>777</v>
      </c>
      <c r="K388">
        <v>777</v>
      </c>
      <c r="L388">
        <v>777</v>
      </c>
      <c r="M388">
        <v>777</v>
      </c>
      <c r="N388">
        <v>777</v>
      </c>
      <c r="O388">
        <v>777</v>
      </c>
      <c r="P388">
        <v>777</v>
      </c>
      <c r="Q388">
        <v>777</v>
      </c>
      <c r="R388">
        <v>777</v>
      </c>
      <c r="S388">
        <v>777</v>
      </c>
      <c r="T388">
        <v>777</v>
      </c>
      <c r="U388">
        <v>777</v>
      </c>
      <c r="V388">
        <v>777</v>
      </c>
      <c r="W388">
        <v>777</v>
      </c>
      <c r="X388">
        <v>777</v>
      </c>
      <c r="Y388">
        <v>777</v>
      </c>
      <c r="Z388">
        <v>777</v>
      </c>
      <c r="AA388">
        <v>777</v>
      </c>
      <c r="AB388">
        <v>777</v>
      </c>
      <c r="AC388">
        <v>777</v>
      </c>
      <c r="AD388">
        <v>777</v>
      </c>
      <c r="AE388">
        <v>777</v>
      </c>
      <c r="AF388">
        <v>777</v>
      </c>
      <c r="AG388">
        <v>777</v>
      </c>
      <c r="AH388">
        <v>777</v>
      </c>
      <c r="AI388">
        <v>777</v>
      </c>
      <c r="AJ388">
        <v>777</v>
      </c>
      <c r="AK388">
        <v>777</v>
      </c>
      <c r="AL388">
        <v>777</v>
      </c>
      <c r="AM388">
        <v>777</v>
      </c>
      <c r="AN388">
        <v>777</v>
      </c>
      <c r="AO388">
        <v>777</v>
      </c>
      <c r="AP388">
        <f t="shared" si="6"/>
        <v>855</v>
      </c>
      <c r="AQ388">
        <v>855</v>
      </c>
      <c r="AR388">
        <v>855</v>
      </c>
      <c r="AS388">
        <v>855</v>
      </c>
      <c r="AU388" t="s">
        <v>4499</v>
      </c>
      <c r="AV388" t="s">
        <v>4774</v>
      </c>
      <c r="AW388">
        <v>298</v>
      </c>
    </row>
    <row r="389" spans="4:49" ht="13.5" customHeight="1">
      <c r="D389" t="s">
        <v>3986</v>
      </c>
      <c r="F389" t="s">
        <v>3987</v>
      </c>
      <c r="G389" s="105">
        <v>0</v>
      </c>
      <c r="H389">
        <v>898</v>
      </c>
      <c r="I389">
        <v>898</v>
      </c>
      <c r="J389">
        <v>898</v>
      </c>
      <c r="K389">
        <v>898</v>
      </c>
      <c r="L389">
        <v>898</v>
      </c>
      <c r="M389">
        <v>898</v>
      </c>
      <c r="N389">
        <v>898</v>
      </c>
      <c r="O389">
        <v>898</v>
      </c>
      <c r="P389">
        <v>898</v>
      </c>
      <c r="Q389">
        <v>898</v>
      </c>
      <c r="R389">
        <v>898</v>
      </c>
      <c r="S389">
        <v>898</v>
      </c>
      <c r="T389">
        <v>898</v>
      </c>
      <c r="U389">
        <v>898</v>
      </c>
      <c r="V389">
        <v>898</v>
      </c>
      <c r="W389">
        <v>898</v>
      </c>
      <c r="X389">
        <v>898</v>
      </c>
      <c r="Y389">
        <v>898</v>
      </c>
      <c r="Z389">
        <v>898</v>
      </c>
      <c r="AA389">
        <v>898</v>
      </c>
      <c r="AB389">
        <v>898</v>
      </c>
      <c r="AC389">
        <v>898</v>
      </c>
      <c r="AD389">
        <v>898</v>
      </c>
      <c r="AE389">
        <v>898</v>
      </c>
      <c r="AF389">
        <v>898</v>
      </c>
      <c r="AG389">
        <v>898</v>
      </c>
      <c r="AH389">
        <v>898</v>
      </c>
      <c r="AI389">
        <v>898</v>
      </c>
      <c r="AJ389">
        <v>898</v>
      </c>
      <c r="AK389">
        <v>898</v>
      </c>
      <c r="AL389">
        <v>898</v>
      </c>
      <c r="AM389">
        <v>898</v>
      </c>
      <c r="AN389">
        <v>898</v>
      </c>
      <c r="AO389">
        <v>898</v>
      </c>
      <c r="AP389">
        <f t="shared" si="6"/>
        <v>988</v>
      </c>
      <c r="AQ389">
        <v>988</v>
      </c>
      <c r="AR389">
        <v>988</v>
      </c>
      <c r="AS389">
        <v>988</v>
      </c>
      <c r="AU389" t="s">
        <v>3986</v>
      </c>
      <c r="AV389" t="s">
        <v>4774</v>
      </c>
      <c r="AW389">
        <v>299</v>
      </c>
    </row>
    <row r="390" spans="4:49" ht="13.5" customHeight="1">
      <c r="D390" t="s">
        <v>4477</v>
      </c>
      <c r="F390" t="s">
        <v>4478</v>
      </c>
      <c r="G390" s="105">
        <v>0</v>
      </c>
      <c r="H390">
        <v>1132</v>
      </c>
      <c r="I390">
        <v>1132</v>
      </c>
      <c r="J390">
        <v>1132</v>
      </c>
      <c r="K390">
        <v>1132</v>
      </c>
      <c r="L390">
        <v>1132</v>
      </c>
      <c r="M390">
        <v>1132</v>
      </c>
      <c r="N390">
        <v>1132</v>
      </c>
      <c r="O390">
        <v>1132</v>
      </c>
      <c r="P390">
        <v>1132</v>
      </c>
      <c r="Q390">
        <v>1132</v>
      </c>
      <c r="R390">
        <v>1132</v>
      </c>
      <c r="S390">
        <v>1132</v>
      </c>
      <c r="T390">
        <v>1132</v>
      </c>
      <c r="U390">
        <v>1132</v>
      </c>
      <c r="V390">
        <v>1132</v>
      </c>
      <c r="W390">
        <v>1132</v>
      </c>
      <c r="X390">
        <v>1132</v>
      </c>
      <c r="Y390">
        <v>1132</v>
      </c>
      <c r="Z390">
        <v>1132</v>
      </c>
      <c r="AA390">
        <v>1132</v>
      </c>
      <c r="AB390">
        <v>1132</v>
      </c>
      <c r="AC390">
        <v>1132</v>
      </c>
      <c r="AD390">
        <v>1132</v>
      </c>
      <c r="AE390">
        <v>1132</v>
      </c>
      <c r="AF390">
        <v>1132</v>
      </c>
      <c r="AG390">
        <v>1132</v>
      </c>
      <c r="AH390">
        <v>1132</v>
      </c>
      <c r="AI390">
        <v>1132</v>
      </c>
      <c r="AJ390">
        <v>1132</v>
      </c>
      <c r="AK390">
        <v>1132</v>
      </c>
      <c r="AL390">
        <v>1132</v>
      </c>
      <c r="AM390">
        <v>1132</v>
      </c>
      <c r="AN390">
        <v>1132</v>
      </c>
      <c r="AO390">
        <v>1132</v>
      </c>
      <c r="AP390">
        <f t="shared" si="6"/>
        <v>1246</v>
      </c>
      <c r="AQ390">
        <v>1246</v>
      </c>
      <c r="AR390">
        <v>1246</v>
      </c>
      <c r="AS390">
        <v>1246</v>
      </c>
      <c r="AU390" t="s">
        <v>4477</v>
      </c>
      <c r="AV390" t="s">
        <v>4774</v>
      </c>
      <c r="AW390">
        <v>300</v>
      </c>
    </row>
    <row r="391" spans="4:49" ht="13.5" customHeight="1">
      <c r="D391" t="s">
        <v>4061</v>
      </c>
      <c r="F391" t="s">
        <v>4064</v>
      </c>
      <c r="G391" s="105">
        <v>0</v>
      </c>
      <c r="H391">
        <v>1061</v>
      </c>
      <c r="I391">
        <v>1061</v>
      </c>
      <c r="J391">
        <v>1061</v>
      </c>
      <c r="K391">
        <v>1061</v>
      </c>
      <c r="L391">
        <v>1061</v>
      </c>
      <c r="M391">
        <v>1061</v>
      </c>
      <c r="N391">
        <v>1061</v>
      </c>
      <c r="O391">
        <v>1061</v>
      </c>
      <c r="P391">
        <v>1061</v>
      </c>
      <c r="Q391">
        <v>1061</v>
      </c>
      <c r="R391">
        <v>1061</v>
      </c>
      <c r="S391">
        <v>1061</v>
      </c>
      <c r="T391">
        <v>1061</v>
      </c>
      <c r="U391">
        <v>1061</v>
      </c>
      <c r="V391">
        <v>1061</v>
      </c>
      <c r="W391">
        <v>1061</v>
      </c>
      <c r="X391">
        <v>1061</v>
      </c>
      <c r="Y391">
        <v>1061</v>
      </c>
      <c r="Z391">
        <v>1061</v>
      </c>
      <c r="AA391">
        <v>1061</v>
      </c>
      <c r="AB391">
        <v>1061</v>
      </c>
      <c r="AC391">
        <v>1061</v>
      </c>
      <c r="AD391">
        <v>1061</v>
      </c>
      <c r="AE391">
        <v>1061</v>
      </c>
      <c r="AF391">
        <v>1061</v>
      </c>
      <c r="AG391">
        <v>1061</v>
      </c>
      <c r="AH391">
        <v>1061</v>
      </c>
      <c r="AI391">
        <v>1061</v>
      </c>
      <c r="AJ391">
        <v>1061</v>
      </c>
      <c r="AK391">
        <v>1061</v>
      </c>
      <c r="AL391">
        <v>1061</v>
      </c>
      <c r="AM391">
        <v>1061</v>
      </c>
      <c r="AN391">
        <v>1061</v>
      </c>
      <c r="AO391">
        <v>1061</v>
      </c>
      <c r="AP391">
        <f t="shared" si="6"/>
        <v>1168</v>
      </c>
      <c r="AQ391">
        <v>1168</v>
      </c>
      <c r="AR391">
        <v>1168</v>
      </c>
      <c r="AS391">
        <v>1168</v>
      </c>
      <c r="AU391" t="s">
        <v>4061</v>
      </c>
      <c r="AV391" t="s">
        <v>4774</v>
      </c>
      <c r="AW391">
        <v>301</v>
      </c>
    </row>
    <row r="392" spans="4:49" ht="13.5" customHeight="1">
      <c r="D392" t="s">
        <v>4062</v>
      </c>
      <c r="F392" t="s">
        <v>4063</v>
      </c>
      <c r="G392" s="105">
        <v>0</v>
      </c>
      <c r="H392">
        <v>1048</v>
      </c>
      <c r="I392">
        <v>1048</v>
      </c>
      <c r="J392">
        <v>1048</v>
      </c>
      <c r="K392">
        <v>1048</v>
      </c>
      <c r="L392">
        <v>1048</v>
      </c>
      <c r="M392">
        <v>1048</v>
      </c>
      <c r="N392">
        <v>1048</v>
      </c>
      <c r="O392">
        <v>1048</v>
      </c>
      <c r="P392">
        <v>1048</v>
      </c>
      <c r="Q392">
        <v>1048</v>
      </c>
      <c r="R392">
        <v>1048</v>
      </c>
      <c r="S392">
        <v>1048</v>
      </c>
      <c r="T392">
        <v>1048</v>
      </c>
      <c r="U392">
        <v>1048</v>
      </c>
      <c r="V392">
        <v>1048</v>
      </c>
      <c r="W392">
        <v>1048</v>
      </c>
      <c r="X392">
        <v>1048</v>
      </c>
      <c r="Y392">
        <v>1048</v>
      </c>
      <c r="Z392">
        <v>1048</v>
      </c>
      <c r="AA392">
        <v>1048</v>
      </c>
      <c r="AB392">
        <v>1048</v>
      </c>
      <c r="AC392">
        <v>1048</v>
      </c>
      <c r="AD392">
        <v>1048</v>
      </c>
      <c r="AE392">
        <v>1048</v>
      </c>
      <c r="AF392">
        <v>1048</v>
      </c>
      <c r="AG392">
        <v>1048</v>
      </c>
      <c r="AH392">
        <v>1048</v>
      </c>
      <c r="AI392">
        <v>1048</v>
      </c>
      <c r="AJ392">
        <v>1048</v>
      </c>
      <c r="AK392">
        <v>1048</v>
      </c>
      <c r="AL392">
        <v>1048</v>
      </c>
      <c r="AM392">
        <v>1048</v>
      </c>
      <c r="AN392">
        <v>1048</v>
      </c>
      <c r="AO392">
        <v>1048</v>
      </c>
      <c r="AP392">
        <f t="shared" si="6"/>
        <v>1153</v>
      </c>
      <c r="AQ392">
        <v>1153</v>
      </c>
      <c r="AR392">
        <v>1153</v>
      </c>
      <c r="AS392">
        <v>1153</v>
      </c>
      <c r="AU392" t="s">
        <v>4062</v>
      </c>
      <c r="AV392" t="s">
        <v>4774</v>
      </c>
      <c r="AW392">
        <v>302</v>
      </c>
    </row>
    <row r="393" spans="4:49" ht="13.5" customHeight="1">
      <c r="D393" t="s">
        <v>1245</v>
      </c>
      <c r="F393" t="s">
        <v>1250</v>
      </c>
      <c r="G393" s="105">
        <v>0</v>
      </c>
      <c r="H393">
        <v>174</v>
      </c>
      <c r="I393">
        <v>174</v>
      </c>
      <c r="J393">
        <v>174</v>
      </c>
      <c r="K393">
        <v>174</v>
      </c>
      <c r="L393">
        <v>174</v>
      </c>
      <c r="M393">
        <v>174</v>
      </c>
      <c r="N393">
        <v>174</v>
      </c>
      <c r="O393">
        <v>174</v>
      </c>
      <c r="P393">
        <v>174</v>
      </c>
      <c r="Q393">
        <v>174</v>
      </c>
      <c r="R393">
        <v>174</v>
      </c>
      <c r="S393">
        <v>174</v>
      </c>
      <c r="T393">
        <v>174</v>
      </c>
      <c r="U393">
        <v>174</v>
      </c>
      <c r="V393">
        <v>174</v>
      </c>
      <c r="W393">
        <v>174</v>
      </c>
      <c r="X393">
        <v>174</v>
      </c>
      <c r="Y393">
        <v>174</v>
      </c>
      <c r="Z393">
        <v>174</v>
      </c>
      <c r="AA393">
        <v>174</v>
      </c>
      <c r="AB393">
        <v>174</v>
      </c>
      <c r="AC393">
        <v>174</v>
      </c>
      <c r="AD393">
        <v>174</v>
      </c>
      <c r="AE393">
        <v>174</v>
      </c>
      <c r="AF393">
        <v>174</v>
      </c>
      <c r="AG393">
        <v>174</v>
      </c>
      <c r="AH393">
        <v>174</v>
      </c>
      <c r="AI393">
        <v>174</v>
      </c>
      <c r="AJ393">
        <v>174</v>
      </c>
      <c r="AK393">
        <v>174</v>
      </c>
      <c r="AL393">
        <v>174</v>
      </c>
      <c r="AM393">
        <v>174</v>
      </c>
      <c r="AN393">
        <v>174</v>
      </c>
      <c r="AO393">
        <v>174</v>
      </c>
      <c r="AP393">
        <f t="shared" si="6"/>
        <v>192</v>
      </c>
      <c r="AQ393">
        <v>192</v>
      </c>
      <c r="AR393">
        <v>192</v>
      </c>
      <c r="AS393">
        <v>192</v>
      </c>
      <c r="AU393" t="s">
        <v>1245</v>
      </c>
      <c r="AV393" t="s">
        <v>4774</v>
      </c>
      <c r="AW393">
        <v>303</v>
      </c>
    </row>
    <row r="394" spans="4:49" ht="13.5" customHeight="1">
      <c r="D394" t="s">
        <v>1246</v>
      </c>
      <c r="F394" t="s">
        <v>1251</v>
      </c>
      <c r="G394" s="105">
        <v>0</v>
      </c>
      <c r="H394">
        <v>179</v>
      </c>
      <c r="I394">
        <v>179</v>
      </c>
      <c r="J394">
        <v>179</v>
      </c>
      <c r="K394">
        <v>179</v>
      </c>
      <c r="L394">
        <v>179</v>
      </c>
      <c r="M394">
        <v>179</v>
      </c>
      <c r="N394">
        <v>179</v>
      </c>
      <c r="O394">
        <v>179</v>
      </c>
      <c r="P394">
        <v>179</v>
      </c>
      <c r="Q394">
        <v>179</v>
      </c>
      <c r="R394">
        <v>179</v>
      </c>
      <c r="S394">
        <v>179</v>
      </c>
      <c r="T394">
        <v>179</v>
      </c>
      <c r="U394">
        <v>179</v>
      </c>
      <c r="V394">
        <v>179</v>
      </c>
      <c r="W394">
        <v>179</v>
      </c>
      <c r="X394">
        <v>179</v>
      </c>
      <c r="Y394">
        <v>179</v>
      </c>
      <c r="Z394">
        <v>179</v>
      </c>
      <c r="AA394">
        <v>179</v>
      </c>
      <c r="AB394">
        <v>179</v>
      </c>
      <c r="AC394">
        <v>179</v>
      </c>
      <c r="AD394">
        <v>179</v>
      </c>
      <c r="AE394">
        <v>179</v>
      </c>
      <c r="AF394">
        <v>179</v>
      </c>
      <c r="AG394">
        <v>179</v>
      </c>
      <c r="AH394">
        <v>179</v>
      </c>
      <c r="AI394">
        <v>179</v>
      </c>
      <c r="AJ394">
        <v>179</v>
      </c>
      <c r="AK394">
        <v>179</v>
      </c>
      <c r="AL394">
        <v>179</v>
      </c>
      <c r="AM394">
        <v>179</v>
      </c>
      <c r="AN394">
        <v>179</v>
      </c>
      <c r="AO394">
        <v>179</v>
      </c>
      <c r="AP394">
        <f t="shared" si="6"/>
        <v>197</v>
      </c>
      <c r="AQ394">
        <v>197</v>
      </c>
      <c r="AR394">
        <v>197</v>
      </c>
      <c r="AS394">
        <v>197</v>
      </c>
      <c r="AU394" t="s">
        <v>1246</v>
      </c>
      <c r="AV394" t="s">
        <v>4774</v>
      </c>
      <c r="AW394">
        <v>304</v>
      </c>
    </row>
    <row r="395" spans="4:49" ht="13.5" customHeight="1">
      <c r="D395" t="s">
        <v>1247</v>
      </c>
      <c r="F395" t="s">
        <v>1252</v>
      </c>
      <c r="G395" s="105">
        <v>0</v>
      </c>
      <c r="H395">
        <v>187</v>
      </c>
      <c r="I395">
        <v>187</v>
      </c>
      <c r="J395">
        <v>187</v>
      </c>
      <c r="K395">
        <v>187</v>
      </c>
      <c r="L395">
        <v>187</v>
      </c>
      <c r="M395">
        <v>187</v>
      </c>
      <c r="N395">
        <v>187</v>
      </c>
      <c r="O395">
        <v>187</v>
      </c>
      <c r="P395">
        <v>187</v>
      </c>
      <c r="Q395">
        <v>187</v>
      </c>
      <c r="R395">
        <v>187</v>
      </c>
      <c r="S395">
        <v>187</v>
      </c>
      <c r="T395">
        <v>187</v>
      </c>
      <c r="U395">
        <v>187</v>
      </c>
      <c r="V395">
        <v>187</v>
      </c>
      <c r="W395">
        <v>187</v>
      </c>
      <c r="X395">
        <v>187</v>
      </c>
      <c r="Y395">
        <v>187</v>
      </c>
      <c r="Z395">
        <v>187</v>
      </c>
      <c r="AA395">
        <v>187</v>
      </c>
      <c r="AB395">
        <v>187</v>
      </c>
      <c r="AC395">
        <v>187</v>
      </c>
      <c r="AD395">
        <v>187</v>
      </c>
      <c r="AE395">
        <v>187</v>
      </c>
      <c r="AF395">
        <v>187</v>
      </c>
      <c r="AG395">
        <v>187</v>
      </c>
      <c r="AH395">
        <v>187</v>
      </c>
      <c r="AI395">
        <v>187</v>
      </c>
      <c r="AJ395">
        <v>187</v>
      </c>
      <c r="AK395">
        <v>187</v>
      </c>
      <c r="AL395">
        <v>187</v>
      </c>
      <c r="AM395">
        <v>187</v>
      </c>
      <c r="AN395">
        <v>187</v>
      </c>
      <c r="AO395">
        <v>187</v>
      </c>
      <c r="AP395">
        <f t="shared" si="6"/>
        <v>206</v>
      </c>
      <c r="AQ395">
        <v>206</v>
      </c>
      <c r="AR395">
        <v>206</v>
      </c>
      <c r="AS395">
        <v>206</v>
      </c>
      <c r="AU395" t="s">
        <v>1247</v>
      </c>
      <c r="AV395" t="s">
        <v>4774</v>
      </c>
      <c r="AW395">
        <v>305</v>
      </c>
    </row>
    <row r="396" spans="4:49" ht="13.5" customHeight="1">
      <c r="D396" t="s">
        <v>1248</v>
      </c>
      <c r="F396" t="s">
        <v>1253</v>
      </c>
      <c r="G396" s="105">
        <v>0</v>
      </c>
      <c r="H396">
        <v>196</v>
      </c>
      <c r="I396">
        <v>196</v>
      </c>
      <c r="J396">
        <v>196</v>
      </c>
      <c r="K396">
        <v>196</v>
      </c>
      <c r="L396">
        <v>196</v>
      </c>
      <c r="M396">
        <v>196</v>
      </c>
      <c r="N396">
        <v>196</v>
      </c>
      <c r="O396">
        <v>196</v>
      </c>
      <c r="P396">
        <v>196</v>
      </c>
      <c r="Q396">
        <v>196</v>
      </c>
      <c r="R396">
        <v>196</v>
      </c>
      <c r="S396">
        <v>196</v>
      </c>
      <c r="T396">
        <v>196</v>
      </c>
      <c r="U396">
        <v>196</v>
      </c>
      <c r="V396">
        <v>196</v>
      </c>
      <c r="W396">
        <v>196</v>
      </c>
      <c r="X396">
        <v>196</v>
      </c>
      <c r="Y396">
        <v>196</v>
      </c>
      <c r="Z396">
        <v>196</v>
      </c>
      <c r="AA396">
        <v>196</v>
      </c>
      <c r="AB396">
        <v>196</v>
      </c>
      <c r="AC396">
        <v>196</v>
      </c>
      <c r="AD396">
        <v>196</v>
      </c>
      <c r="AE396">
        <v>196</v>
      </c>
      <c r="AF396">
        <v>196</v>
      </c>
      <c r="AG396">
        <v>196</v>
      </c>
      <c r="AH396">
        <v>196</v>
      </c>
      <c r="AI396">
        <v>196</v>
      </c>
      <c r="AJ396">
        <v>196</v>
      </c>
      <c r="AK396">
        <v>196</v>
      </c>
      <c r="AL396">
        <v>196</v>
      </c>
      <c r="AM396">
        <v>196</v>
      </c>
      <c r="AN396">
        <v>196</v>
      </c>
      <c r="AO396">
        <v>196</v>
      </c>
      <c r="AP396">
        <f t="shared" si="6"/>
        <v>216</v>
      </c>
      <c r="AQ396">
        <v>216</v>
      </c>
      <c r="AR396">
        <v>216</v>
      </c>
      <c r="AS396">
        <v>216</v>
      </c>
      <c r="AU396" t="s">
        <v>1248</v>
      </c>
      <c r="AV396" t="s">
        <v>4774</v>
      </c>
      <c r="AW396">
        <v>306</v>
      </c>
    </row>
    <row r="397" spans="4:49" ht="13.5" customHeight="1">
      <c r="D397" t="s">
        <v>1249</v>
      </c>
      <c r="F397" t="s">
        <v>1254</v>
      </c>
      <c r="G397" s="105">
        <v>0</v>
      </c>
      <c r="H397">
        <v>202</v>
      </c>
      <c r="I397">
        <v>202</v>
      </c>
      <c r="J397">
        <v>202</v>
      </c>
      <c r="K397">
        <v>202</v>
      </c>
      <c r="L397">
        <v>202</v>
      </c>
      <c r="M397">
        <v>202</v>
      </c>
      <c r="N397">
        <v>202</v>
      </c>
      <c r="O397">
        <v>202</v>
      </c>
      <c r="P397">
        <v>202</v>
      </c>
      <c r="Q397">
        <v>202</v>
      </c>
      <c r="R397">
        <v>202</v>
      </c>
      <c r="S397">
        <v>202</v>
      </c>
      <c r="T397">
        <v>202</v>
      </c>
      <c r="U397">
        <v>202</v>
      </c>
      <c r="V397">
        <v>202</v>
      </c>
      <c r="W397">
        <v>202</v>
      </c>
      <c r="X397">
        <v>202</v>
      </c>
      <c r="Y397">
        <v>202</v>
      </c>
      <c r="Z397">
        <v>202</v>
      </c>
      <c r="AA397">
        <v>202</v>
      </c>
      <c r="AB397">
        <v>202</v>
      </c>
      <c r="AC397">
        <v>202</v>
      </c>
      <c r="AD397">
        <v>202</v>
      </c>
      <c r="AE397">
        <v>202</v>
      </c>
      <c r="AF397">
        <v>202</v>
      </c>
      <c r="AG397">
        <v>202</v>
      </c>
      <c r="AH397">
        <v>202</v>
      </c>
      <c r="AI397">
        <v>202</v>
      </c>
      <c r="AJ397">
        <v>202</v>
      </c>
      <c r="AK397">
        <v>202</v>
      </c>
      <c r="AL397">
        <v>202</v>
      </c>
      <c r="AM397">
        <v>202</v>
      </c>
      <c r="AN397">
        <v>202</v>
      </c>
      <c r="AO397">
        <v>202</v>
      </c>
      <c r="AP397">
        <f t="shared" si="6"/>
        <v>223</v>
      </c>
      <c r="AQ397">
        <v>223</v>
      </c>
      <c r="AR397">
        <v>223</v>
      </c>
      <c r="AS397">
        <v>223</v>
      </c>
      <c r="AU397" t="s">
        <v>1249</v>
      </c>
      <c r="AV397" t="s">
        <v>4774</v>
      </c>
      <c r="AW397">
        <v>307</v>
      </c>
    </row>
    <row r="398" spans="4:49" ht="13.5" customHeight="1">
      <c r="D398" t="s">
        <v>1814</v>
      </c>
      <c r="F398" t="s">
        <v>4045</v>
      </c>
      <c r="G398" s="105">
        <v>0</v>
      </c>
      <c r="H398">
        <v>329</v>
      </c>
      <c r="I398">
        <v>329</v>
      </c>
      <c r="J398">
        <v>329</v>
      </c>
      <c r="K398">
        <v>329</v>
      </c>
      <c r="L398">
        <v>329</v>
      </c>
      <c r="M398">
        <v>329</v>
      </c>
      <c r="N398">
        <v>329</v>
      </c>
      <c r="O398">
        <v>329</v>
      </c>
      <c r="P398">
        <v>329</v>
      </c>
      <c r="Q398">
        <v>329</v>
      </c>
      <c r="R398">
        <v>329</v>
      </c>
      <c r="S398">
        <v>329</v>
      </c>
      <c r="T398">
        <v>329</v>
      </c>
      <c r="U398">
        <v>329</v>
      </c>
      <c r="V398">
        <v>329</v>
      </c>
      <c r="W398">
        <v>329</v>
      </c>
      <c r="X398">
        <v>329</v>
      </c>
      <c r="Y398">
        <v>329</v>
      </c>
      <c r="Z398">
        <v>329</v>
      </c>
      <c r="AA398">
        <v>329</v>
      </c>
      <c r="AB398">
        <v>329</v>
      </c>
      <c r="AC398">
        <v>329</v>
      </c>
      <c r="AD398">
        <v>329</v>
      </c>
      <c r="AE398">
        <v>329</v>
      </c>
      <c r="AF398">
        <v>329</v>
      </c>
      <c r="AG398">
        <v>329</v>
      </c>
      <c r="AH398">
        <v>329</v>
      </c>
      <c r="AI398">
        <v>329</v>
      </c>
      <c r="AJ398">
        <v>329</v>
      </c>
      <c r="AK398">
        <v>329</v>
      </c>
      <c r="AL398">
        <v>329</v>
      </c>
      <c r="AM398">
        <v>329</v>
      </c>
      <c r="AN398">
        <v>329</v>
      </c>
      <c r="AO398">
        <v>329</v>
      </c>
      <c r="AP398">
        <f t="shared" si="6"/>
        <v>362</v>
      </c>
      <c r="AQ398">
        <v>362</v>
      </c>
      <c r="AR398">
        <v>362</v>
      </c>
      <c r="AS398">
        <v>362</v>
      </c>
      <c r="AU398" t="s">
        <v>1814</v>
      </c>
      <c r="AV398" t="s">
        <v>4774</v>
      </c>
      <c r="AW398">
        <v>308</v>
      </c>
    </row>
    <row r="399" spans="4:49" ht="13.5" customHeight="1">
      <c r="D399" t="s">
        <v>1815</v>
      </c>
      <c r="F399" t="s">
        <v>4046</v>
      </c>
      <c r="G399" s="105">
        <v>0</v>
      </c>
      <c r="H399">
        <v>352</v>
      </c>
      <c r="I399">
        <v>352</v>
      </c>
      <c r="J399">
        <v>352</v>
      </c>
      <c r="K399">
        <v>352</v>
      </c>
      <c r="L399">
        <v>352</v>
      </c>
      <c r="M399">
        <v>352</v>
      </c>
      <c r="N399">
        <v>352</v>
      </c>
      <c r="O399">
        <v>352</v>
      </c>
      <c r="P399">
        <v>352</v>
      </c>
      <c r="Q399">
        <v>352</v>
      </c>
      <c r="R399">
        <v>352</v>
      </c>
      <c r="S399">
        <v>352</v>
      </c>
      <c r="T399">
        <v>352</v>
      </c>
      <c r="U399">
        <v>352</v>
      </c>
      <c r="V399">
        <v>352</v>
      </c>
      <c r="W399">
        <v>352</v>
      </c>
      <c r="X399">
        <v>352</v>
      </c>
      <c r="Y399">
        <v>352</v>
      </c>
      <c r="Z399">
        <v>352</v>
      </c>
      <c r="AA399">
        <v>352</v>
      </c>
      <c r="AB399">
        <v>352</v>
      </c>
      <c r="AC399">
        <v>352</v>
      </c>
      <c r="AD399">
        <v>352</v>
      </c>
      <c r="AE399">
        <v>352</v>
      </c>
      <c r="AF399">
        <v>352</v>
      </c>
      <c r="AG399">
        <v>352</v>
      </c>
      <c r="AH399">
        <v>352</v>
      </c>
      <c r="AI399">
        <v>352</v>
      </c>
      <c r="AJ399">
        <v>352</v>
      </c>
      <c r="AK399">
        <v>352</v>
      </c>
      <c r="AL399">
        <v>352</v>
      </c>
      <c r="AM399">
        <v>352</v>
      </c>
      <c r="AN399">
        <v>352</v>
      </c>
      <c r="AO399">
        <v>352</v>
      </c>
      <c r="AP399">
        <f t="shared" si="6"/>
        <v>388</v>
      </c>
      <c r="AQ399">
        <v>388</v>
      </c>
      <c r="AR399">
        <v>388</v>
      </c>
      <c r="AS399">
        <v>388</v>
      </c>
      <c r="AU399" t="s">
        <v>1815</v>
      </c>
      <c r="AV399" t="s">
        <v>4774</v>
      </c>
      <c r="AW399">
        <v>309</v>
      </c>
    </row>
    <row r="400" spans="4:49" ht="13.5" customHeight="1">
      <c r="D400" t="s">
        <v>1816</v>
      </c>
      <c r="F400" t="s">
        <v>4047</v>
      </c>
      <c r="G400" s="105">
        <v>0</v>
      </c>
      <c r="H400">
        <v>381</v>
      </c>
      <c r="I400">
        <v>381</v>
      </c>
      <c r="J400">
        <v>381</v>
      </c>
      <c r="K400">
        <v>381</v>
      </c>
      <c r="L400">
        <v>381</v>
      </c>
      <c r="M400">
        <v>381</v>
      </c>
      <c r="N400">
        <v>381</v>
      </c>
      <c r="O400">
        <v>381</v>
      </c>
      <c r="P400">
        <v>381</v>
      </c>
      <c r="Q400">
        <v>381</v>
      </c>
      <c r="R400">
        <v>381</v>
      </c>
      <c r="S400">
        <v>381</v>
      </c>
      <c r="T400">
        <v>381</v>
      </c>
      <c r="U400">
        <v>381</v>
      </c>
      <c r="V400">
        <v>381</v>
      </c>
      <c r="W400">
        <v>381</v>
      </c>
      <c r="X400">
        <v>381</v>
      </c>
      <c r="Y400">
        <v>381</v>
      </c>
      <c r="Z400">
        <v>381</v>
      </c>
      <c r="AA400">
        <v>381</v>
      </c>
      <c r="AB400">
        <v>381</v>
      </c>
      <c r="AC400">
        <v>381</v>
      </c>
      <c r="AD400">
        <v>381</v>
      </c>
      <c r="AE400">
        <v>381</v>
      </c>
      <c r="AF400">
        <v>381</v>
      </c>
      <c r="AG400">
        <v>381</v>
      </c>
      <c r="AH400">
        <v>381</v>
      </c>
      <c r="AI400">
        <v>381</v>
      </c>
      <c r="AJ400">
        <v>381</v>
      </c>
      <c r="AK400">
        <v>381</v>
      </c>
      <c r="AL400">
        <v>381</v>
      </c>
      <c r="AM400">
        <v>381</v>
      </c>
      <c r="AN400">
        <v>381</v>
      </c>
      <c r="AO400">
        <v>381</v>
      </c>
      <c r="AP400">
        <f t="shared" si="6"/>
        <v>420</v>
      </c>
      <c r="AQ400">
        <v>420</v>
      </c>
      <c r="AR400">
        <v>420</v>
      </c>
      <c r="AS400">
        <v>420</v>
      </c>
      <c r="AU400" t="s">
        <v>1816</v>
      </c>
      <c r="AV400" t="s">
        <v>4774</v>
      </c>
      <c r="AW400">
        <v>310</v>
      </c>
    </row>
    <row r="401" spans="4:49" ht="13.5" customHeight="1">
      <c r="D401" t="s">
        <v>1817</v>
      </c>
      <c r="F401" t="s">
        <v>4048</v>
      </c>
      <c r="G401" s="105">
        <v>0</v>
      </c>
      <c r="H401">
        <v>360</v>
      </c>
      <c r="I401">
        <v>360</v>
      </c>
      <c r="J401">
        <v>360</v>
      </c>
      <c r="K401">
        <v>360</v>
      </c>
      <c r="L401">
        <v>360</v>
      </c>
      <c r="M401">
        <v>360</v>
      </c>
      <c r="N401">
        <v>360</v>
      </c>
      <c r="O401">
        <v>360</v>
      </c>
      <c r="P401">
        <v>360</v>
      </c>
      <c r="Q401">
        <v>360</v>
      </c>
      <c r="R401">
        <v>360</v>
      </c>
      <c r="S401">
        <v>360</v>
      </c>
      <c r="T401">
        <v>360</v>
      </c>
      <c r="U401">
        <v>360</v>
      </c>
      <c r="V401">
        <v>360</v>
      </c>
      <c r="W401">
        <v>360</v>
      </c>
      <c r="X401">
        <v>360</v>
      </c>
      <c r="Y401">
        <v>360</v>
      </c>
      <c r="Z401">
        <v>360</v>
      </c>
      <c r="AA401">
        <v>360</v>
      </c>
      <c r="AB401">
        <v>360</v>
      </c>
      <c r="AC401">
        <v>360</v>
      </c>
      <c r="AD401">
        <v>360</v>
      </c>
      <c r="AE401">
        <v>360</v>
      </c>
      <c r="AF401">
        <v>360</v>
      </c>
      <c r="AG401">
        <v>360</v>
      </c>
      <c r="AH401">
        <v>360</v>
      </c>
      <c r="AI401">
        <v>360</v>
      </c>
      <c r="AJ401">
        <v>360</v>
      </c>
      <c r="AK401">
        <v>360</v>
      </c>
      <c r="AL401">
        <v>360</v>
      </c>
      <c r="AM401">
        <v>360</v>
      </c>
      <c r="AN401">
        <v>360</v>
      </c>
      <c r="AO401">
        <v>360</v>
      </c>
      <c r="AP401">
        <f t="shared" si="6"/>
        <v>396</v>
      </c>
      <c r="AQ401">
        <v>396</v>
      </c>
      <c r="AR401">
        <v>396</v>
      </c>
      <c r="AS401">
        <v>396</v>
      </c>
      <c r="AU401" t="s">
        <v>1817</v>
      </c>
      <c r="AV401" t="s">
        <v>4774</v>
      </c>
      <c r="AW401">
        <v>311</v>
      </c>
    </row>
    <row r="402" spans="4:49" ht="13.5" customHeight="1">
      <c r="D402" t="s">
        <v>2212</v>
      </c>
      <c r="F402" t="s">
        <v>2214</v>
      </c>
      <c r="G402" s="105">
        <v>0</v>
      </c>
      <c r="H402">
        <v>425</v>
      </c>
      <c r="I402">
        <v>425</v>
      </c>
      <c r="J402">
        <v>425</v>
      </c>
      <c r="K402">
        <v>425</v>
      </c>
      <c r="L402">
        <v>425</v>
      </c>
      <c r="M402">
        <v>425</v>
      </c>
      <c r="N402">
        <v>425</v>
      </c>
      <c r="O402">
        <v>425</v>
      </c>
      <c r="P402">
        <v>425</v>
      </c>
      <c r="Q402">
        <v>425</v>
      </c>
      <c r="R402">
        <v>425</v>
      </c>
      <c r="S402">
        <v>425</v>
      </c>
      <c r="T402">
        <v>425</v>
      </c>
      <c r="U402">
        <v>425</v>
      </c>
      <c r="V402">
        <v>425</v>
      </c>
      <c r="W402">
        <v>425</v>
      </c>
      <c r="X402">
        <v>425</v>
      </c>
      <c r="Y402">
        <v>425</v>
      </c>
      <c r="Z402">
        <v>425</v>
      </c>
      <c r="AA402">
        <v>425</v>
      </c>
      <c r="AB402">
        <v>425</v>
      </c>
      <c r="AC402">
        <v>425</v>
      </c>
      <c r="AD402">
        <v>425</v>
      </c>
      <c r="AE402">
        <v>425</v>
      </c>
      <c r="AF402">
        <v>425</v>
      </c>
      <c r="AG402">
        <v>425</v>
      </c>
      <c r="AH402">
        <v>425</v>
      </c>
      <c r="AI402">
        <v>425</v>
      </c>
      <c r="AJ402">
        <v>425</v>
      </c>
      <c r="AK402">
        <v>425</v>
      </c>
      <c r="AL402">
        <v>425</v>
      </c>
      <c r="AM402">
        <v>425</v>
      </c>
      <c r="AN402">
        <v>425</v>
      </c>
      <c r="AO402">
        <v>425</v>
      </c>
      <c r="AP402">
        <f t="shared" si="6"/>
        <v>468</v>
      </c>
      <c r="AQ402">
        <v>468</v>
      </c>
      <c r="AR402">
        <v>468</v>
      </c>
      <c r="AS402">
        <v>468</v>
      </c>
      <c r="AU402" t="s">
        <v>2212</v>
      </c>
      <c r="AV402" t="s">
        <v>4774</v>
      </c>
      <c r="AW402">
        <v>312</v>
      </c>
    </row>
    <row r="403" spans="4:49" ht="13.5" customHeight="1">
      <c r="D403" t="s">
        <v>2213</v>
      </c>
      <c r="F403" t="s">
        <v>2215</v>
      </c>
      <c r="G403" s="105">
        <v>0</v>
      </c>
      <c r="H403">
        <v>634</v>
      </c>
      <c r="I403">
        <v>634</v>
      </c>
      <c r="J403">
        <v>634</v>
      </c>
      <c r="K403">
        <v>634</v>
      </c>
      <c r="L403">
        <v>634</v>
      </c>
      <c r="M403">
        <v>634</v>
      </c>
      <c r="N403">
        <v>634</v>
      </c>
      <c r="O403">
        <v>634</v>
      </c>
      <c r="P403">
        <v>634</v>
      </c>
      <c r="Q403">
        <v>634</v>
      </c>
      <c r="R403">
        <v>634</v>
      </c>
      <c r="S403">
        <v>634</v>
      </c>
      <c r="T403">
        <v>634</v>
      </c>
      <c r="U403">
        <v>634</v>
      </c>
      <c r="V403">
        <v>634</v>
      </c>
      <c r="W403">
        <v>634</v>
      </c>
      <c r="X403">
        <v>634</v>
      </c>
      <c r="Y403">
        <v>634</v>
      </c>
      <c r="Z403">
        <v>634</v>
      </c>
      <c r="AA403">
        <v>634</v>
      </c>
      <c r="AB403">
        <v>634</v>
      </c>
      <c r="AC403">
        <v>634</v>
      </c>
      <c r="AD403">
        <v>634</v>
      </c>
      <c r="AE403">
        <v>634</v>
      </c>
      <c r="AF403">
        <v>634</v>
      </c>
      <c r="AG403">
        <v>634</v>
      </c>
      <c r="AH403">
        <v>634</v>
      </c>
      <c r="AI403">
        <v>634</v>
      </c>
      <c r="AJ403">
        <v>634</v>
      </c>
      <c r="AK403">
        <v>634</v>
      </c>
      <c r="AL403">
        <v>634</v>
      </c>
      <c r="AM403">
        <v>634</v>
      </c>
      <c r="AN403">
        <v>634</v>
      </c>
      <c r="AO403">
        <v>634</v>
      </c>
      <c r="AP403">
        <f t="shared" si="6"/>
        <v>698</v>
      </c>
      <c r="AQ403">
        <v>698</v>
      </c>
      <c r="AR403">
        <v>698</v>
      </c>
      <c r="AS403">
        <v>698</v>
      </c>
      <c r="AU403" t="s">
        <v>2213</v>
      </c>
      <c r="AV403" t="s">
        <v>4774</v>
      </c>
      <c r="AW403">
        <v>313</v>
      </c>
    </row>
    <row r="404" spans="4:49" ht="13.5" customHeight="1">
      <c r="D404" t="s">
        <v>1875</v>
      </c>
      <c r="F404" t="s">
        <v>2216</v>
      </c>
      <c r="G404" s="105">
        <v>0</v>
      </c>
      <c r="H404">
        <v>862</v>
      </c>
      <c r="I404">
        <v>862</v>
      </c>
      <c r="J404">
        <v>862</v>
      </c>
      <c r="K404">
        <v>862</v>
      </c>
      <c r="L404">
        <v>862</v>
      </c>
      <c r="M404">
        <v>862</v>
      </c>
      <c r="N404">
        <v>862</v>
      </c>
      <c r="O404">
        <v>862</v>
      </c>
      <c r="P404">
        <v>862</v>
      </c>
      <c r="Q404">
        <v>862</v>
      </c>
      <c r="R404">
        <v>862</v>
      </c>
      <c r="S404">
        <v>862</v>
      </c>
      <c r="T404">
        <v>862</v>
      </c>
      <c r="U404">
        <v>862</v>
      </c>
      <c r="V404">
        <v>862</v>
      </c>
      <c r="W404">
        <v>862</v>
      </c>
      <c r="X404">
        <v>862</v>
      </c>
      <c r="Y404">
        <v>862</v>
      </c>
      <c r="Z404">
        <v>862</v>
      </c>
      <c r="AA404">
        <v>862</v>
      </c>
      <c r="AB404">
        <v>862</v>
      </c>
      <c r="AC404">
        <v>862</v>
      </c>
      <c r="AD404">
        <v>862</v>
      </c>
      <c r="AE404">
        <v>862</v>
      </c>
      <c r="AF404">
        <v>862</v>
      </c>
      <c r="AG404">
        <v>862</v>
      </c>
      <c r="AH404">
        <v>862</v>
      </c>
      <c r="AI404">
        <v>862</v>
      </c>
      <c r="AJ404">
        <v>862</v>
      </c>
      <c r="AK404">
        <v>862</v>
      </c>
      <c r="AL404">
        <v>862</v>
      </c>
      <c r="AM404">
        <v>862</v>
      </c>
      <c r="AN404">
        <v>862</v>
      </c>
      <c r="AO404">
        <v>862</v>
      </c>
      <c r="AP404">
        <f t="shared" si="6"/>
        <v>949</v>
      </c>
      <c r="AQ404">
        <v>949</v>
      </c>
      <c r="AR404">
        <v>949</v>
      </c>
      <c r="AS404">
        <v>949</v>
      </c>
      <c r="AU404" t="s">
        <v>1875</v>
      </c>
      <c r="AV404" t="s">
        <v>4774</v>
      </c>
      <c r="AW404">
        <v>314</v>
      </c>
    </row>
    <row r="405" spans="4:49" ht="13.5" customHeight="1">
      <c r="D405" t="s">
        <v>3853</v>
      </c>
      <c r="F405" t="s">
        <v>3855</v>
      </c>
      <c r="G405" s="105">
        <v>0</v>
      </c>
      <c r="H405">
        <v>1058</v>
      </c>
      <c r="I405">
        <v>1058</v>
      </c>
      <c r="J405">
        <v>1058</v>
      </c>
      <c r="K405">
        <v>1058</v>
      </c>
      <c r="L405">
        <v>1058</v>
      </c>
      <c r="M405">
        <v>1058</v>
      </c>
      <c r="N405">
        <v>1058</v>
      </c>
      <c r="O405">
        <v>1058</v>
      </c>
      <c r="P405">
        <v>1058</v>
      </c>
      <c r="Q405">
        <v>1058</v>
      </c>
      <c r="R405">
        <v>1058</v>
      </c>
      <c r="S405">
        <v>1058</v>
      </c>
      <c r="T405">
        <v>1058</v>
      </c>
      <c r="U405">
        <v>1058</v>
      </c>
      <c r="V405">
        <v>1058</v>
      </c>
      <c r="W405">
        <v>1058</v>
      </c>
      <c r="X405">
        <v>1058</v>
      </c>
      <c r="Y405">
        <v>1058</v>
      </c>
      <c r="Z405">
        <v>1058</v>
      </c>
      <c r="AA405">
        <v>1058</v>
      </c>
      <c r="AB405">
        <v>1058</v>
      </c>
      <c r="AC405">
        <v>1058</v>
      </c>
      <c r="AD405">
        <v>1058</v>
      </c>
      <c r="AE405">
        <v>1058</v>
      </c>
      <c r="AF405">
        <v>1058</v>
      </c>
      <c r="AG405">
        <v>1058</v>
      </c>
      <c r="AH405">
        <v>1058</v>
      </c>
      <c r="AI405">
        <v>1058</v>
      </c>
      <c r="AJ405">
        <v>1058</v>
      </c>
      <c r="AK405">
        <v>1058</v>
      </c>
      <c r="AL405">
        <v>1058</v>
      </c>
      <c r="AM405">
        <v>1058</v>
      </c>
      <c r="AN405">
        <v>1058</v>
      </c>
      <c r="AO405">
        <v>1058</v>
      </c>
      <c r="AP405">
        <f t="shared" si="6"/>
        <v>1164</v>
      </c>
      <c r="AQ405">
        <v>1164</v>
      </c>
      <c r="AR405">
        <v>1164</v>
      </c>
      <c r="AS405">
        <v>1164</v>
      </c>
      <c r="AU405" t="s">
        <v>3853</v>
      </c>
      <c r="AV405" t="s">
        <v>4774</v>
      </c>
      <c r="AW405">
        <v>315</v>
      </c>
    </row>
    <row r="406" spans="4:49" ht="13.5" customHeight="1">
      <c r="D406" t="s">
        <v>3854</v>
      </c>
      <c r="F406" t="s">
        <v>4794</v>
      </c>
      <c r="G406" s="105">
        <v>0</v>
      </c>
      <c r="H406">
        <v>1257</v>
      </c>
      <c r="I406">
        <v>1257</v>
      </c>
      <c r="J406">
        <v>1257</v>
      </c>
      <c r="K406">
        <v>1257</v>
      </c>
      <c r="L406">
        <v>1257</v>
      </c>
      <c r="M406">
        <v>1257</v>
      </c>
      <c r="N406">
        <v>1257</v>
      </c>
      <c r="O406">
        <v>1257</v>
      </c>
      <c r="P406">
        <v>1257</v>
      </c>
      <c r="Q406">
        <v>1257</v>
      </c>
      <c r="R406">
        <v>1257</v>
      </c>
      <c r="S406">
        <v>1257</v>
      </c>
      <c r="T406">
        <v>1257</v>
      </c>
      <c r="U406">
        <v>1257</v>
      </c>
      <c r="V406">
        <v>1257</v>
      </c>
      <c r="W406">
        <v>1257</v>
      </c>
      <c r="X406">
        <v>1257</v>
      </c>
      <c r="Y406">
        <v>1257</v>
      </c>
      <c r="Z406">
        <v>1257</v>
      </c>
      <c r="AA406">
        <v>1257</v>
      </c>
      <c r="AB406">
        <v>1257</v>
      </c>
      <c r="AC406">
        <v>1257</v>
      </c>
      <c r="AD406">
        <v>1257</v>
      </c>
      <c r="AE406">
        <v>1257</v>
      </c>
      <c r="AF406">
        <v>1257</v>
      </c>
      <c r="AG406">
        <v>1257</v>
      </c>
      <c r="AH406">
        <v>1257</v>
      </c>
      <c r="AI406">
        <v>1257</v>
      </c>
      <c r="AJ406">
        <v>1257</v>
      </c>
      <c r="AK406">
        <v>1257</v>
      </c>
      <c r="AL406">
        <v>1257</v>
      </c>
      <c r="AM406">
        <v>1257</v>
      </c>
      <c r="AN406">
        <v>1257</v>
      </c>
      <c r="AO406">
        <v>1257</v>
      </c>
      <c r="AP406">
        <f t="shared" si="6"/>
        <v>1383</v>
      </c>
      <c r="AQ406">
        <v>1383</v>
      </c>
      <c r="AR406">
        <v>1383</v>
      </c>
      <c r="AS406">
        <v>1383</v>
      </c>
      <c r="AU406" t="s">
        <v>3854</v>
      </c>
      <c r="AV406" t="s">
        <v>4774</v>
      </c>
      <c r="AW406">
        <v>316</v>
      </c>
    </row>
    <row r="407" spans="4:49" ht="13.5" customHeight="1">
      <c r="D407" t="s">
        <v>3645</v>
      </c>
      <c r="F407" t="s">
        <v>4795</v>
      </c>
      <c r="G407" s="105">
        <v>0</v>
      </c>
      <c r="H407">
        <v>2061</v>
      </c>
      <c r="I407">
        <v>2061</v>
      </c>
      <c r="J407">
        <v>2061</v>
      </c>
      <c r="K407">
        <v>2061</v>
      </c>
      <c r="L407">
        <v>2061</v>
      </c>
      <c r="M407">
        <v>2061</v>
      </c>
      <c r="N407">
        <v>2061</v>
      </c>
      <c r="O407">
        <v>2061</v>
      </c>
      <c r="P407">
        <v>2061</v>
      </c>
      <c r="Q407">
        <v>2061</v>
      </c>
      <c r="R407">
        <v>2061</v>
      </c>
      <c r="S407">
        <v>2061</v>
      </c>
      <c r="T407">
        <v>2061</v>
      </c>
      <c r="U407">
        <v>2061</v>
      </c>
      <c r="V407">
        <v>2061</v>
      </c>
      <c r="W407">
        <v>2061</v>
      </c>
      <c r="X407">
        <v>2061</v>
      </c>
      <c r="Y407">
        <v>2061</v>
      </c>
      <c r="Z407">
        <v>2061</v>
      </c>
      <c r="AA407">
        <v>2061</v>
      </c>
      <c r="AB407">
        <v>2061</v>
      </c>
      <c r="AC407">
        <v>2061</v>
      </c>
      <c r="AD407">
        <v>2061</v>
      </c>
      <c r="AE407">
        <v>2061</v>
      </c>
      <c r="AF407">
        <v>2061</v>
      </c>
      <c r="AG407">
        <v>2061</v>
      </c>
      <c r="AH407">
        <v>2061</v>
      </c>
      <c r="AI407">
        <v>2061</v>
      </c>
      <c r="AJ407">
        <v>2061</v>
      </c>
      <c r="AK407">
        <v>2061</v>
      </c>
      <c r="AL407">
        <v>2061</v>
      </c>
      <c r="AM407">
        <v>2061</v>
      </c>
      <c r="AN407">
        <v>2061</v>
      </c>
      <c r="AO407">
        <v>2061</v>
      </c>
      <c r="AP407">
        <f t="shared" si="6"/>
        <v>2268</v>
      </c>
      <c r="AQ407">
        <v>2268</v>
      </c>
      <c r="AR407">
        <v>2268</v>
      </c>
      <c r="AS407">
        <v>2268</v>
      </c>
      <c r="AU407" t="s">
        <v>3645</v>
      </c>
      <c r="AV407" t="s">
        <v>4774</v>
      </c>
      <c r="AW407">
        <v>317</v>
      </c>
    </row>
    <row r="408" spans="4:49" ht="13.5" customHeight="1">
      <c r="D408" t="s">
        <v>1255</v>
      </c>
      <c r="F408" t="s">
        <v>2715</v>
      </c>
      <c r="G408" s="105">
        <v>0</v>
      </c>
      <c r="H408">
        <v>511</v>
      </c>
      <c r="I408">
        <v>511</v>
      </c>
      <c r="J408">
        <v>511</v>
      </c>
      <c r="K408">
        <v>511</v>
      </c>
      <c r="L408">
        <v>511</v>
      </c>
      <c r="M408">
        <v>511</v>
      </c>
      <c r="N408">
        <v>511</v>
      </c>
      <c r="O408">
        <v>511</v>
      </c>
      <c r="P408">
        <v>511</v>
      </c>
      <c r="Q408">
        <v>511</v>
      </c>
      <c r="R408">
        <v>511</v>
      </c>
      <c r="S408">
        <v>511</v>
      </c>
      <c r="T408">
        <v>511</v>
      </c>
      <c r="U408">
        <v>511</v>
      </c>
      <c r="V408">
        <v>511</v>
      </c>
      <c r="W408">
        <v>511</v>
      </c>
      <c r="X408">
        <v>511</v>
      </c>
      <c r="Y408">
        <v>511</v>
      </c>
      <c r="Z408">
        <v>511</v>
      </c>
      <c r="AA408">
        <v>511</v>
      </c>
      <c r="AB408">
        <v>511</v>
      </c>
      <c r="AC408">
        <v>511</v>
      </c>
      <c r="AD408">
        <v>511</v>
      </c>
      <c r="AE408">
        <v>511</v>
      </c>
      <c r="AF408">
        <v>511</v>
      </c>
      <c r="AG408">
        <v>511</v>
      </c>
      <c r="AH408">
        <v>511</v>
      </c>
      <c r="AI408">
        <v>511</v>
      </c>
      <c r="AJ408">
        <v>511</v>
      </c>
      <c r="AK408">
        <v>511</v>
      </c>
      <c r="AL408">
        <v>511</v>
      </c>
      <c r="AM408">
        <v>511</v>
      </c>
      <c r="AN408">
        <v>511</v>
      </c>
      <c r="AO408">
        <v>511</v>
      </c>
      <c r="AP408">
        <f t="shared" si="6"/>
        <v>563</v>
      </c>
      <c r="AQ408">
        <v>563</v>
      </c>
      <c r="AR408">
        <v>563</v>
      </c>
      <c r="AS408">
        <v>563</v>
      </c>
      <c r="AU408" t="s">
        <v>1255</v>
      </c>
      <c r="AV408" t="s">
        <v>4774</v>
      </c>
      <c r="AW408">
        <v>318</v>
      </c>
    </row>
    <row r="409" spans="4:49" ht="13.5" customHeight="1">
      <c r="D409" t="s">
        <v>1256</v>
      </c>
      <c r="F409" t="s">
        <v>1258</v>
      </c>
      <c r="G409" s="105">
        <v>0</v>
      </c>
      <c r="H409">
        <v>155</v>
      </c>
      <c r="I409">
        <v>155</v>
      </c>
      <c r="J409">
        <v>155</v>
      </c>
      <c r="K409">
        <v>155</v>
      </c>
      <c r="L409">
        <v>155</v>
      </c>
      <c r="M409">
        <v>155</v>
      </c>
      <c r="N409">
        <v>155</v>
      </c>
      <c r="O409">
        <v>155</v>
      </c>
      <c r="P409">
        <v>155</v>
      </c>
      <c r="Q409">
        <v>155</v>
      </c>
      <c r="R409">
        <v>155</v>
      </c>
      <c r="S409">
        <v>155</v>
      </c>
      <c r="T409">
        <v>155</v>
      </c>
      <c r="U409">
        <v>155</v>
      </c>
      <c r="V409">
        <v>155</v>
      </c>
      <c r="W409">
        <v>155</v>
      </c>
      <c r="X409">
        <v>155</v>
      </c>
      <c r="Y409">
        <v>155</v>
      </c>
      <c r="Z409">
        <v>155</v>
      </c>
      <c r="AA409">
        <v>155</v>
      </c>
      <c r="AB409">
        <v>155</v>
      </c>
      <c r="AC409">
        <v>155</v>
      </c>
      <c r="AD409">
        <v>155</v>
      </c>
      <c r="AE409">
        <v>155</v>
      </c>
      <c r="AF409">
        <v>155</v>
      </c>
      <c r="AG409">
        <v>155</v>
      </c>
      <c r="AH409">
        <v>155</v>
      </c>
      <c r="AI409">
        <v>155</v>
      </c>
      <c r="AJ409">
        <v>155</v>
      </c>
      <c r="AK409">
        <v>155</v>
      </c>
      <c r="AL409">
        <v>155</v>
      </c>
      <c r="AM409">
        <v>155</v>
      </c>
      <c r="AN409">
        <v>155</v>
      </c>
      <c r="AO409">
        <v>155</v>
      </c>
      <c r="AP409">
        <f t="shared" si="6"/>
        <v>171</v>
      </c>
      <c r="AQ409">
        <v>171</v>
      </c>
      <c r="AR409">
        <v>171</v>
      </c>
      <c r="AS409">
        <v>171</v>
      </c>
      <c r="AU409" t="s">
        <v>1256</v>
      </c>
      <c r="AV409" t="s">
        <v>4774</v>
      </c>
      <c r="AW409">
        <v>319</v>
      </c>
    </row>
    <row r="410" spans="4:49" ht="13.5" customHeight="1">
      <c r="D410" t="s">
        <v>1257</v>
      </c>
      <c r="F410" t="s">
        <v>1259</v>
      </c>
      <c r="G410" s="105">
        <v>0</v>
      </c>
      <c r="H410">
        <v>664</v>
      </c>
      <c r="I410">
        <v>664</v>
      </c>
      <c r="J410">
        <v>664</v>
      </c>
      <c r="K410">
        <v>664</v>
      </c>
      <c r="L410">
        <v>664</v>
      </c>
      <c r="M410">
        <v>664</v>
      </c>
      <c r="N410">
        <v>664</v>
      </c>
      <c r="O410">
        <v>664</v>
      </c>
      <c r="P410">
        <v>664</v>
      </c>
      <c r="Q410">
        <v>664</v>
      </c>
      <c r="R410">
        <v>664</v>
      </c>
      <c r="S410">
        <v>664</v>
      </c>
      <c r="T410">
        <v>664</v>
      </c>
      <c r="U410">
        <v>664</v>
      </c>
      <c r="V410">
        <v>664</v>
      </c>
      <c r="W410">
        <v>664</v>
      </c>
      <c r="X410">
        <v>664</v>
      </c>
      <c r="Y410">
        <v>664</v>
      </c>
      <c r="Z410">
        <v>664</v>
      </c>
      <c r="AA410">
        <v>664</v>
      </c>
      <c r="AB410">
        <v>664</v>
      </c>
      <c r="AC410">
        <v>664</v>
      </c>
      <c r="AD410">
        <v>664</v>
      </c>
      <c r="AE410">
        <v>664</v>
      </c>
      <c r="AF410">
        <v>664</v>
      </c>
      <c r="AG410">
        <v>664</v>
      </c>
      <c r="AH410">
        <v>664</v>
      </c>
      <c r="AI410">
        <v>664</v>
      </c>
      <c r="AJ410">
        <v>664</v>
      </c>
      <c r="AK410">
        <v>664</v>
      </c>
      <c r="AL410">
        <v>664</v>
      </c>
      <c r="AM410">
        <v>664</v>
      </c>
      <c r="AN410">
        <v>664</v>
      </c>
      <c r="AO410">
        <v>664</v>
      </c>
      <c r="AP410">
        <f t="shared" si="6"/>
        <v>731</v>
      </c>
      <c r="AQ410">
        <v>731</v>
      </c>
      <c r="AR410">
        <v>731</v>
      </c>
      <c r="AS410">
        <v>731</v>
      </c>
      <c r="AU410" t="s">
        <v>1257</v>
      </c>
      <c r="AV410" t="s">
        <v>4774</v>
      </c>
      <c r="AW410">
        <v>320</v>
      </c>
    </row>
    <row r="411" spans="4:49" ht="13.5" customHeight="1">
      <c r="D411" t="s">
        <v>2204</v>
      </c>
      <c r="F411" t="s">
        <v>2205</v>
      </c>
      <c r="G411" s="105">
        <v>0</v>
      </c>
      <c r="H411">
        <v>842</v>
      </c>
      <c r="I411">
        <v>842</v>
      </c>
      <c r="J411">
        <v>842</v>
      </c>
      <c r="K411">
        <v>842</v>
      </c>
      <c r="L411">
        <v>842</v>
      </c>
      <c r="M411">
        <v>842</v>
      </c>
      <c r="N411">
        <v>842</v>
      </c>
      <c r="O411">
        <v>842</v>
      </c>
      <c r="P411">
        <v>842</v>
      </c>
      <c r="Q411">
        <v>842</v>
      </c>
      <c r="R411">
        <v>842</v>
      </c>
      <c r="S411">
        <v>842</v>
      </c>
      <c r="T411">
        <v>842</v>
      </c>
      <c r="U411">
        <v>842</v>
      </c>
      <c r="V411">
        <v>842</v>
      </c>
      <c r="W411">
        <v>842</v>
      </c>
      <c r="X411">
        <v>842</v>
      </c>
      <c r="Y411">
        <v>842</v>
      </c>
      <c r="Z411">
        <v>842</v>
      </c>
      <c r="AA411">
        <v>842</v>
      </c>
      <c r="AB411">
        <v>842</v>
      </c>
      <c r="AC411">
        <v>842</v>
      </c>
      <c r="AD411">
        <v>842</v>
      </c>
      <c r="AE411">
        <v>842</v>
      </c>
      <c r="AF411">
        <v>842</v>
      </c>
      <c r="AG411">
        <v>842</v>
      </c>
      <c r="AH411">
        <v>842</v>
      </c>
      <c r="AI411">
        <v>842</v>
      </c>
      <c r="AJ411">
        <v>842</v>
      </c>
      <c r="AK411">
        <v>842</v>
      </c>
      <c r="AL411">
        <v>842</v>
      </c>
      <c r="AM411">
        <v>842</v>
      </c>
      <c r="AN411">
        <v>842</v>
      </c>
      <c r="AO411">
        <v>842</v>
      </c>
      <c r="AP411">
        <f t="shared" si="6"/>
        <v>927</v>
      </c>
      <c r="AQ411">
        <v>927</v>
      </c>
      <c r="AR411">
        <v>927</v>
      </c>
      <c r="AS411">
        <v>927</v>
      </c>
      <c r="AU411" t="s">
        <v>2204</v>
      </c>
      <c r="AV411" t="s">
        <v>4774</v>
      </c>
      <c r="AW411">
        <v>322</v>
      </c>
    </row>
    <row r="412" spans="4:49" ht="13.5" customHeight="1">
      <c r="D412" t="s">
        <v>1262</v>
      </c>
      <c r="F412" t="s">
        <v>4796</v>
      </c>
      <c r="G412" s="105">
        <v>0</v>
      </c>
      <c r="H412">
        <v>234</v>
      </c>
      <c r="I412">
        <v>234</v>
      </c>
      <c r="J412">
        <v>234</v>
      </c>
      <c r="K412">
        <v>234</v>
      </c>
      <c r="L412">
        <v>234</v>
      </c>
      <c r="M412">
        <v>234</v>
      </c>
      <c r="N412">
        <v>234</v>
      </c>
      <c r="O412">
        <v>234</v>
      </c>
      <c r="P412">
        <v>234</v>
      </c>
      <c r="Q412">
        <v>234</v>
      </c>
      <c r="R412">
        <v>234</v>
      </c>
      <c r="S412">
        <v>234</v>
      </c>
      <c r="T412">
        <v>234</v>
      </c>
      <c r="U412">
        <v>234</v>
      </c>
      <c r="V412">
        <v>234</v>
      </c>
      <c r="W412">
        <v>234</v>
      </c>
      <c r="X412">
        <v>234</v>
      </c>
      <c r="Y412">
        <v>234</v>
      </c>
      <c r="Z412">
        <v>234</v>
      </c>
      <c r="AA412">
        <v>234</v>
      </c>
      <c r="AB412">
        <v>234</v>
      </c>
      <c r="AC412">
        <v>234</v>
      </c>
      <c r="AD412">
        <v>234</v>
      </c>
      <c r="AE412">
        <v>234</v>
      </c>
      <c r="AF412">
        <v>234</v>
      </c>
      <c r="AG412">
        <v>234</v>
      </c>
      <c r="AH412">
        <v>234</v>
      </c>
      <c r="AI412">
        <v>234</v>
      </c>
      <c r="AJ412">
        <v>234</v>
      </c>
      <c r="AK412">
        <v>234</v>
      </c>
      <c r="AL412">
        <v>234</v>
      </c>
      <c r="AM412">
        <v>234</v>
      </c>
      <c r="AN412">
        <v>234</v>
      </c>
      <c r="AO412">
        <v>234</v>
      </c>
      <c r="AP412">
        <f t="shared" si="6"/>
        <v>258</v>
      </c>
      <c r="AQ412">
        <v>258</v>
      </c>
      <c r="AR412">
        <v>258</v>
      </c>
      <c r="AS412">
        <v>258</v>
      </c>
      <c r="AU412" t="s">
        <v>1262</v>
      </c>
      <c r="AV412" t="s">
        <v>4774</v>
      </c>
      <c r="AW412">
        <v>323</v>
      </c>
    </row>
    <row r="413" spans="4:49" ht="13.5" customHeight="1">
      <c r="D413" t="s">
        <v>3850</v>
      </c>
      <c r="F413" t="s">
        <v>4797</v>
      </c>
      <c r="G413" s="105">
        <v>0</v>
      </c>
      <c r="H413">
        <v>456</v>
      </c>
      <c r="I413">
        <v>456</v>
      </c>
      <c r="J413">
        <v>456</v>
      </c>
      <c r="K413">
        <v>456</v>
      </c>
      <c r="L413">
        <v>456</v>
      </c>
      <c r="M413">
        <v>456</v>
      </c>
      <c r="N413">
        <v>456</v>
      </c>
      <c r="O413">
        <v>456</v>
      </c>
      <c r="P413">
        <v>456</v>
      </c>
      <c r="Q413">
        <v>456</v>
      </c>
      <c r="R413">
        <v>456</v>
      </c>
      <c r="S413">
        <v>456</v>
      </c>
      <c r="T413">
        <v>456</v>
      </c>
      <c r="U413">
        <v>456</v>
      </c>
      <c r="V413">
        <v>456</v>
      </c>
      <c r="W413">
        <v>456</v>
      </c>
      <c r="X413">
        <v>456</v>
      </c>
      <c r="Y413">
        <v>456</v>
      </c>
      <c r="Z413">
        <v>456</v>
      </c>
      <c r="AA413">
        <v>456</v>
      </c>
      <c r="AB413">
        <v>456</v>
      </c>
      <c r="AC413">
        <v>456</v>
      </c>
      <c r="AD413">
        <v>456</v>
      </c>
      <c r="AE413">
        <v>456</v>
      </c>
      <c r="AF413">
        <v>456</v>
      </c>
      <c r="AG413">
        <v>456</v>
      </c>
      <c r="AH413">
        <v>456</v>
      </c>
      <c r="AI413">
        <v>456</v>
      </c>
      <c r="AJ413">
        <v>456</v>
      </c>
      <c r="AK413">
        <v>456</v>
      </c>
      <c r="AL413">
        <v>456</v>
      </c>
      <c r="AM413">
        <v>456</v>
      </c>
      <c r="AN413">
        <v>456</v>
      </c>
      <c r="AO413">
        <v>456</v>
      </c>
      <c r="AP413">
        <f t="shared" si="6"/>
        <v>502</v>
      </c>
      <c r="AQ413">
        <v>502</v>
      </c>
      <c r="AR413">
        <v>502</v>
      </c>
      <c r="AS413">
        <v>502</v>
      </c>
      <c r="AU413" t="s">
        <v>3850</v>
      </c>
      <c r="AV413" t="s">
        <v>4774</v>
      </c>
      <c r="AW413">
        <v>324</v>
      </c>
    </row>
    <row r="414" spans="4:49" ht="13.5" customHeight="1">
      <c r="D414" t="s">
        <v>1263</v>
      </c>
      <c r="F414" t="s">
        <v>4798</v>
      </c>
      <c r="G414" s="105">
        <v>0</v>
      </c>
      <c r="H414">
        <v>322</v>
      </c>
      <c r="I414">
        <v>322</v>
      </c>
      <c r="J414">
        <v>322</v>
      </c>
      <c r="K414">
        <v>322</v>
      </c>
      <c r="L414">
        <v>322</v>
      </c>
      <c r="M414">
        <v>322</v>
      </c>
      <c r="N414">
        <v>322</v>
      </c>
      <c r="O414">
        <v>322</v>
      </c>
      <c r="P414">
        <v>322</v>
      </c>
      <c r="Q414">
        <v>322</v>
      </c>
      <c r="R414">
        <v>322</v>
      </c>
      <c r="S414">
        <v>322</v>
      </c>
      <c r="T414">
        <v>322</v>
      </c>
      <c r="U414">
        <v>322</v>
      </c>
      <c r="V414">
        <v>322</v>
      </c>
      <c r="W414">
        <v>322</v>
      </c>
      <c r="X414">
        <v>322</v>
      </c>
      <c r="Y414">
        <v>322</v>
      </c>
      <c r="Z414">
        <v>322</v>
      </c>
      <c r="AA414">
        <v>322</v>
      </c>
      <c r="AB414">
        <v>322</v>
      </c>
      <c r="AC414">
        <v>322</v>
      </c>
      <c r="AD414">
        <v>322</v>
      </c>
      <c r="AE414">
        <v>322</v>
      </c>
      <c r="AF414">
        <v>322</v>
      </c>
      <c r="AG414">
        <v>322</v>
      </c>
      <c r="AH414">
        <v>322</v>
      </c>
      <c r="AI414">
        <v>322</v>
      </c>
      <c r="AJ414">
        <v>322</v>
      </c>
      <c r="AK414">
        <v>322</v>
      </c>
      <c r="AL414">
        <v>322</v>
      </c>
      <c r="AM414">
        <v>322</v>
      </c>
      <c r="AN414">
        <v>322</v>
      </c>
      <c r="AO414">
        <v>322</v>
      </c>
      <c r="AP414">
        <f t="shared" si="6"/>
        <v>355</v>
      </c>
      <c r="AQ414">
        <v>355</v>
      </c>
      <c r="AR414">
        <v>355</v>
      </c>
      <c r="AS414">
        <v>355</v>
      </c>
      <c r="AU414" t="s">
        <v>1263</v>
      </c>
      <c r="AV414" t="s">
        <v>4774</v>
      </c>
      <c r="AW414">
        <v>325</v>
      </c>
    </row>
    <row r="415" spans="4:49" ht="13.5" customHeight="1">
      <c r="D415" t="s">
        <v>3851</v>
      </c>
      <c r="F415" t="s">
        <v>4799</v>
      </c>
      <c r="G415" s="105">
        <v>0</v>
      </c>
      <c r="H415">
        <v>609</v>
      </c>
      <c r="I415">
        <v>609</v>
      </c>
      <c r="J415">
        <v>609</v>
      </c>
      <c r="K415">
        <v>609</v>
      </c>
      <c r="L415">
        <v>609</v>
      </c>
      <c r="M415">
        <v>609</v>
      </c>
      <c r="N415">
        <v>609</v>
      </c>
      <c r="O415">
        <v>609</v>
      </c>
      <c r="P415">
        <v>609</v>
      </c>
      <c r="Q415">
        <v>609</v>
      </c>
      <c r="R415">
        <v>609</v>
      </c>
      <c r="S415">
        <v>609</v>
      </c>
      <c r="T415">
        <v>609</v>
      </c>
      <c r="U415">
        <v>609</v>
      </c>
      <c r="V415">
        <v>609</v>
      </c>
      <c r="W415">
        <v>609</v>
      </c>
      <c r="X415">
        <v>609</v>
      </c>
      <c r="Y415">
        <v>609</v>
      </c>
      <c r="Z415">
        <v>609</v>
      </c>
      <c r="AA415">
        <v>609</v>
      </c>
      <c r="AB415">
        <v>609</v>
      </c>
      <c r="AC415">
        <v>609</v>
      </c>
      <c r="AD415">
        <v>609</v>
      </c>
      <c r="AE415">
        <v>609</v>
      </c>
      <c r="AF415">
        <v>609</v>
      </c>
      <c r="AG415">
        <v>609</v>
      </c>
      <c r="AH415">
        <v>609</v>
      </c>
      <c r="AI415">
        <v>609</v>
      </c>
      <c r="AJ415">
        <v>609</v>
      </c>
      <c r="AK415">
        <v>609</v>
      </c>
      <c r="AL415">
        <v>609</v>
      </c>
      <c r="AM415">
        <v>609</v>
      </c>
      <c r="AN415">
        <v>609</v>
      </c>
      <c r="AO415">
        <v>609</v>
      </c>
      <c r="AP415">
        <f t="shared" si="6"/>
        <v>670</v>
      </c>
      <c r="AQ415">
        <v>670</v>
      </c>
      <c r="AR415">
        <v>670</v>
      </c>
      <c r="AS415">
        <v>670</v>
      </c>
      <c r="AU415" t="s">
        <v>3851</v>
      </c>
      <c r="AV415" t="s">
        <v>4774</v>
      </c>
      <c r="AW415">
        <v>326</v>
      </c>
    </row>
    <row r="416" spans="4:49" ht="13.5" customHeight="1">
      <c r="D416" t="s">
        <v>1598</v>
      </c>
      <c r="F416" t="s">
        <v>1599</v>
      </c>
      <c r="G416" s="105">
        <v>0</v>
      </c>
      <c r="H416">
        <v>496</v>
      </c>
      <c r="I416">
        <v>496</v>
      </c>
      <c r="J416">
        <v>496</v>
      </c>
      <c r="K416">
        <v>496</v>
      </c>
      <c r="L416">
        <v>496</v>
      </c>
      <c r="M416">
        <v>496</v>
      </c>
      <c r="N416">
        <v>496</v>
      </c>
      <c r="O416">
        <v>496</v>
      </c>
      <c r="P416">
        <v>496</v>
      </c>
      <c r="Q416">
        <v>496</v>
      </c>
      <c r="R416">
        <v>496</v>
      </c>
      <c r="S416">
        <v>496</v>
      </c>
      <c r="T416">
        <v>496</v>
      </c>
      <c r="U416">
        <v>496</v>
      </c>
      <c r="V416">
        <v>496</v>
      </c>
      <c r="W416">
        <v>496</v>
      </c>
      <c r="X416">
        <v>496</v>
      </c>
      <c r="Y416">
        <v>496</v>
      </c>
      <c r="Z416">
        <v>496</v>
      </c>
      <c r="AA416">
        <v>496</v>
      </c>
      <c r="AB416">
        <v>496</v>
      </c>
      <c r="AC416">
        <v>496</v>
      </c>
      <c r="AD416">
        <v>496</v>
      </c>
      <c r="AE416">
        <v>496</v>
      </c>
      <c r="AF416">
        <v>496</v>
      </c>
      <c r="AG416">
        <v>496</v>
      </c>
      <c r="AH416">
        <v>496</v>
      </c>
      <c r="AI416">
        <v>496</v>
      </c>
      <c r="AJ416">
        <v>496</v>
      </c>
      <c r="AK416">
        <v>496</v>
      </c>
      <c r="AL416">
        <v>496</v>
      </c>
      <c r="AM416">
        <v>496</v>
      </c>
      <c r="AN416">
        <v>496</v>
      </c>
      <c r="AO416">
        <v>496</v>
      </c>
      <c r="AP416">
        <f t="shared" si="6"/>
        <v>546</v>
      </c>
      <c r="AQ416">
        <v>546</v>
      </c>
      <c r="AR416">
        <v>546</v>
      </c>
      <c r="AS416">
        <v>546</v>
      </c>
      <c r="AU416" t="s">
        <v>1598</v>
      </c>
      <c r="AV416" t="s">
        <v>4774</v>
      </c>
      <c r="AW416">
        <v>327</v>
      </c>
    </row>
    <row r="417" spans="4:49" ht="13.5" customHeight="1">
      <c r="D417" t="s">
        <v>1261</v>
      </c>
      <c r="F417" t="s">
        <v>1260</v>
      </c>
      <c r="G417" s="105">
        <v>0</v>
      </c>
      <c r="H417">
        <v>51</v>
      </c>
      <c r="I417">
        <v>51</v>
      </c>
      <c r="J417">
        <v>51</v>
      </c>
      <c r="K417">
        <v>51</v>
      </c>
      <c r="L417">
        <v>51</v>
      </c>
      <c r="M417">
        <v>51</v>
      </c>
      <c r="N417">
        <v>51</v>
      </c>
      <c r="O417">
        <v>51</v>
      </c>
      <c r="P417">
        <v>51</v>
      </c>
      <c r="Q417">
        <v>51</v>
      </c>
      <c r="R417">
        <v>51</v>
      </c>
      <c r="S417">
        <v>51</v>
      </c>
      <c r="T417">
        <v>51</v>
      </c>
      <c r="U417">
        <v>51</v>
      </c>
      <c r="V417">
        <v>51</v>
      </c>
      <c r="W417">
        <v>51</v>
      </c>
      <c r="X417">
        <v>51</v>
      </c>
      <c r="Y417">
        <v>51</v>
      </c>
      <c r="Z417">
        <v>51</v>
      </c>
      <c r="AA417">
        <v>51</v>
      </c>
      <c r="AB417">
        <v>51</v>
      </c>
      <c r="AC417">
        <v>51</v>
      </c>
      <c r="AD417">
        <v>51</v>
      </c>
      <c r="AE417">
        <v>51</v>
      </c>
      <c r="AF417">
        <v>51</v>
      </c>
      <c r="AG417">
        <v>51</v>
      </c>
      <c r="AH417">
        <v>51</v>
      </c>
      <c r="AI417">
        <v>51</v>
      </c>
      <c r="AJ417">
        <v>51</v>
      </c>
      <c r="AK417">
        <v>51</v>
      </c>
      <c r="AL417">
        <v>51</v>
      </c>
      <c r="AM417">
        <v>51</v>
      </c>
      <c r="AN417">
        <v>51</v>
      </c>
      <c r="AO417">
        <v>51</v>
      </c>
      <c r="AP417">
        <f t="shared" si="6"/>
        <v>57</v>
      </c>
      <c r="AQ417">
        <v>57</v>
      </c>
      <c r="AR417">
        <v>57</v>
      </c>
      <c r="AS417">
        <v>57</v>
      </c>
      <c r="AU417" t="s">
        <v>1261</v>
      </c>
      <c r="AV417" t="s">
        <v>4774</v>
      </c>
      <c r="AW417">
        <v>328</v>
      </c>
    </row>
    <row r="418" spans="4:49" ht="13.5" customHeight="1">
      <c r="D418" t="s">
        <v>1266</v>
      </c>
      <c r="F418" t="s">
        <v>1267</v>
      </c>
      <c r="G418" s="105">
        <v>0</v>
      </c>
      <c r="H418">
        <v>630</v>
      </c>
      <c r="I418">
        <v>630</v>
      </c>
      <c r="J418">
        <v>630</v>
      </c>
      <c r="K418">
        <v>630</v>
      </c>
      <c r="L418">
        <v>630</v>
      </c>
      <c r="M418">
        <v>630</v>
      </c>
      <c r="N418">
        <v>630</v>
      </c>
      <c r="O418">
        <v>630</v>
      </c>
      <c r="P418">
        <v>630</v>
      </c>
      <c r="Q418">
        <v>630</v>
      </c>
      <c r="R418">
        <v>630</v>
      </c>
      <c r="S418">
        <v>630</v>
      </c>
      <c r="T418">
        <v>630</v>
      </c>
      <c r="U418">
        <v>630</v>
      </c>
      <c r="V418">
        <v>630</v>
      </c>
      <c r="W418">
        <v>630</v>
      </c>
      <c r="X418">
        <v>630</v>
      </c>
      <c r="Y418">
        <v>630</v>
      </c>
      <c r="Z418">
        <v>630</v>
      </c>
      <c r="AA418">
        <v>630</v>
      </c>
      <c r="AB418">
        <v>630</v>
      </c>
      <c r="AC418">
        <v>630</v>
      </c>
      <c r="AD418">
        <v>630</v>
      </c>
      <c r="AE418">
        <v>630</v>
      </c>
      <c r="AF418">
        <v>630</v>
      </c>
      <c r="AG418">
        <v>630</v>
      </c>
      <c r="AH418">
        <v>630</v>
      </c>
      <c r="AI418">
        <v>630</v>
      </c>
      <c r="AJ418">
        <v>630</v>
      </c>
      <c r="AK418">
        <v>630</v>
      </c>
      <c r="AL418">
        <v>630</v>
      </c>
      <c r="AM418">
        <v>630</v>
      </c>
      <c r="AN418">
        <v>630</v>
      </c>
      <c r="AO418">
        <v>630</v>
      </c>
      <c r="AP418">
        <f t="shared" si="6"/>
        <v>693</v>
      </c>
      <c r="AQ418">
        <v>693</v>
      </c>
      <c r="AR418">
        <v>693</v>
      </c>
      <c r="AS418">
        <v>693</v>
      </c>
      <c r="AU418" t="s">
        <v>1266</v>
      </c>
      <c r="AV418" t="s">
        <v>4774</v>
      </c>
      <c r="AW418">
        <v>330</v>
      </c>
    </row>
    <row r="419" spans="4:49" ht="13.5" customHeight="1">
      <c r="D419" t="s">
        <v>1268</v>
      </c>
      <c r="F419" t="s">
        <v>4800</v>
      </c>
      <c r="G419" s="105">
        <v>0</v>
      </c>
      <c r="H419">
        <v>95</v>
      </c>
      <c r="I419">
        <v>95</v>
      </c>
      <c r="J419">
        <v>95</v>
      </c>
      <c r="K419">
        <v>95</v>
      </c>
      <c r="L419">
        <v>95</v>
      </c>
      <c r="M419">
        <v>95</v>
      </c>
      <c r="N419">
        <v>95</v>
      </c>
      <c r="O419">
        <v>95</v>
      </c>
      <c r="P419">
        <v>95</v>
      </c>
      <c r="Q419">
        <v>95</v>
      </c>
      <c r="R419">
        <v>95</v>
      </c>
      <c r="S419">
        <v>95</v>
      </c>
      <c r="T419">
        <v>95</v>
      </c>
      <c r="U419">
        <v>95</v>
      </c>
      <c r="V419">
        <v>95</v>
      </c>
      <c r="W419">
        <v>95</v>
      </c>
      <c r="X419">
        <v>95</v>
      </c>
      <c r="Y419">
        <v>95</v>
      </c>
      <c r="Z419">
        <v>95</v>
      </c>
      <c r="AA419">
        <v>95</v>
      </c>
      <c r="AB419">
        <v>95</v>
      </c>
      <c r="AC419">
        <v>95</v>
      </c>
      <c r="AD419">
        <v>95</v>
      </c>
      <c r="AE419">
        <v>95</v>
      </c>
      <c r="AF419">
        <v>95</v>
      </c>
      <c r="AG419">
        <v>95</v>
      </c>
      <c r="AH419">
        <v>95</v>
      </c>
      <c r="AI419">
        <v>95</v>
      </c>
      <c r="AJ419">
        <v>95</v>
      </c>
      <c r="AK419">
        <v>95</v>
      </c>
      <c r="AL419">
        <v>95</v>
      </c>
      <c r="AM419">
        <v>95</v>
      </c>
      <c r="AN419">
        <v>95</v>
      </c>
      <c r="AO419">
        <v>95</v>
      </c>
      <c r="AP419">
        <f t="shared" si="6"/>
        <v>105</v>
      </c>
      <c r="AQ419">
        <v>105</v>
      </c>
      <c r="AR419">
        <v>105</v>
      </c>
      <c r="AS419">
        <v>105</v>
      </c>
      <c r="AU419" t="s">
        <v>1268</v>
      </c>
      <c r="AV419" t="s">
        <v>4774</v>
      </c>
      <c r="AW419">
        <v>331</v>
      </c>
    </row>
    <row r="420" spans="4:49" ht="13.5" customHeight="1">
      <c r="D420" t="s">
        <v>1269</v>
      </c>
      <c r="F420" t="s">
        <v>1271</v>
      </c>
      <c r="G420" s="105">
        <v>0</v>
      </c>
      <c r="H420">
        <v>400</v>
      </c>
      <c r="I420">
        <v>400</v>
      </c>
      <c r="J420">
        <v>400</v>
      </c>
      <c r="K420">
        <v>400</v>
      </c>
      <c r="L420">
        <v>400</v>
      </c>
      <c r="M420">
        <v>400</v>
      </c>
      <c r="N420">
        <v>400</v>
      </c>
      <c r="O420">
        <v>400</v>
      </c>
      <c r="P420">
        <v>400</v>
      </c>
      <c r="Q420">
        <v>400</v>
      </c>
      <c r="R420">
        <v>400</v>
      </c>
      <c r="S420">
        <v>400</v>
      </c>
      <c r="T420">
        <v>400</v>
      </c>
      <c r="U420">
        <v>400</v>
      </c>
      <c r="V420">
        <v>400</v>
      </c>
      <c r="W420">
        <v>400</v>
      </c>
      <c r="X420">
        <v>400</v>
      </c>
      <c r="Y420">
        <v>400</v>
      </c>
      <c r="Z420">
        <v>400</v>
      </c>
      <c r="AA420">
        <v>400</v>
      </c>
      <c r="AB420">
        <v>400</v>
      </c>
      <c r="AC420">
        <v>400</v>
      </c>
      <c r="AD420">
        <v>400</v>
      </c>
      <c r="AE420">
        <v>400</v>
      </c>
      <c r="AF420">
        <v>400</v>
      </c>
      <c r="AG420">
        <v>400</v>
      </c>
      <c r="AH420">
        <v>400</v>
      </c>
      <c r="AI420">
        <v>400</v>
      </c>
      <c r="AJ420">
        <v>400</v>
      </c>
      <c r="AK420">
        <v>400</v>
      </c>
      <c r="AL420">
        <v>400</v>
      </c>
      <c r="AM420">
        <v>400</v>
      </c>
      <c r="AN420">
        <v>400</v>
      </c>
      <c r="AO420">
        <v>400</v>
      </c>
      <c r="AP420">
        <f t="shared" si="6"/>
        <v>440</v>
      </c>
      <c r="AQ420">
        <v>440</v>
      </c>
      <c r="AR420">
        <v>440</v>
      </c>
      <c r="AS420">
        <v>440</v>
      </c>
      <c r="AU420" t="s">
        <v>1269</v>
      </c>
      <c r="AV420" t="s">
        <v>4774</v>
      </c>
      <c r="AW420">
        <v>332</v>
      </c>
    </row>
    <row r="421" spans="4:49" ht="13.5" customHeight="1">
      <c r="D421" t="s">
        <v>1270</v>
      </c>
      <c r="F421" t="s">
        <v>1272</v>
      </c>
      <c r="G421" s="105">
        <v>0</v>
      </c>
      <c r="H421">
        <v>314</v>
      </c>
      <c r="I421">
        <v>314</v>
      </c>
      <c r="J421">
        <v>314</v>
      </c>
      <c r="K421">
        <v>314</v>
      </c>
      <c r="L421">
        <v>314</v>
      </c>
      <c r="M421">
        <v>314</v>
      </c>
      <c r="N421">
        <v>314</v>
      </c>
      <c r="O421">
        <v>314</v>
      </c>
      <c r="P421">
        <v>314</v>
      </c>
      <c r="Q421">
        <v>314</v>
      </c>
      <c r="R421">
        <v>314</v>
      </c>
      <c r="S421">
        <v>314</v>
      </c>
      <c r="T421">
        <v>314</v>
      </c>
      <c r="U421">
        <v>314</v>
      </c>
      <c r="V421">
        <v>314</v>
      </c>
      <c r="W421">
        <v>314</v>
      </c>
      <c r="X421">
        <v>314</v>
      </c>
      <c r="Y421">
        <v>314</v>
      </c>
      <c r="Z421">
        <v>314</v>
      </c>
      <c r="AA421">
        <v>314</v>
      </c>
      <c r="AB421">
        <v>314</v>
      </c>
      <c r="AC421">
        <v>314</v>
      </c>
      <c r="AD421">
        <v>314</v>
      </c>
      <c r="AE421">
        <v>314</v>
      </c>
      <c r="AF421">
        <v>314</v>
      </c>
      <c r="AG421">
        <v>314</v>
      </c>
      <c r="AH421">
        <v>314</v>
      </c>
      <c r="AI421">
        <v>314</v>
      </c>
      <c r="AJ421">
        <v>314</v>
      </c>
      <c r="AK421">
        <v>314</v>
      </c>
      <c r="AL421">
        <v>314</v>
      </c>
      <c r="AM421">
        <v>314</v>
      </c>
      <c r="AN421">
        <v>314</v>
      </c>
      <c r="AO421">
        <v>314</v>
      </c>
      <c r="AP421">
        <f t="shared" si="6"/>
        <v>346</v>
      </c>
      <c r="AQ421">
        <v>346</v>
      </c>
      <c r="AR421">
        <v>346</v>
      </c>
      <c r="AS421">
        <v>346</v>
      </c>
      <c r="AU421" t="s">
        <v>1270</v>
      </c>
      <c r="AV421" t="s">
        <v>4774</v>
      </c>
      <c r="AW421">
        <v>333</v>
      </c>
    </row>
    <row r="422" spans="4:49" ht="13.5" customHeight="1">
      <c r="D422" t="s">
        <v>2015</v>
      </c>
      <c r="F422" t="s">
        <v>4801</v>
      </c>
      <c r="G422" s="105">
        <v>0</v>
      </c>
      <c r="H422">
        <v>146</v>
      </c>
      <c r="I422">
        <v>146</v>
      </c>
      <c r="J422">
        <v>146</v>
      </c>
      <c r="K422">
        <v>146</v>
      </c>
      <c r="L422">
        <v>146</v>
      </c>
      <c r="M422">
        <v>146</v>
      </c>
      <c r="N422">
        <v>146</v>
      </c>
      <c r="O422">
        <v>146</v>
      </c>
      <c r="P422">
        <v>146</v>
      </c>
      <c r="Q422">
        <v>146</v>
      </c>
      <c r="R422">
        <v>146</v>
      </c>
      <c r="S422">
        <v>146</v>
      </c>
      <c r="T422">
        <v>146</v>
      </c>
      <c r="U422">
        <v>146</v>
      </c>
      <c r="V422">
        <v>146</v>
      </c>
      <c r="W422">
        <v>146</v>
      </c>
      <c r="X422">
        <v>146</v>
      </c>
      <c r="Y422">
        <v>146</v>
      </c>
      <c r="Z422">
        <v>146</v>
      </c>
      <c r="AA422">
        <v>146</v>
      </c>
      <c r="AB422">
        <v>146</v>
      </c>
      <c r="AC422">
        <v>146</v>
      </c>
      <c r="AD422">
        <v>146</v>
      </c>
      <c r="AE422">
        <v>146</v>
      </c>
      <c r="AF422">
        <v>146</v>
      </c>
      <c r="AG422">
        <v>146</v>
      </c>
      <c r="AH422">
        <v>146</v>
      </c>
      <c r="AI422" t="s">
        <v>2022</v>
      </c>
      <c r="AJ422">
        <v>146</v>
      </c>
      <c r="AK422">
        <v>146</v>
      </c>
      <c r="AL422">
        <v>146</v>
      </c>
      <c r="AM422">
        <v>146</v>
      </c>
      <c r="AN422">
        <v>146</v>
      </c>
      <c r="AO422">
        <v>146</v>
      </c>
      <c r="AP422" t="s">
        <v>2022</v>
      </c>
      <c r="AQ422" t="s">
        <v>2022</v>
      </c>
      <c r="AR422" t="s">
        <v>2022</v>
      </c>
      <c r="AS422">
        <v>161</v>
      </c>
      <c r="AU422" t="s">
        <v>2015</v>
      </c>
      <c r="AV422" t="s">
        <v>4774</v>
      </c>
      <c r="AW422">
        <v>334</v>
      </c>
    </row>
    <row r="423" spans="4:49" ht="13.5" customHeight="1">
      <c r="D423" t="s">
        <v>496</v>
      </c>
      <c r="F423" t="s">
        <v>622</v>
      </c>
      <c r="G423" s="105">
        <v>0.9</v>
      </c>
      <c r="H423">
        <v>188</v>
      </c>
      <c r="I423">
        <v>195</v>
      </c>
      <c r="J423">
        <v>225</v>
      </c>
      <c r="K423">
        <v>188</v>
      </c>
      <c r="L423">
        <v>195</v>
      </c>
      <c r="M423">
        <v>225</v>
      </c>
      <c r="N423">
        <v>231</v>
      </c>
      <c r="O423">
        <v>188</v>
      </c>
      <c r="P423">
        <v>195</v>
      </c>
      <c r="Q423">
        <v>225</v>
      </c>
      <c r="R423">
        <v>231</v>
      </c>
      <c r="S423">
        <v>188</v>
      </c>
      <c r="T423">
        <v>195</v>
      </c>
      <c r="U423">
        <v>225</v>
      </c>
      <c r="V423">
        <v>195</v>
      </c>
      <c r="W423">
        <v>225</v>
      </c>
      <c r="X423">
        <v>188</v>
      </c>
      <c r="Y423">
        <v>195</v>
      </c>
      <c r="Z423">
        <v>225</v>
      </c>
      <c r="AA423">
        <v>231</v>
      </c>
      <c r="AB423">
        <v>188</v>
      </c>
      <c r="AC423">
        <v>195</v>
      </c>
      <c r="AD423">
        <v>225</v>
      </c>
      <c r="AE423">
        <v>231</v>
      </c>
      <c r="AF423">
        <v>188</v>
      </c>
      <c r="AG423">
        <v>195</v>
      </c>
      <c r="AH423">
        <v>225</v>
      </c>
      <c r="AI423">
        <v>195</v>
      </c>
      <c r="AJ423">
        <v>188</v>
      </c>
      <c r="AK423">
        <v>195</v>
      </c>
      <c r="AL423">
        <v>225</v>
      </c>
      <c r="AM423">
        <v>188</v>
      </c>
      <c r="AN423">
        <v>195</v>
      </c>
      <c r="AO423">
        <v>225</v>
      </c>
      <c r="AP423">
        <f t="shared" si="6"/>
        <v>215</v>
      </c>
      <c r="AQ423">
        <v>215</v>
      </c>
      <c r="AR423">
        <v>215</v>
      </c>
      <c r="AS423">
        <v>215</v>
      </c>
      <c r="AU423" t="s">
        <v>496</v>
      </c>
      <c r="AV423" t="s">
        <v>4774</v>
      </c>
      <c r="AW423">
        <v>335</v>
      </c>
    </row>
    <row r="424" spans="4:49" ht="13.5" customHeight="1">
      <c r="D424" t="s">
        <v>1070</v>
      </c>
      <c r="F424" t="s">
        <v>1073</v>
      </c>
      <c r="G424" s="105">
        <v>0.9</v>
      </c>
      <c r="H424">
        <v>194</v>
      </c>
      <c r="I424">
        <v>201</v>
      </c>
      <c r="J424">
        <v>231</v>
      </c>
      <c r="K424">
        <v>194</v>
      </c>
      <c r="L424">
        <v>201</v>
      </c>
      <c r="M424">
        <v>231</v>
      </c>
      <c r="N424">
        <v>238</v>
      </c>
      <c r="O424">
        <v>194</v>
      </c>
      <c r="P424">
        <v>201</v>
      </c>
      <c r="Q424">
        <v>231</v>
      </c>
      <c r="R424">
        <v>238</v>
      </c>
      <c r="S424">
        <v>194</v>
      </c>
      <c r="T424">
        <v>201</v>
      </c>
      <c r="U424">
        <v>231</v>
      </c>
      <c r="V424">
        <v>201</v>
      </c>
      <c r="W424">
        <v>231</v>
      </c>
      <c r="X424">
        <v>194</v>
      </c>
      <c r="Y424">
        <v>201</v>
      </c>
      <c r="Z424">
        <v>231</v>
      </c>
      <c r="AA424">
        <v>238</v>
      </c>
      <c r="AB424">
        <v>194</v>
      </c>
      <c r="AC424">
        <v>201</v>
      </c>
      <c r="AD424">
        <v>231</v>
      </c>
      <c r="AE424">
        <v>238</v>
      </c>
      <c r="AF424">
        <v>194</v>
      </c>
      <c r="AG424">
        <v>201</v>
      </c>
      <c r="AH424">
        <v>231</v>
      </c>
      <c r="AI424">
        <v>201</v>
      </c>
      <c r="AJ424">
        <v>194</v>
      </c>
      <c r="AK424">
        <v>201</v>
      </c>
      <c r="AL424">
        <v>231</v>
      </c>
      <c r="AM424">
        <v>194</v>
      </c>
      <c r="AN424">
        <v>201</v>
      </c>
      <c r="AO424">
        <v>231</v>
      </c>
      <c r="AP424">
        <f t="shared" si="6"/>
        <v>222</v>
      </c>
      <c r="AQ424">
        <v>222</v>
      </c>
      <c r="AR424">
        <v>222</v>
      </c>
      <c r="AS424">
        <v>222</v>
      </c>
      <c r="AU424" t="s">
        <v>1070</v>
      </c>
      <c r="AV424" t="s">
        <v>4774</v>
      </c>
      <c r="AW424">
        <v>336</v>
      </c>
    </row>
    <row r="425" spans="4:49" ht="13.5" customHeight="1">
      <c r="D425" t="s">
        <v>497</v>
      </c>
      <c r="E425" t="s">
        <v>4713</v>
      </c>
      <c r="F425" t="s">
        <v>623</v>
      </c>
      <c r="G425" s="105">
        <v>1.1000000000000001</v>
      </c>
      <c r="H425">
        <v>145</v>
      </c>
      <c r="I425">
        <v>156</v>
      </c>
      <c r="J425">
        <v>175</v>
      </c>
      <c r="K425">
        <v>145</v>
      </c>
      <c r="L425">
        <v>156</v>
      </c>
      <c r="M425">
        <v>175</v>
      </c>
      <c r="N425">
        <v>187</v>
      </c>
      <c r="O425">
        <v>145</v>
      </c>
      <c r="P425">
        <v>156</v>
      </c>
      <c r="Q425">
        <v>175</v>
      </c>
      <c r="R425">
        <v>187</v>
      </c>
      <c r="S425">
        <v>145</v>
      </c>
      <c r="T425">
        <v>156</v>
      </c>
      <c r="U425">
        <v>175</v>
      </c>
      <c r="V425">
        <v>156</v>
      </c>
      <c r="W425">
        <v>175</v>
      </c>
      <c r="X425">
        <v>145</v>
      </c>
      <c r="Y425">
        <v>156</v>
      </c>
      <c r="Z425">
        <v>175</v>
      </c>
      <c r="AA425">
        <v>187</v>
      </c>
      <c r="AB425">
        <v>145</v>
      </c>
      <c r="AC425">
        <v>156</v>
      </c>
      <c r="AD425">
        <v>175</v>
      </c>
      <c r="AE425">
        <v>187</v>
      </c>
      <c r="AF425">
        <v>145</v>
      </c>
      <c r="AG425">
        <v>156</v>
      </c>
      <c r="AH425">
        <v>175</v>
      </c>
      <c r="AI425">
        <v>156</v>
      </c>
      <c r="AJ425">
        <v>145</v>
      </c>
      <c r="AK425">
        <v>156</v>
      </c>
      <c r="AL425">
        <v>175</v>
      </c>
      <c r="AM425">
        <v>145</v>
      </c>
      <c r="AN425">
        <v>156</v>
      </c>
      <c r="AO425">
        <v>175</v>
      </c>
      <c r="AP425">
        <f t="shared" si="6"/>
        <v>172</v>
      </c>
      <c r="AQ425">
        <v>172</v>
      </c>
      <c r="AR425">
        <v>172</v>
      </c>
      <c r="AS425">
        <v>172</v>
      </c>
      <c r="AU425" t="s">
        <v>497</v>
      </c>
      <c r="AV425" t="s">
        <v>4774</v>
      </c>
      <c r="AW425">
        <v>337</v>
      </c>
    </row>
    <row r="426" spans="4:49" ht="13.5" customHeight="1">
      <c r="D426" t="s">
        <v>3018</v>
      </c>
      <c r="E426" t="s">
        <v>4713</v>
      </c>
      <c r="F426" t="s">
        <v>623</v>
      </c>
      <c r="G426" s="105">
        <v>1.1000000000000001</v>
      </c>
      <c r="H426">
        <v>145</v>
      </c>
      <c r="I426">
        <v>156</v>
      </c>
      <c r="J426">
        <v>175</v>
      </c>
      <c r="K426">
        <v>145</v>
      </c>
      <c r="L426">
        <v>156</v>
      </c>
      <c r="M426">
        <v>175</v>
      </c>
      <c r="N426">
        <v>187</v>
      </c>
      <c r="O426">
        <v>145</v>
      </c>
      <c r="P426">
        <v>156</v>
      </c>
      <c r="Q426">
        <v>175</v>
      </c>
      <c r="R426">
        <v>187</v>
      </c>
      <c r="S426">
        <v>145</v>
      </c>
      <c r="T426">
        <v>156</v>
      </c>
      <c r="U426">
        <v>175</v>
      </c>
      <c r="V426">
        <v>156</v>
      </c>
      <c r="W426">
        <v>175</v>
      </c>
      <c r="X426">
        <v>145</v>
      </c>
      <c r="Y426">
        <v>156</v>
      </c>
      <c r="Z426">
        <v>175</v>
      </c>
      <c r="AA426">
        <v>187</v>
      </c>
      <c r="AB426">
        <v>145</v>
      </c>
      <c r="AC426">
        <v>156</v>
      </c>
      <c r="AD426">
        <v>175</v>
      </c>
      <c r="AE426">
        <v>187</v>
      </c>
      <c r="AF426">
        <v>145</v>
      </c>
      <c r="AG426">
        <v>156</v>
      </c>
      <c r="AH426">
        <v>175</v>
      </c>
      <c r="AI426">
        <v>156</v>
      </c>
      <c r="AJ426">
        <v>145</v>
      </c>
      <c r="AK426">
        <v>156</v>
      </c>
      <c r="AL426">
        <v>175</v>
      </c>
      <c r="AM426">
        <v>145</v>
      </c>
      <c r="AN426">
        <v>156</v>
      </c>
      <c r="AO426">
        <v>175</v>
      </c>
      <c r="AP426">
        <f t="shared" si="6"/>
        <v>172</v>
      </c>
      <c r="AQ426">
        <v>172</v>
      </c>
      <c r="AR426">
        <v>172</v>
      </c>
      <c r="AS426">
        <v>172</v>
      </c>
      <c r="AU426" t="s">
        <v>3018</v>
      </c>
      <c r="AV426" t="s">
        <v>4774</v>
      </c>
      <c r="AW426">
        <v>337</v>
      </c>
    </row>
    <row r="427" spans="4:49" ht="13.5" customHeight="1">
      <c r="D427" t="s">
        <v>1071</v>
      </c>
      <c r="E427" t="s">
        <v>4713</v>
      </c>
      <c r="F427" t="s">
        <v>1074</v>
      </c>
      <c r="G427" s="105">
        <v>1.1000000000000001</v>
      </c>
      <c r="H427">
        <v>181</v>
      </c>
      <c r="I427">
        <v>195</v>
      </c>
      <c r="J427">
        <v>220</v>
      </c>
      <c r="K427">
        <v>181</v>
      </c>
      <c r="L427">
        <v>195</v>
      </c>
      <c r="M427">
        <v>220</v>
      </c>
      <c r="N427">
        <v>235</v>
      </c>
      <c r="O427">
        <v>181</v>
      </c>
      <c r="P427">
        <v>195</v>
      </c>
      <c r="Q427">
        <v>220</v>
      </c>
      <c r="R427">
        <v>235</v>
      </c>
      <c r="S427">
        <v>181</v>
      </c>
      <c r="T427">
        <v>195</v>
      </c>
      <c r="U427">
        <v>220</v>
      </c>
      <c r="V427">
        <v>195</v>
      </c>
      <c r="W427">
        <v>220</v>
      </c>
      <c r="X427">
        <v>181</v>
      </c>
      <c r="Y427">
        <v>195</v>
      </c>
      <c r="Z427">
        <v>220</v>
      </c>
      <c r="AA427">
        <v>235</v>
      </c>
      <c r="AB427">
        <v>181</v>
      </c>
      <c r="AC427">
        <v>195</v>
      </c>
      <c r="AD427">
        <v>220</v>
      </c>
      <c r="AE427">
        <v>235</v>
      </c>
      <c r="AF427">
        <v>181</v>
      </c>
      <c r="AG427">
        <v>195</v>
      </c>
      <c r="AH427">
        <v>220</v>
      </c>
      <c r="AI427">
        <v>195</v>
      </c>
      <c r="AJ427">
        <v>181</v>
      </c>
      <c r="AK427">
        <v>195</v>
      </c>
      <c r="AL427">
        <v>220</v>
      </c>
      <c r="AM427">
        <v>181</v>
      </c>
      <c r="AN427">
        <v>195</v>
      </c>
      <c r="AO427">
        <v>220</v>
      </c>
      <c r="AP427">
        <f t="shared" si="6"/>
        <v>215</v>
      </c>
      <c r="AQ427">
        <v>215</v>
      </c>
      <c r="AR427">
        <v>215</v>
      </c>
      <c r="AS427">
        <v>215</v>
      </c>
      <c r="AU427" t="s">
        <v>1071</v>
      </c>
      <c r="AV427" t="s">
        <v>4774</v>
      </c>
      <c r="AW427">
        <v>338</v>
      </c>
    </row>
    <row r="428" spans="4:49" ht="13.5" customHeight="1">
      <c r="D428" t="s">
        <v>3019</v>
      </c>
      <c r="E428" t="s">
        <v>4713</v>
      </c>
      <c r="F428" t="s">
        <v>1074</v>
      </c>
      <c r="G428" s="105">
        <v>1.1000000000000001</v>
      </c>
      <c r="H428">
        <v>181</v>
      </c>
      <c r="I428">
        <v>195</v>
      </c>
      <c r="J428">
        <v>220</v>
      </c>
      <c r="K428">
        <v>181</v>
      </c>
      <c r="L428">
        <v>195</v>
      </c>
      <c r="M428">
        <v>220</v>
      </c>
      <c r="N428">
        <v>235</v>
      </c>
      <c r="O428">
        <v>181</v>
      </c>
      <c r="P428">
        <v>195</v>
      </c>
      <c r="Q428">
        <v>220</v>
      </c>
      <c r="R428">
        <v>235</v>
      </c>
      <c r="S428">
        <v>181</v>
      </c>
      <c r="T428">
        <v>195</v>
      </c>
      <c r="U428">
        <v>220</v>
      </c>
      <c r="V428">
        <v>195</v>
      </c>
      <c r="W428">
        <v>220</v>
      </c>
      <c r="X428">
        <v>181</v>
      </c>
      <c r="Y428">
        <v>195</v>
      </c>
      <c r="Z428">
        <v>220</v>
      </c>
      <c r="AA428">
        <v>235</v>
      </c>
      <c r="AB428">
        <v>181</v>
      </c>
      <c r="AC428">
        <v>195</v>
      </c>
      <c r="AD428">
        <v>220</v>
      </c>
      <c r="AE428">
        <v>235</v>
      </c>
      <c r="AF428">
        <v>181</v>
      </c>
      <c r="AG428">
        <v>195</v>
      </c>
      <c r="AH428">
        <v>220</v>
      </c>
      <c r="AI428">
        <v>195</v>
      </c>
      <c r="AJ428">
        <v>181</v>
      </c>
      <c r="AK428">
        <v>195</v>
      </c>
      <c r="AL428">
        <v>220</v>
      </c>
      <c r="AM428">
        <v>181</v>
      </c>
      <c r="AN428">
        <v>195</v>
      </c>
      <c r="AO428">
        <v>220</v>
      </c>
      <c r="AP428">
        <f t="shared" si="6"/>
        <v>215</v>
      </c>
      <c r="AQ428">
        <v>215</v>
      </c>
      <c r="AR428">
        <v>215</v>
      </c>
      <c r="AS428">
        <v>215</v>
      </c>
      <c r="AU428" t="s">
        <v>3019</v>
      </c>
      <c r="AV428" t="s">
        <v>4774</v>
      </c>
      <c r="AW428">
        <v>338</v>
      </c>
    </row>
    <row r="429" spans="4:49" ht="13.5" customHeight="1">
      <c r="D429" t="s">
        <v>498</v>
      </c>
      <c r="E429" t="s">
        <v>4713</v>
      </c>
      <c r="F429" t="s">
        <v>624</v>
      </c>
      <c r="G429" s="105">
        <v>2.3000000000000003</v>
      </c>
      <c r="H429">
        <v>161</v>
      </c>
      <c r="I429">
        <v>163</v>
      </c>
      <c r="J429">
        <v>188</v>
      </c>
      <c r="K429">
        <v>161</v>
      </c>
      <c r="L429">
        <v>163</v>
      </c>
      <c r="M429">
        <v>188</v>
      </c>
      <c r="N429">
        <v>194</v>
      </c>
      <c r="O429">
        <v>161</v>
      </c>
      <c r="P429">
        <v>163</v>
      </c>
      <c r="Q429">
        <v>188</v>
      </c>
      <c r="R429">
        <v>194</v>
      </c>
      <c r="S429">
        <v>161</v>
      </c>
      <c r="T429">
        <v>163</v>
      </c>
      <c r="U429">
        <v>188</v>
      </c>
      <c r="V429">
        <v>163</v>
      </c>
      <c r="W429">
        <v>188</v>
      </c>
      <c r="X429">
        <v>161</v>
      </c>
      <c r="Y429">
        <v>163</v>
      </c>
      <c r="Z429">
        <v>188</v>
      </c>
      <c r="AA429">
        <v>194</v>
      </c>
      <c r="AB429">
        <v>161</v>
      </c>
      <c r="AC429">
        <v>163</v>
      </c>
      <c r="AD429">
        <v>188</v>
      </c>
      <c r="AE429">
        <v>194</v>
      </c>
      <c r="AF429">
        <v>161</v>
      </c>
      <c r="AG429">
        <v>163</v>
      </c>
      <c r="AH429">
        <v>188</v>
      </c>
      <c r="AI429">
        <v>163</v>
      </c>
      <c r="AJ429">
        <v>161</v>
      </c>
      <c r="AK429">
        <v>163</v>
      </c>
      <c r="AL429">
        <v>188</v>
      </c>
      <c r="AM429">
        <v>161</v>
      </c>
      <c r="AN429">
        <v>163</v>
      </c>
      <c r="AO429">
        <v>188</v>
      </c>
      <c r="AP429">
        <f t="shared" si="6"/>
        <v>180</v>
      </c>
      <c r="AQ429">
        <v>180</v>
      </c>
      <c r="AR429">
        <v>180</v>
      </c>
      <c r="AS429">
        <v>180</v>
      </c>
      <c r="AU429" t="s">
        <v>498</v>
      </c>
      <c r="AV429" t="s">
        <v>4774</v>
      </c>
      <c r="AW429">
        <v>339</v>
      </c>
    </row>
    <row r="430" spans="4:49" ht="13.5" customHeight="1">
      <c r="D430" t="s">
        <v>3020</v>
      </c>
      <c r="E430" t="s">
        <v>4713</v>
      </c>
      <c r="F430" t="s">
        <v>624</v>
      </c>
      <c r="G430" s="105">
        <v>2.3000000000000003</v>
      </c>
      <c r="H430">
        <v>161</v>
      </c>
      <c r="I430">
        <v>163</v>
      </c>
      <c r="J430">
        <v>188</v>
      </c>
      <c r="K430">
        <v>161</v>
      </c>
      <c r="L430">
        <v>163</v>
      </c>
      <c r="M430">
        <v>188</v>
      </c>
      <c r="N430">
        <v>194</v>
      </c>
      <c r="O430">
        <v>161</v>
      </c>
      <c r="P430">
        <v>163</v>
      </c>
      <c r="Q430">
        <v>188</v>
      </c>
      <c r="R430">
        <v>194</v>
      </c>
      <c r="S430">
        <v>161</v>
      </c>
      <c r="T430">
        <v>163</v>
      </c>
      <c r="U430">
        <v>188</v>
      </c>
      <c r="V430">
        <v>163</v>
      </c>
      <c r="W430">
        <v>188</v>
      </c>
      <c r="X430">
        <v>161</v>
      </c>
      <c r="Y430">
        <v>163</v>
      </c>
      <c r="Z430">
        <v>188</v>
      </c>
      <c r="AA430">
        <v>194</v>
      </c>
      <c r="AB430">
        <v>161</v>
      </c>
      <c r="AC430">
        <v>163</v>
      </c>
      <c r="AD430">
        <v>188</v>
      </c>
      <c r="AE430">
        <v>194</v>
      </c>
      <c r="AF430">
        <v>161</v>
      </c>
      <c r="AG430">
        <v>163</v>
      </c>
      <c r="AH430">
        <v>188</v>
      </c>
      <c r="AI430">
        <v>163</v>
      </c>
      <c r="AJ430">
        <v>161</v>
      </c>
      <c r="AK430">
        <v>163</v>
      </c>
      <c r="AL430">
        <v>188</v>
      </c>
      <c r="AM430">
        <v>161</v>
      </c>
      <c r="AN430">
        <v>163</v>
      </c>
      <c r="AO430">
        <v>188</v>
      </c>
      <c r="AP430">
        <f t="shared" si="6"/>
        <v>180</v>
      </c>
      <c r="AQ430">
        <v>180</v>
      </c>
      <c r="AR430">
        <v>180</v>
      </c>
      <c r="AS430">
        <v>180</v>
      </c>
      <c r="AU430" t="s">
        <v>3020</v>
      </c>
      <c r="AV430" t="s">
        <v>4774</v>
      </c>
      <c r="AW430">
        <v>339</v>
      </c>
    </row>
    <row r="431" spans="4:49" ht="13.5" customHeight="1">
      <c r="D431" t="s">
        <v>1072</v>
      </c>
      <c r="E431" t="s">
        <v>4713</v>
      </c>
      <c r="F431" t="s">
        <v>1075</v>
      </c>
      <c r="G431" s="105">
        <v>2.4</v>
      </c>
      <c r="H431">
        <v>198</v>
      </c>
      <c r="I431">
        <v>203</v>
      </c>
      <c r="J431">
        <v>234</v>
      </c>
      <c r="K431">
        <v>198</v>
      </c>
      <c r="L431">
        <v>203</v>
      </c>
      <c r="M431">
        <v>234</v>
      </c>
      <c r="N431">
        <v>242</v>
      </c>
      <c r="O431">
        <v>198</v>
      </c>
      <c r="P431">
        <v>203</v>
      </c>
      <c r="Q431">
        <v>234</v>
      </c>
      <c r="R431">
        <v>242</v>
      </c>
      <c r="S431">
        <v>198</v>
      </c>
      <c r="T431">
        <v>203</v>
      </c>
      <c r="U431">
        <v>234</v>
      </c>
      <c r="V431">
        <v>203</v>
      </c>
      <c r="W431">
        <v>234</v>
      </c>
      <c r="X431">
        <v>198</v>
      </c>
      <c r="Y431">
        <v>203</v>
      </c>
      <c r="Z431">
        <v>234</v>
      </c>
      <c r="AA431">
        <v>242</v>
      </c>
      <c r="AB431">
        <v>198</v>
      </c>
      <c r="AC431">
        <v>203</v>
      </c>
      <c r="AD431">
        <v>234</v>
      </c>
      <c r="AE431">
        <v>242</v>
      </c>
      <c r="AF431">
        <v>198</v>
      </c>
      <c r="AG431">
        <v>203</v>
      </c>
      <c r="AH431">
        <v>234</v>
      </c>
      <c r="AI431">
        <v>203</v>
      </c>
      <c r="AJ431">
        <v>198</v>
      </c>
      <c r="AK431">
        <v>203</v>
      </c>
      <c r="AL431">
        <v>234</v>
      </c>
      <c r="AM431">
        <v>198</v>
      </c>
      <c r="AN431">
        <v>203</v>
      </c>
      <c r="AO431">
        <v>234</v>
      </c>
      <c r="AP431">
        <f t="shared" si="6"/>
        <v>224</v>
      </c>
      <c r="AQ431">
        <v>224</v>
      </c>
      <c r="AR431">
        <v>224</v>
      </c>
      <c r="AS431">
        <v>224</v>
      </c>
      <c r="AU431" t="s">
        <v>1072</v>
      </c>
      <c r="AV431" t="s">
        <v>4774</v>
      </c>
      <c r="AW431">
        <v>340</v>
      </c>
    </row>
    <row r="432" spans="4:49" ht="13.5" customHeight="1">
      <c r="D432" t="s">
        <v>3021</v>
      </c>
      <c r="E432" t="s">
        <v>4713</v>
      </c>
      <c r="F432" t="s">
        <v>1075</v>
      </c>
      <c r="G432" s="105">
        <v>2.4</v>
      </c>
      <c r="H432">
        <v>198</v>
      </c>
      <c r="I432">
        <v>203</v>
      </c>
      <c r="J432">
        <v>234</v>
      </c>
      <c r="K432">
        <v>198</v>
      </c>
      <c r="L432">
        <v>203</v>
      </c>
      <c r="M432">
        <v>234</v>
      </c>
      <c r="N432">
        <v>242</v>
      </c>
      <c r="O432">
        <v>198</v>
      </c>
      <c r="P432">
        <v>203</v>
      </c>
      <c r="Q432">
        <v>234</v>
      </c>
      <c r="R432">
        <v>242</v>
      </c>
      <c r="S432">
        <v>198</v>
      </c>
      <c r="T432">
        <v>203</v>
      </c>
      <c r="U432">
        <v>234</v>
      </c>
      <c r="V432">
        <v>203</v>
      </c>
      <c r="W432">
        <v>234</v>
      </c>
      <c r="X432">
        <v>198</v>
      </c>
      <c r="Y432">
        <v>203</v>
      </c>
      <c r="Z432">
        <v>234</v>
      </c>
      <c r="AA432">
        <v>242</v>
      </c>
      <c r="AB432">
        <v>198</v>
      </c>
      <c r="AC432">
        <v>203</v>
      </c>
      <c r="AD432">
        <v>234</v>
      </c>
      <c r="AE432">
        <v>242</v>
      </c>
      <c r="AF432">
        <v>198</v>
      </c>
      <c r="AG432">
        <v>203</v>
      </c>
      <c r="AH432">
        <v>234</v>
      </c>
      <c r="AI432">
        <v>203</v>
      </c>
      <c r="AJ432">
        <v>198</v>
      </c>
      <c r="AK432">
        <v>203</v>
      </c>
      <c r="AL432">
        <v>234</v>
      </c>
      <c r="AM432">
        <v>198</v>
      </c>
      <c r="AN432">
        <v>203</v>
      </c>
      <c r="AO432">
        <v>234</v>
      </c>
      <c r="AP432">
        <f t="shared" si="6"/>
        <v>224</v>
      </c>
      <c r="AQ432">
        <v>224</v>
      </c>
      <c r="AR432">
        <v>224</v>
      </c>
      <c r="AS432">
        <v>224</v>
      </c>
      <c r="AU432" t="s">
        <v>3021</v>
      </c>
      <c r="AV432" t="s">
        <v>4774</v>
      </c>
      <c r="AW432">
        <v>340</v>
      </c>
    </row>
    <row r="433" spans="4:49" ht="13.5" customHeight="1">
      <c r="D433" t="s">
        <v>499</v>
      </c>
      <c r="E433" t="s">
        <v>4713</v>
      </c>
      <c r="F433" t="s">
        <v>625</v>
      </c>
      <c r="G433" s="105">
        <v>5.3999999999999995</v>
      </c>
      <c r="H433">
        <v>456</v>
      </c>
      <c r="I433">
        <v>470</v>
      </c>
      <c r="J433">
        <v>546</v>
      </c>
      <c r="K433">
        <v>456</v>
      </c>
      <c r="L433">
        <v>470</v>
      </c>
      <c r="M433">
        <v>546</v>
      </c>
      <c r="N433">
        <v>563</v>
      </c>
      <c r="O433">
        <v>456</v>
      </c>
      <c r="P433">
        <v>470</v>
      </c>
      <c r="Q433">
        <v>546</v>
      </c>
      <c r="R433">
        <v>563</v>
      </c>
      <c r="S433">
        <v>456</v>
      </c>
      <c r="T433">
        <v>470</v>
      </c>
      <c r="U433">
        <v>546</v>
      </c>
      <c r="V433">
        <v>470</v>
      </c>
      <c r="W433">
        <v>546</v>
      </c>
      <c r="X433">
        <v>456</v>
      </c>
      <c r="Y433">
        <v>470</v>
      </c>
      <c r="Z433">
        <v>546</v>
      </c>
      <c r="AA433">
        <v>563</v>
      </c>
      <c r="AB433">
        <v>456</v>
      </c>
      <c r="AC433">
        <v>470</v>
      </c>
      <c r="AD433">
        <v>546</v>
      </c>
      <c r="AE433">
        <v>563</v>
      </c>
      <c r="AF433">
        <v>456</v>
      </c>
      <c r="AG433">
        <v>470</v>
      </c>
      <c r="AH433">
        <v>546</v>
      </c>
      <c r="AI433">
        <v>470</v>
      </c>
      <c r="AJ433">
        <v>456</v>
      </c>
      <c r="AK433">
        <v>470</v>
      </c>
      <c r="AL433">
        <v>546</v>
      </c>
      <c r="AM433">
        <v>456</v>
      </c>
      <c r="AN433">
        <v>470</v>
      </c>
      <c r="AO433">
        <v>546</v>
      </c>
      <c r="AP433">
        <f t="shared" si="6"/>
        <v>517</v>
      </c>
      <c r="AQ433">
        <v>517</v>
      </c>
      <c r="AR433">
        <v>517</v>
      </c>
      <c r="AS433">
        <v>517</v>
      </c>
      <c r="AU433" t="s">
        <v>499</v>
      </c>
      <c r="AV433" t="s">
        <v>4774</v>
      </c>
      <c r="AW433">
        <v>341</v>
      </c>
    </row>
    <row r="434" spans="4:49" ht="13.5" customHeight="1">
      <c r="D434" t="s">
        <v>3022</v>
      </c>
      <c r="E434" t="s">
        <v>4713</v>
      </c>
      <c r="F434" t="s">
        <v>625</v>
      </c>
      <c r="G434" s="105">
        <v>5.3999999999999995</v>
      </c>
      <c r="H434">
        <v>456</v>
      </c>
      <c r="I434">
        <v>470</v>
      </c>
      <c r="J434">
        <v>546</v>
      </c>
      <c r="K434">
        <v>456</v>
      </c>
      <c r="L434">
        <v>470</v>
      </c>
      <c r="M434">
        <v>546</v>
      </c>
      <c r="N434">
        <v>563</v>
      </c>
      <c r="O434">
        <v>456</v>
      </c>
      <c r="P434">
        <v>470</v>
      </c>
      <c r="Q434">
        <v>546</v>
      </c>
      <c r="R434">
        <v>563</v>
      </c>
      <c r="S434">
        <v>456</v>
      </c>
      <c r="T434">
        <v>470</v>
      </c>
      <c r="U434">
        <v>546</v>
      </c>
      <c r="V434">
        <v>470</v>
      </c>
      <c r="W434">
        <v>546</v>
      </c>
      <c r="X434">
        <v>456</v>
      </c>
      <c r="Y434">
        <v>470</v>
      </c>
      <c r="Z434">
        <v>546</v>
      </c>
      <c r="AA434">
        <v>563</v>
      </c>
      <c r="AB434">
        <v>456</v>
      </c>
      <c r="AC434">
        <v>470</v>
      </c>
      <c r="AD434">
        <v>546</v>
      </c>
      <c r="AE434">
        <v>563</v>
      </c>
      <c r="AF434">
        <v>456</v>
      </c>
      <c r="AG434">
        <v>470</v>
      </c>
      <c r="AH434">
        <v>546</v>
      </c>
      <c r="AI434">
        <v>470</v>
      </c>
      <c r="AJ434">
        <v>456</v>
      </c>
      <c r="AK434">
        <v>470</v>
      </c>
      <c r="AL434">
        <v>546</v>
      </c>
      <c r="AM434">
        <v>456</v>
      </c>
      <c r="AN434">
        <v>470</v>
      </c>
      <c r="AO434">
        <v>546</v>
      </c>
      <c r="AP434">
        <f t="shared" si="6"/>
        <v>517</v>
      </c>
      <c r="AQ434">
        <v>517</v>
      </c>
      <c r="AR434">
        <v>517</v>
      </c>
      <c r="AS434">
        <v>517</v>
      </c>
      <c r="AU434" t="s">
        <v>3022</v>
      </c>
      <c r="AV434" t="s">
        <v>4774</v>
      </c>
      <c r="AW434">
        <v>341</v>
      </c>
    </row>
    <row r="435" spans="4:49" ht="13.5" customHeight="1">
      <c r="D435" s="283" t="s">
        <v>1105</v>
      </c>
      <c r="E435" s="282"/>
      <c r="F435" s="285" t="s">
        <v>860</v>
      </c>
      <c r="G435" s="199">
        <v>0.1</v>
      </c>
      <c r="H435" s="284">
        <v>56</v>
      </c>
      <c r="I435" s="284">
        <v>56</v>
      </c>
      <c r="J435" s="284">
        <v>64</v>
      </c>
      <c r="K435" s="284">
        <v>56</v>
      </c>
      <c r="L435" s="284">
        <v>56</v>
      </c>
      <c r="M435" s="284">
        <v>64</v>
      </c>
      <c r="N435" s="284">
        <v>59</v>
      </c>
      <c r="O435" s="284">
        <v>56</v>
      </c>
      <c r="P435" s="284">
        <v>56</v>
      </c>
      <c r="Q435" s="284">
        <v>64</v>
      </c>
      <c r="R435" s="284">
        <v>59</v>
      </c>
      <c r="S435" s="284">
        <v>56</v>
      </c>
      <c r="T435" s="284">
        <v>56</v>
      </c>
      <c r="U435" s="284">
        <v>64</v>
      </c>
      <c r="V435" s="284">
        <v>56</v>
      </c>
      <c r="W435" s="284">
        <v>64</v>
      </c>
      <c r="X435" s="284">
        <v>56</v>
      </c>
      <c r="Y435" s="284">
        <v>56</v>
      </c>
      <c r="Z435" s="284">
        <v>64</v>
      </c>
      <c r="AA435" s="284">
        <v>59</v>
      </c>
      <c r="AB435" s="284">
        <v>56</v>
      </c>
      <c r="AC435" s="284">
        <v>56</v>
      </c>
      <c r="AD435" s="284">
        <v>64</v>
      </c>
      <c r="AE435" s="284">
        <v>59</v>
      </c>
      <c r="AF435" s="284">
        <v>56</v>
      </c>
      <c r="AG435" s="284">
        <v>56</v>
      </c>
      <c r="AH435" s="284">
        <v>64</v>
      </c>
      <c r="AI435" s="284">
        <v>56</v>
      </c>
      <c r="AJ435" s="284">
        <v>56</v>
      </c>
      <c r="AK435" s="284">
        <v>56</v>
      </c>
      <c r="AL435" s="284">
        <v>64</v>
      </c>
      <c r="AM435" s="284">
        <v>56</v>
      </c>
      <c r="AN435" s="284">
        <v>56</v>
      </c>
      <c r="AO435" s="284">
        <v>64</v>
      </c>
      <c r="AP435" s="284">
        <v>65</v>
      </c>
      <c r="AQ435" s="284">
        <v>65</v>
      </c>
      <c r="AR435" s="284">
        <v>65</v>
      </c>
      <c r="AS435" s="284">
        <v>65</v>
      </c>
      <c r="AU435" t="s">
        <v>1105</v>
      </c>
    </row>
    <row r="436" spans="4:49" ht="13.5" customHeight="1">
      <c r="D436" s="283" t="s">
        <v>3611</v>
      </c>
      <c r="E436" s="282"/>
      <c r="F436" s="285" t="s">
        <v>860</v>
      </c>
      <c r="G436" s="199">
        <v>0.1</v>
      </c>
      <c r="H436" s="284">
        <v>56</v>
      </c>
      <c r="I436" s="284">
        <v>56</v>
      </c>
      <c r="J436" s="284">
        <v>64</v>
      </c>
      <c r="K436" s="284">
        <v>56</v>
      </c>
      <c r="L436" s="284">
        <v>56</v>
      </c>
      <c r="M436" s="284">
        <v>64</v>
      </c>
      <c r="N436" s="284">
        <v>59</v>
      </c>
      <c r="O436" s="284">
        <v>56</v>
      </c>
      <c r="P436" s="284">
        <v>56</v>
      </c>
      <c r="Q436" s="284">
        <v>64</v>
      </c>
      <c r="R436" s="284">
        <v>59</v>
      </c>
      <c r="S436" s="284">
        <v>56</v>
      </c>
      <c r="T436" s="284">
        <v>56</v>
      </c>
      <c r="U436" s="284">
        <v>64</v>
      </c>
      <c r="V436" s="284">
        <v>56</v>
      </c>
      <c r="W436" s="284">
        <v>64</v>
      </c>
      <c r="X436" s="284">
        <v>56</v>
      </c>
      <c r="Y436" s="284">
        <v>56</v>
      </c>
      <c r="Z436" s="284">
        <v>64</v>
      </c>
      <c r="AA436" s="284">
        <v>59</v>
      </c>
      <c r="AB436" s="284">
        <v>56</v>
      </c>
      <c r="AC436" s="284">
        <v>56</v>
      </c>
      <c r="AD436" s="284">
        <v>64</v>
      </c>
      <c r="AE436" s="284">
        <v>59</v>
      </c>
      <c r="AF436" s="284">
        <v>56</v>
      </c>
      <c r="AG436" s="284">
        <v>56</v>
      </c>
      <c r="AH436" s="284">
        <v>64</v>
      </c>
      <c r="AI436" s="284">
        <v>56</v>
      </c>
      <c r="AJ436" s="284">
        <v>56</v>
      </c>
      <c r="AK436" s="284">
        <v>56</v>
      </c>
      <c r="AL436" s="284">
        <v>64</v>
      </c>
      <c r="AM436" s="284">
        <v>56</v>
      </c>
      <c r="AN436" s="284">
        <v>56</v>
      </c>
      <c r="AO436" s="284">
        <v>64</v>
      </c>
      <c r="AP436" s="284">
        <v>65</v>
      </c>
      <c r="AQ436" s="284">
        <v>65</v>
      </c>
      <c r="AR436" s="284">
        <v>65</v>
      </c>
      <c r="AS436" s="284">
        <v>65</v>
      </c>
      <c r="AU436" t="s">
        <v>3611</v>
      </c>
    </row>
    <row r="437" spans="4:49" ht="13.5" customHeight="1">
      <c r="D437" s="283" t="s">
        <v>393</v>
      </c>
      <c r="E437" s="282"/>
      <c r="F437" s="285" t="s">
        <v>765</v>
      </c>
      <c r="G437" s="199">
        <v>11.5</v>
      </c>
      <c r="H437" s="284">
        <v>516</v>
      </c>
      <c r="I437" s="284">
        <v>524</v>
      </c>
      <c r="J437" s="284">
        <v>618</v>
      </c>
      <c r="K437" s="284">
        <v>556</v>
      </c>
      <c r="L437" s="284">
        <v>546</v>
      </c>
      <c r="M437" s="284">
        <v>690</v>
      </c>
      <c r="N437" s="284">
        <v>626</v>
      </c>
      <c r="O437" s="284">
        <v>524</v>
      </c>
      <c r="P437" s="284">
        <v>575</v>
      </c>
      <c r="Q437" s="284">
        <v>662</v>
      </c>
      <c r="R437" s="284">
        <v>609</v>
      </c>
      <c r="S437" s="284">
        <v>762</v>
      </c>
      <c r="T437" s="284">
        <v>882</v>
      </c>
      <c r="U437" s="284">
        <v>936</v>
      </c>
      <c r="V437" s="284">
        <v>691</v>
      </c>
      <c r="W437" s="284">
        <v>785</v>
      </c>
      <c r="X437" s="284">
        <v>588</v>
      </c>
      <c r="Y437" s="284">
        <v>666</v>
      </c>
      <c r="Z437" s="284">
        <v>813</v>
      </c>
      <c r="AA437" s="284">
        <v>682</v>
      </c>
      <c r="AB437" s="284">
        <v>634</v>
      </c>
      <c r="AC437" s="284">
        <v>739</v>
      </c>
      <c r="AD437" s="284">
        <v>916</v>
      </c>
      <c r="AE437" s="284">
        <v>732</v>
      </c>
      <c r="AF437" s="284">
        <v>736</v>
      </c>
      <c r="AG437" s="284">
        <v>844</v>
      </c>
      <c r="AH437" s="284">
        <v>1039</v>
      </c>
      <c r="AI437" s="284">
        <v>599</v>
      </c>
      <c r="AJ437" s="284">
        <v>710</v>
      </c>
      <c r="AK437" s="284">
        <v>796</v>
      </c>
      <c r="AL437" s="284">
        <v>952</v>
      </c>
      <c r="AM437" s="284">
        <v>596</v>
      </c>
      <c r="AN437" s="284">
        <v>646</v>
      </c>
      <c r="AO437" s="284">
        <v>753</v>
      </c>
      <c r="AP437" s="284">
        <v>634</v>
      </c>
      <c r="AQ437" s="284">
        <v>634</v>
      </c>
      <c r="AR437" s="284">
        <v>827</v>
      </c>
      <c r="AS437" s="284">
        <v>757</v>
      </c>
      <c r="AU437" t="s">
        <v>393</v>
      </c>
    </row>
    <row r="438" spans="4:49" ht="13.5" customHeight="1">
      <c r="D438" s="283" t="s">
        <v>1618</v>
      </c>
      <c r="E438" s="282"/>
      <c r="F438" s="285" t="s">
        <v>1619</v>
      </c>
      <c r="G438" s="199">
        <v>0</v>
      </c>
      <c r="H438" s="284">
        <v>32</v>
      </c>
      <c r="I438" s="284">
        <v>32</v>
      </c>
      <c r="J438" s="284">
        <v>32</v>
      </c>
      <c r="K438" s="284">
        <v>32</v>
      </c>
      <c r="L438" s="284">
        <v>32</v>
      </c>
      <c r="M438" s="284">
        <v>32</v>
      </c>
      <c r="N438" s="284">
        <v>32</v>
      </c>
      <c r="O438" s="284">
        <v>32</v>
      </c>
      <c r="P438" s="284">
        <v>32</v>
      </c>
      <c r="Q438" s="284">
        <v>32</v>
      </c>
      <c r="R438" s="284">
        <v>32</v>
      </c>
      <c r="S438" s="284">
        <v>32</v>
      </c>
      <c r="T438" s="284">
        <v>32</v>
      </c>
      <c r="U438" s="284">
        <v>32</v>
      </c>
      <c r="V438" s="284">
        <v>32</v>
      </c>
      <c r="W438" s="284">
        <v>32</v>
      </c>
      <c r="X438" s="284">
        <v>32</v>
      </c>
      <c r="Y438" s="284">
        <v>32</v>
      </c>
      <c r="Z438" s="284">
        <v>32</v>
      </c>
      <c r="AA438" s="284">
        <v>32</v>
      </c>
      <c r="AB438" s="284">
        <v>32</v>
      </c>
      <c r="AC438" s="284">
        <v>32</v>
      </c>
      <c r="AD438" s="284">
        <v>32</v>
      </c>
      <c r="AE438" s="284">
        <v>32</v>
      </c>
      <c r="AF438" s="284">
        <v>32</v>
      </c>
      <c r="AG438" s="284">
        <v>32</v>
      </c>
      <c r="AH438" s="284">
        <v>32</v>
      </c>
      <c r="AI438" s="284">
        <v>32</v>
      </c>
      <c r="AJ438" s="284">
        <v>32</v>
      </c>
      <c r="AK438" s="284">
        <v>32</v>
      </c>
      <c r="AL438" s="284">
        <v>32</v>
      </c>
      <c r="AM438" s="284">
        <v>32</v>
      </c>
      <c r="AN438" s="284">
        <v>32</v>
      </c>
      <c r="AO438" s="284">
        <v>32</v>
      </c>
      <c r="AP438" s="284">
        <v>32</v>
      </c>
      <c r="AQ438" s="284">
        <v>32</v>
      </c>
      <c r="AR438" s="284">
        <v>32</v>
      </c>
      <c r="AS438" s="284">
        <v>32</v>
      </c>
      <c r="AU438" t="s">
        <v>1618</v>
      </c>
    </row>
    <row r="439" spans="4:49" ht="13.5" customHeight="1">
      <c r="D439" s="283" t="s">
        <v>3669</v>
      </c>
      <c r="E439" s="282"/>
      <c r="F439" s="285" t="s">
        <v>4757</v>
      </c>
      <c r="G439" s="199">
        <v>0</v>
      </c>
      <c r="H439" s="284">
        <v>32</v>
      </c>
      <c r="I439" s="284">
        <v>32</v>
      </c>
      <c r="J439" s="284">
        <v>32</v>
      </c>
      <c r="K439" s="284">
        <v>32</v>
      </c>
      <c r="L439" s="284">
        <v>32</v>
      </c>
      <c r="M439" s="284">
        <v>32</v>
      </c>
      <c r="N439" s="284">
        <v>32</v>
      </c>
      <c r="O439" s="284">
        <v>32</v>
      </c>
      <c r="P439" s="284">
        <v>32</v>
      </c>
      <c r="Q439" s="284">
        <v>32</v>
      </c>
      <c r="R439" s="284">
        <v>32</v>
      </c>
      <c r="S439" s="284">
        <v>32</v>
      </c>
      <c r="T439" s="284">
        <v>32</v>
      </c>
      <c r="U439" s="284">
        <v>32</v>
      </c>
      <c r="V439" s="284">
        <v>32</v>
      </c>
      <c r="W439" s="284">
        <v>32</v>
      </c>
      <c r="X439" s="284">
        <v>32</v>
      </c>
      <c r="Y439" s="284">
        <v>32</v>
      </c>
      <c r="Z439" s="284">
        <v>32</v>
      </c>
      <c r="AA439" s="284">
        <v>32</v>
      </c>
      <c r="AB439" s="286">
        <v>1</v>
      </c>
      <c r="AC439" s="286">
        <v>1</v>
      </c>
      <c r="AD439" s="286">
        <v>1</v>
      </c>
      <c r="AE439" s="286">
        <v>1</v>
      </c>
      <c r="AF439" s="284">
        <v>32</v>
      </c>
      <c r="AG439" s="284">
        <v>32</v>
      </c>
      <c r="AH439" s="284">
        <v>32</v>
      </c>
      <c r="AI439" s="284">
        <v>32</v>
      </c>
      <c r="AJ439" s="284">
        <v>32</v>
      </c>
      <c r="AK439" s="284">
        <v>32</v>
      </c>
      <c r="AL439" s="284">
        <v>32</v>
      </c>
      <c r="AM439" s="284">
        <v>32</v>
      </c>
      <c r="AN439" s="284">
        <v>32</v>
      </c>
      <c r="AO439" s="284">
        <v>32</v>
      </c>
      <c r="AP439" s="284">
        <v>32</v>
      </c>
      <c r="AQ439" s="284">
        <v>32</v>
      </c>
      <c r="AR439" s="284">
        <v>32</v>
      </c>
      <c r="AS439" s="284">
        <v>32</v>
      </c>
      <c r="AU439" t="s">
        <v>3669</v>
      </c>
    </row>
    <row r="440" spans="4:49" ht="13.5" customHeight="1">
      <c r="D440" s="283" t="s">
        <v>2159</v>
      </c>
      <c r="E440" s="283" t="s">
        <v>4713</v>
      </c>
      <c r="F440" s="285" t="s">
        <v>2163</v>
      </c>
      <c r="G440" s="199">
        <v>6</v>
      </c>
      <c r="H440" s="284">
        <v>300</v>
      </c>
      <c r="I440" s="284">
        <v>304</v>
      </c>
      <c r="J440" s="284">
        <v>346</v>
      </c>
      <c r="K440" s="284">
        <v>322</v>
      </c>
      <c r="L440" s="284">
        <v>319</v>
      </c>
      <c r="M440" s="284">
        <v>378</v>
      </c>
      <c r="N440" s="284">
        <v>338</v>
      </c>
      <c r="O440" s="284">
        <v>301</v>
      </c>
      <c r="P440" s="284">
        <v>326</v>
      </c>
      <c r="Q440" s="284">
        <v>367</v>
      </c>
      <c r="R440" s="284">
        <v>341</v>
      </c>
      <c r="S440" s="284">
        <v>378</v>
      </c>
      <c r="T440" s="284">
        <v>433</v>
      </c>
      <c r="U440" s="284">
        <v>490</v>
      </c>
      <c r="V440" s="284">
        <v>372</v>
      </c>
      <c r="W440" s="284">
        <v>414</v>
      </c>
      <c r="X440" s="284">
        <v>323</v>
      </c>
      <c r="Y440" s="284">
        <v>354</v>
      </c>
      <c r="Z440" s="284">
        <v>420</v>
      </c>
      <c r="AA440" s="284">
        <v>363</v>
      </c>
      <c r="AB440" s="284">
        <v>338</v>
      </c>
      <c r="AC440" s="284">
        <v>380</v>
      </c>
      <c r="AD440" s="284">
        <v>456</v>
      </c>
      <c r="AE440" s="284">
        <v>380</v>
      </c>
      <c r="AF440" s="284">
        <v>374</v>
      </c>
      <c r="AG440" s="284">
        <v>416</v>
      </c>
      <c r="AH440" s="284">
        <v>499</v>
      </c>
      <c r="AI440" s="284">
        <v>331</v>
      </c>
      <c r="AJ440" s="284">
        <v>359</v>
      </c>
      <c r="AK440" s="284">
        <v>400</v>
      </c>
      <c r="AL440" s="284">
        <v>469</v>
      </c>
      <c r="AM440" s="284">
        <v>317</v>
      </c>
      <c r="AN440" s="284">
        <v>341</v>
      </c>
      <c r="AO440" s="284">
        <v>388</v>
      </c>
      <c r="AP440" s="284">
        <v>386</v>
      </c>
      <c r="AQ440" s="284">
        <v>386</v>
      </c>
      <c r="AR440" s="284">
        <v>458</v>
      </c>
      <c r="AS440" s="284">
        <v>435</v>
      </c>
      <c r="AU440" t="s">
        <v>2159</v>
      </c>
    </row>
    <row r="441" spans="4:49" ht="13.5" customHeight="1">
      <c r="D441" s="283" t="s">
        <v>3023</v>
      </c>
      <c r="E441" s="283" t="s">
        <v>4713</v>
      </c>
      <c r="F441" s="285" t="s">
        <v>2163</v>
      </c>
      <c r="G441" s="199">
        <v>6</v>
      </c>
      <c r="H441" s="284">
        <v>300</v>
      </c>
      <c r="I441" s="284">
        <v>304</v>
      </c>
      <c r="J441" s="284">
        <v>346</v>
      </c>
      <c r="K441" s="284">
        <v>322</v>
      </c>
      <c r="L441" s="284">
        <v>319</v>
      </c>
      <c r="M441" s="284">
        <v>378</v>
      </c>
      <c r="N441" s="284">
        <v>338</v>
      </c>
      <c r="O441" s="284">
        <v>301</v>
      </c>
      <c r="P441" s="284">
        <v>326</v>
      </c>
      <c r="Q441" s="284">
        <v>367</v>
      </c>
      <c r="R441" s="284">
        <v>341</v>
      </c>
      <c r="S441" s="284">
        <v>378</v>
      </c>
      <c r="T441" s="284">
        <v>433</v>
      </c>
      <c r="U441" s="284">
        <v>490</v>
      </c>
      <c r="V441" s="284">
        <v>372</v>
      </c>
      <c r="W441" s="284">
        <v>414</v>
      </c>
      <c r="X441" s="284">
        <v>323</v>
      </c>
      <c r="Y441" s="284">
        <v>354</v>
      </c>
      <c r="Z441" s="284">
        <v>420</v>
      </c>
      <c r="AA441" s="284">
        <v>363</v>
      </c>
      <c r="AB441" s="284">
        <v>338</v>
      </c>
      <c r="AC441" s="284">
        <v>380</v>
      </c>
      <c r="AD441" s="284">
        <v>456</v>
      </c>
      <c r="AE441" s="284">
        <v>380</v>
      </c>
      <c r="AF441" s="284">
        <v>374</v>
      </c>
      <c r="AG441" s="284">
        <v>416</v>
      </c>
      <c r="AH441" s="284">
        <v>499</v>
      </c>
      <c r="AI441" s="284">
        <v>331</v>
      </c>
      <c r="AJ441" s="284">
        <v>359</v>
      </c>
      <c r="AK441" s="284">
        <v>400</v>
      </c>
      <c r="AL441" s="284">
        <v>469</v>
      </c>
      <c r="AM441" s="284">
        <v>317</v>
      </c>
      <c r="AN441" s="284">
        <v>341</v>
      </c>
      <c r="AO441" s="284">
        <v>388</v>
      </c>
      <c r="AP441" s="284">
        <v>386</v>
      </c>
      <c r="AQ441" s="284">
        <v>386</v>
      </c>
      <c r="AR441" s="284">
        <v>458</v>
      </c>
      <c r="AS441" s="284">
        <v>435</v>
      </c>
      <c r="AU441" t="s">
        <v>3023</v>
      </c>
    </row>
    <row r="442" spans="4:49" ht="13.5" customHeight="1">
      <c r="D442" s="283" t="s">
        <v>2168</v>
      </c>
      <c r="E442" s="283"/>
      <c r="F442" s="285" t="s">
        <v>2170</v>
      </c>
      <c r="G442" s="199">
        <v>6</v>
      </c>
      <c r="H442" s="284">
        <v>665</v>
      </c>
      <c r="I442" s="284">
        <v>658</v>
      </c>
      <c r="J442" s="284">
        <v>754</v>
      </c>
      <c r="K442" s="284">
        <v>687</v>
      </c>
      <c r="L442" s="284">
        <v>674</v>
      </c>
      <c r="M442" s="284">
        <v>785</v>
      </c>
      <c r="N442" s="284">
        <v>714</v>
      </c>
      <c r="O442" s="284">
        <v>659</v>
      </c>
      <c r="P442" s="284">
        <v>680</v>
      </c>
      <c r="Q442" s="284">
        <v>774</v>
      </c>
      <c r="R442" s="284">
        <v>716</v>
      </c>
      <c r="S442" s="284">
        <v>965</v>
      </c>
      <c r="T442" s="284">
        <v>1031</v>
      </c>
      <c r="U442" s="284">
        <v>1219</v>
      </c>
      <c r="V442" s="284">
        <v>993</v>
      </c>
      <c r="W442" s="284">
        <v>1119</v>
      </c>
      <c r="X442" s="284">
        <v>676</v>
      </c>
      <c r="Y442" s="284">
        <v>714</v>
      </c>
      <c r="Z442" s="284">
        <v>843</v>
      </c>
      <c r="AA442" s="284">
        <v>755</v>
      </c>
      <c r="AB442" s="284">
        <v>691</v>
      </c>
      <c r="AC442" s="284">
        <v>740</v>
      </c>
      <c r="AD442" s="284">
        <v>879</v>
      </c>
      <c r="AE442" s="284">
        <v>772</v>
      </c>
      <c r="AF442" s="284">
        <v>727</v>
      </c>
      <c r="AG442" s="284">
        <v>776</v>
      </c>
      <c r="AH442" s="284">
        <v>922</v>
      </c>
      <c r="AI442" s="284">
        <v>691</v>
      </c>
      <c r="AJ442" s="284">
        <v>712</v>
      </c>
      <c r="AK442" s="284">
        <v>760</v>
      </c>
      <c r="AL442" s="284">
        <v>892</v>
      </c>
      <c r="AM442" s="284">
        <v>669</v>
      </c>
      <c r="AN442" s="284">
        <v>694</v>
      </c>
      <c r="AO442" s="284">
        <v>794</v>
      </c>
      <c r="AP442" s="284">
        <v>744</v>
      </c>
      <c r="AQ442" s="284">
        <v>744</v>
      </c>
      <c r="AR442" s="284">
        <v>816</v>
      </c>
      <c r="AS442" s="284">
        <v>788</v>
      </c>
      <c r="AU442" t="s">
        <v>2168</v>
      </c>
    </row>
    <row r="443" spans="4:49" ht="13.5" customHeight="1">
      <c r="D443" s="283" t="s">
        <v>4050</v>
      </c>
      <c r="E443" s="282"/>
      <c r="F443" s="285" t="s">
        <v>4056</v>
      </c>
      <c r="G443" s="199">
        <v>6</v>
      </c>
      <c r="H443" s="284">
        <v>1239</v>
      </c>
      <c r="I443" s="284">
        <v>1213</v>
      </c>
      <c r="J443" s="284">
        <v>1392</v>
      </c>
      <c r="K443" s="284">
        <v>1262</v>
      </c>
      <c r="L443" s="284">
        <v>1228</v>
      </c>
      <c r="M443" s="284">
        <v>1423</v>
      </c>
      <c r="N443" s="284">
        <v>1302</v>
      </c>
      <c r="O443" s="284">
        <v>1222</v>
      </c>
      <c r="P443" s="284">
        <v>1235</v>
      </c>
      <c r="Q443" s="284">
        <v>1413</v>
      </c>
      <c r="R443" s="284">
        <v>1305</v>
      </c>
      <c r="S443" s="284">
        <v>1439</v>
      </c>
      <c r="T443" s="284">
        <v>1514</v>
      </c>
      <c r="U443" s="284">
        <v>1807</v>
      </c>
      <c r="V443" s="284">
        <v>1492</v>
      </c>
      <c r="W443" s="284">
        <v>1687</v>
      </c>
      <c r="X443" s="284">
        <v>1238</v>
      </c>
      <c r="Y443" s="284">
        <v>1284</v>
      </c>
      <c r="Z443" s="284">
        <v>1507</v>
      </c>
      <c r="AA443" s="284">
        <v>1369</v>
      </c>
      <c r="AB443" s="284">
        <v>1259</v>
      </c>
      <c r="AC443" s="284">
        <v>1315</v>
      </c>
      <c r="AD443" s="284">
        <v>1545</v>
      </c>
      <c r="AE443" s="284">
        <v>1387</v>
      </c>
      <c r="AF443" s="284">
        <v>1293</v>
      </c>
      <c r="AG443" s="284">
        <v>1350</v>
      </c>
      <c r="AH443" s="284">
        <v>1587</v>
      </c>
      <c r="AI443" s="284">
        <v>1257</v>
      </c>
      <c r="AJ443" s="284">
        <v>1269</v>
      </c>
      <c r="AK443" s="284">
        <v>1326</v>
      </c>
      <c r="AL443" s="284">
        <v>1558</v>
      </c>
      <c r="AM443" s="284">
        <v>1227</v>
      </c>
      <c r="AN443" s="284">
        <v>1249</v>
      </c>
      <c r="AO443" s="284">
        <v>1432</v>
      </c>
      <c r="AP443" s="284">
        <v>1385</v>
      </c>
      <c r="AQ443" s="284">
        <v>1372</v>
      </c>
      <c r="AR443" s="284">
        <v>1443</v>
      </c>
      <c r="AS443" s="284">
        <v>1416</v>
      </c>
      <c r="AU443" t="s">
        <v>4050</v>
      </c>
    </row>
    <row r="444" spans="4:49" ht="13.5" customHeight="1">
      <c r="D444" s="283" t="s">
        <v>0</v>
      </c>
      <c r="E444" s="283" t="s">
        <v>4713</v>
      </c>
      <c r="F444" s="285" t="s">
        <v>921</v>
      </c>
      <c r="G444" s="199">
        <v>6</v>
      </c>
      <c r="H444" s="284">
        <v>419</v>
      </c>
      <c r="I444" s="284">
        <v>415</v>
      </c>
      <c r="J444" s="284">
        <v>480</v>
      </c>
      <c r="K444" s="284">
        <v>438</v>
      </c>
      <c r="L444" s="284">
        <v>428</v>
      </c>
      <c r="M444" s="284">
        <v>506</v>
      </c>
      <c r="N444" s="284">
        <v>457</v>
      </c>
      <c r="O444" s="284">
        <v>417</v>
      </c>
      <c r="P444" s="284">
        <v>430</v>
      </c>
      <c r="Q444" s="284">
        <v>494</v>
      </c>
      <c r="R444" s="284">
        <v>475</v>
      </c>
      <c r="S444" s="284">
        <v>592</v>
      </c>
      <c r="T444" s="284">
        <v>661</v>
      </c>
      <c r="U444" s="284">
        <v>697</v>
      </c>
      <c r="V444" s="284">
        <v>527</v>
      </c>
      <c r="W444" s="284">
        <v>588</v>
      </c>
      <c r="X444" s="284">
        <v>479</v>
      </c>
      <c r="Y444" s="284">
        <v>513</v>
      </c>
      <c r="Z444" s="284">
        <v>608</v>
      </c>
      <c r="AA444" s="284">
        <v>536</v>
      </c>
      <c r="AB444" s="284">
        <v>494</v>
      </c>
      <c r="AC444" s="284">
        <v>538</v>
      </c>
      <c r="AD444" s="284">
        <v>643</v>
      </c>
      <c r="AE444" s="284">
        <v>553</v>
      </c>
      <c r="AF444" s="284">
        <v>561</v>
      </c>
      <c r="AG444" s="284">
        <v>606</v>
      </c>
      <c r="AH444" s="284">
        <v>724</v>
      </c>
      <c r="AI444" s="284">
        <v>487</v>
      </c>
      <c r="AJ444" s="284">
        <v>522</v>
      </c>
      <c r="AK444" s="284">
        <v>561</v>
      </c>
      <c r="AL444" s="284">
        <v>664</v>
      </c>
      <c r="AM444" s="284">
        <v>459</v>
      </c>
      <c r="AN444" s="284">
        <v>485</v>
      </c>
      <c r="AO444" s="284">
        <v>555</v>
      </c>
      <c r="AP444" s="284">
        <v>504</v>
      </c>
      <c r="AQ444" s="284">
        <v>504</v>
      </c>
      <c r="AR444" s="284">
        <v>592</v>
      </c>
      <c r="AS444" s="284">
        <v>575</v>
      </c>
      <c r="AU444" t="s">
        <v>0</v>
      </c>
    </row>
    <row r="445" spans="4:49" ht="13.5" customHeight="1">
      <c r="D445" s="283" t="s">
        <v>3024</v>
      </c>
      <c r="E445" s="283" t="s">
        <v>4713</v>
      </c>
      <c r="F445" s="285" t="s">
        <v>921</v>
      </c>
      <c r="G445" s="199">
        <v>6</v>
      </c>
      <c r="H445" s="284">
        <v>419</v>
      </c>
      <c r="I445" s="284">
        <v>415</v>
      </c>
      <c r="J445" s="284">
        <v>480</v>
      </c>
      <c r="K445" s="284">
        <v>438</v>
      </c>
      <c r="L445" s="284">
        <v>428</v>
      </c>
      <c r="M445" s="284">
        <v>506</v>
      </c>
      <c r="N445" s="284">
        <v>457</v>
      </c>
      <c r="O445" s="284">
        <v>417</v>
      </c>
      <c r="P445" s="284">
        <v>430</v>
      </c>
      <c r="Q445" s="284">
        <v>494</v>
      </c>
      <c r="R445" s="284">
        <v>475</v>
      </c>
      <c r="S445" s="284">
        <v>592</v>
      </c>
      <c r="T445" s="284">
        <v>661</v>
      </c>
      <c r="U445" s="284">
        <v>697</v>
      </c>
      <c r="V445" s="284">
        <v>527</v>
      </c>
      <c r="W445" s="284">
        <v>588</v>
      </c>
      <c r="X445" s="284">
        <v>479</v>
      </c>
      <c r="Y445" s="284">
        <v>513</v>
      </c>
      <c r="Z445" s="284">
        <v>608</v>
      </c>
      <c r="AA445" s="284">
        <v>536</v>
      </c>
      <c r="AB445" s="284">
        <v>494</v>
      </c>
      <c r="AC445" s="284">
        <v>538</v>
      </c>
      <c r="AD445" s="284">
        <v>643</v>
      </c>
      <c r="AE445" s="284">
        <v>553</v>
      </c>
      <c r="AF445" s="284">
        <v>561</v>
      </c>
      <c r="AG445" s="284">
        <v>606</v>
      </c>
      <c r="AH445" s="284">
        <v>724</v>
      </c>
      <c r="AI445" s="284">
        <v>487</v>
      </c>
      <c r="AJ445" s="284">
        <v>522</v>
      </c>
      <c r="AK445" s="284">
        <v>561</v>
      </c>
      <c r="AL445" s="284">
        <v>664</v>
      </c>
      <c r="AM445" s="284">
        <v>459</v>
      </c>
      <c r="AN445" s="284">
        <v>485</v>
      </c>
      <c r="AO445" s="284">
        <v>555</v>
      </c>
      <c r="AP445" s="284">
        <v>504</v>
      </c>
      <c r="AQ445" s="284">
        <v>504</v>
      </c>
      <c r="AR445" s="284">
        <v>592</v>
      </c>
      <c r="AS445" s="284">
        <v>575</v>
      </c>
      <c r="AU445" t="s">
        <v>3024</v>
      </c>
    </row>
    <row r="446" spans="4:49" ht="13.5" customHeight="1">
      <c r="D446" s="283" t="s">
        <v>2160</v>
      </c>
      <c r="E446" s="283" t="s">
        <v>4713</v>
      </c>
      <c r="F446" s="285" t="s">
        <v>2164</v>
      </c>
      <c r="G446" s="199">
        <v>7.5</v>
      </c>
      <c r="H446" s="284">
        <v>319</v>
      </c>
      <c r="I446" s="284">
        <v>325</v>
      </c>
      <c r="J446" s="284">
        <v>369</v>
      </c>
      <c r="K446" s="284">
        <v>342</v>
      </c>
      <c r="L446" s="284">
        <v>339</v>
      </c>
      <c r="M446" s="284">
        <v>410</v>
      </c>
      <c r="N446" s="284">
        <v>361</v>
      </c>
      <c r="O446" s="284">
        <v>322</v>
      </c>
      <c r="P446" s="284">
        <v>356</v>
      </c>
      <c r="Q446" s="284">
        <v>398</v>
      </c>
      <c r="R446" s="284">
        <v>370</v>
      </c>
      <c r="S446" s="284">
        <v>405</v>
      </c>
      <c r="T446" s="284">
        <v>471</v>
      </c>
      <c r="U446" s="284">
        <v>530</v>
      </c>
      <c r="V446" s="284">
        <v>405</v>
      </c>
      <c r="W446" s="284">
        <v>449</v>
      </c>
      <c r="X446" s="284">
        <v>342</v>
      </c>
      <c r="Y446" s="284">
        <v>380</v>
      </c>
      <c r="Z446" s="284">
        <v>451</v>
      </c>
      <c r="AA446" s="284">
        <v>386</v>
      </c>
      <c r="AB446" s="284">
        <v>363</v>
      </c>
      <c r="AC446" s="284">
        <v>414</v>
      </c>
      <c r="AD446" s="284">
        <v>499</v>
      </c>
      <c r="AE446" s="284">
        <v>408</v>
      </c>
      <c r="AF446" s="284">
        <v>398</v>
      </c>
      <c r="AG446" s="284">
        <v>450</v>
      </c>
      <c r="AH446" s="284">
        <v>541</v>
      </c>
      <c r="AI446" s="284">
        <v>348</v>
      </c>
      <c r="AJ446" s="284">
        <v>386</v>
      </c>
      <c r="AK446" s="284">
        <v>436</v>
      </c>
      <c r="AL446" s="284">
        <v>512</v>
      </c>
      <c r="AM446" s="284">
        <v>337</v>
      </c>
      <c r="AN446" s="284">
        <v>367</v>
      </c>
      <c r="AO446" s="284">
        <v>418</v>
      </c>
      <c r="AP446" s="284">
        <v>420</v>
      </c>
      <c r="AQ446" s="284">
        <v>420</v>
      </c>
      <c r="AR446" s="284">
        <v>510</v>
      </c>
      <c r="AS446" s="284">
        <v>468</v>
      </c>
      <c r="AU446" t="s">
        <v>2160</v>
      </c>
    </row>
    <row r="447" spans="4:49" ht="13.5" customHeight="1">
      <c r="D447" s="283" t="s">
        <v>3025</v>
      </c>
      <c r="E447" s="283" t="s">
        <v>4713</v>
      </c>
      <c r="F447" s="285" t="s">
        <v>2164</v>
      </c>
      <c r="G447" s="199">
        <v>7.5</v>
      </c>
      <c r="H447" s="284">
        <v>319</v>
      </c>
      <c r="I447" s="284">
        <v>325</v>
      </c>
      <c r="J447" s="284">
        <v>369</v>
      </c>
      <c r="K447" s="284">
        <v>342</v>
      </c>
      <c r="L447" s="284">
        <v>339</v>
      </c>
      <c r="M447" s="284">
        <v>410</v>
      </c>
      <c r="N447" s="284">
        <v>361</v>
      </c>
      <c r="O447" s="284">
        <v>322</v>
      </c>
      <c r="P447" s="284">
        <v>356</v>
      </c>
      <c r="Q447" s="284">
        <v>398</v>
      </c>
      <c r="R447" s="284">
        <v>370</v>
      </c>
      <c r="S447" s="284">
        <v>405</v>
      </c>
      <c r="T447" s="284">
        <v>471</v>
      </c>
      <c r="U447" s="284">
        <v>530</v>
      </c>
      <c r="V447" s="284">
        <v>405</v>
      </c>
      <c r="W447" s="284">
        <v>449</v>
      </c>
      <c r="X447" s="284">
        <v>342</v>
      </c>
      <c r="Y447" s="284">
        <v>380</v>
      </c>
      <c r="Z447" s="284">
        <v>451</v>
      </c>
      <c r="AA447" s="284">
        <v>386</v>
      </c>
      <c r="AB447" s="284">
        <v>363</v>
      </c>
      <c r="AC447" s="284">
        <v>414</v>
      </c>
      <c r="AD447" s="284">
        <v>499</v>
      </c>
      <c r="AE447" s="284">
        <v>408</v>
      </c>
      <c r="AF447" s="284">
        <v>398</v>
      </c>
      <c r="AG447" s="284">
        <v>450</v>
      </c>
      <c r="AH447" s="284">
        <v>541</v>
      </c>
      <c r="AI447" s="284">
        <v>348</v>
      </c>
      <c r="AJ447" s="284">
        <v>386</v>
      </c>
      <c r="AK447" s="284">
        <v>436</v>
      </c>
      <c r="AL447" s="284">
        <v>512</v>
      </c>
      <c r="AM447" s="284">
        <v>337</v>
      </c>
      <c r="AN447" s="284">
        <v>367</v>
      </c>
      <c r="AO447" s="284">
        <v>418</v>
      </c>
      <c r="AP447" s="284">
        <v>420</v>
      </c>
      <c r="AQ447" s="284">
        <v>420</v>
      </c>
      <c r="AR447" s="284">
        <v>510</v>
      </c>
      <c r="AS447" s="284">
        <v>468</v>
      </c>
      <c r="AU447" t="s">
        <v>3025</v>
      </c>
    </row>
    <row r="448" spans="4:49" ht="13.5" customHeight="1">
      <c r="D448" s="283" t="s">
        <v>1</v>
      </c>
      <c r="E448" s="283" t="s">
        <v>4713</v>
      </c>
      <c r="F448" s="285" t="s">
        <v>922</v>
      </c>
      <c r="G448" s="199">
        <v>7.5</v>
      </c>
      <c r="H448" s="284">
        <v>443</v>
      </c>
      <c r="I448" s="284">
        <v>440</v>
      </c>
      <c r="J448" s="284">
        <v>509</v>
      </c>
      <c r="K448" s="284">
        <v>463</v>
      </c>
      <c r="L448" s="284">
        <v>452</v>
      </c>
      <c r="M448" s="284">
        <v>541</v>
      </c>
      <c r="N448" s="284">
        <v>485</v>
      </c>
      <c r="O448" s="284">
        <v>442</v>
      </c>
      <c r="P448" s="284">
        <v>462</v>
      </c>
      <c r="Q448" s="284">
        <v>528</v>
      </c>
      <c r="R448" s="284">
        <v>510</v>
      </c>
      <c r="S448" s="284">
        <v>621</v>
      </c>
      <c r="T448" s="284">
        <v>699</v>
      </c>
      <c r="U448" s="284">
        <v>738</v>
      </c>
      <c r="V448" s="284">
        <v>559</v>
      </c>
      <c r="W448" s="284">
        <v>623</v>
      </c>
      <c r="X448" s="284">
        <v>501</v>
      </c>
      <c r="Y448" s="284">
        <v>541</v>
      </c>
      <c r="Z448" s="284">
        <v>642</v>
      </c>
      <c r="AA448" s="284">
        <v>562</v>
      </c>
      <c r="AB448" s="284">
        <v>521</v>
      </c>
      <c r="AC448" s="284">
        <v>575</v>
      </c>
      <c r="AD448" s="284">
        <v>689</v>
      </c>
      <c r="AE448" s="284">
        <v>584</v>
      </c>
      <c r="AF448" s="284">
        <v>588</v>
      </c>
      <c r="AG448" s="284">
        <v>643</v>
      </c>
      <c r="AH448" s="284">
        <v>769</v>
      </c>
      <c r="AI448" s="284">
        <v>507</v>
      </c>
      <c r="AJ448" s="284">
        <v>553</v>
      </c>
      <c r="AK448" s="284">
        <v>601</v>
      </c>
      <c r="AL448" s="284">
        <v>711</v>
      </c>
      <c r="AM448" s="284">
        <v>485</v>
      </c>
      <c r="AN448" s="284">
        <v>517</v>
      </c>
      <c r="AO448" s="284">
        <v>591</v>
      </c>
      <c r="AP448" s="284">
        <v>537</v>
      </c>
      <c r="AQ448" s="284">
        <v>537</v>
      </c>
      <c r="AR448" s="284">
        <v>640</v>
      </c>
      <c r="AS448" s="284">
        <v>606</v>
      </c>
      <c r="AU448" t="s">
        <v>1</v>
      </c>
    </row>
    <row r="449" spans="4:47" ht="13.5" customHeight="1">
      <c r="D449" s="283" t="s">
        <v>3026</v>
      </c>
      <c r="E449" s="283" t="s">
        <v>4713</v>
      </c>
      <c r="F449" s="285" t="s">
        <v>922</v>
      </c>
      <c r="G449" s="199">
        <v>7.5</v>
      </c>
      <c r="H449" s="284">
        <v>443</v>
      </c>
      <c r="I449" s="284">
        <v>440</v>
      </c>
      <c r="J449" s="284">
        <v>509</v>
      </c>
      <c r="K449" s="284">
        <v>463</v>
      </c>
      <c r="L449" s="284">
        <v>452</v>
      </c>
      <c r="M449" s="284">
        <v>541</v>
      </c>
      <c r="N449" s="284">
        <v>485</v>
      </c>
      <c r="O449" s="284">
        <v>442</v>
      </c>
      <c r="P449" s="284">
        <v>462</v>
      </c>
      <c r="Q449" s="284">
        <v>528</v>
      </c>
      <c r="R449" s="284">
        <v>510</v>
      </c>
      <c r="S449" s="284">
        <v>621</v>
      </c>
      <c r="T449" s="284">
        <v>699</v>
      </c>
      <c r="U449" s="284">
        <v>738</v>
      </c>
      <c r="V449" s="284">
        <v>559</v>
      </c>
      <c r="W449" s="284">
        <v>623</v>
      </c>
      <c r="X449" s="284">
        <v>501</v>
      </c>
      <c r="Y449" s="284">
        <v>541</v>
      </c>
      <c r="Z449" s="284">
        <v>642</v>
      </c>
      <c r="AA449" s="284">
        <v>562</v>
      </c>
      <c r="AB449" s="284">
        <v>521</v>
      </c>
      <c r="AC449" s="284">
        <v>575</v>
      </c>
      <c r="AD449" s="284">
        <v>689</v>
      </c>
      <c r="AE449" s="284">
        <v>584</v>
      </c>
      <c r="AF449" s="284">
        <v>588</v>
      </c>
      <c r="AG449" s="284">
        <v>643</v>
      </c>
      <c r="AH449" s="284">
        <v>769</v>
      </c>
      <c r="AI449" s="284">
        <v>507</v>
      </c>
      <c r="AJ449" s="284">
        <v>553</v>
      </c>
      <c r="AK449" s="284">
        <v>601</v>
      </c>
      <c r="AL449" s="284">
        <v>711</v>
      </c>
      <c r="AM449" s="284">
        <v>485</v>
      </c>
      <c r="AN449" s="284">
        <v>517</v>
      </c>
      <c r="AO449" s="284">
        <v>591</v>
      </c>
      <c r="AP449" s="284">
        <v>537</v>
      </c>
      <c r="AQ449" s="284">
        <v>537</v>
      </c>
      <c r="AR449" s="284">
        <v>640</v>
      </c>
      <c r="AS449" s="284">
        <v>606</v>
      </c>
      <c r="AU449" t="s">
        <v>3026</v>
      </c>
    </row>
    <row r="450" spans="4:47" ht="13.5" customHeight="1">
      <c r="D450" s="283" t="s">
        <v>4051</v>
      </c>
      <c r="E450" s="282"/>
      <c r="F450" s="285" t="s">
        <v>4057</v>
      </c>
      <c r="G450" s="199">
        <v>7.5</v>
      </c>
      <c r="H450" s="284">
        <v>812</v>
      </c>
      <c r="I450" s="284">
        <v>794</v>
      </c>
      <c r="J450" s="284">
        <v>920</v>
      </c>
      <c r="K450" s="284">
        <v>832</v>
      </c>
      <c r="L450" s="284">
        <v>815</v>
      </c>
      <c r="M450" s="284">
        <v>953</v>
      </c>
      <c r="N450" s="284">
        <v>875</v>
      </c>
      <c r="O450" s="284">
        <v>806</v>
      </c>
      <c r="P450" s="284">
        <v>826</v>
      </c>
      <c r="Q450" s="284">
        <v>938</v>
      </c>
      <c r="R450" s="284">
        <v>878</v>
      </c>
      <c r="S450" s="284">
        <v>954</v>
      </c>
      <c r="T450" s="284">
        <v>1039</v>
      </c>
      <c r="U450" s="284">
        <v>1151</v>
      </c>
      <c r="V450" s="284">
        <v>910</v>
      </c>
      <c r="W450" s="284">
        <v>1023</v>
      </c>
      <c r="X450" s="284">
        <v>865</v>
      </c>
      <c r="Y450" s="284">
        <v>909</v>
      </c>
      <c r="Z450" s="284">
        <v>1065</v>
      </c>
      <c r="AA450" s="284">
        <v>947</v>
      </c>
      <c r="AB450" s="284">
        <v>894</v>
      </c>
      <c r="AC450" s="284">
        <v>951</v>
      </c>
      <c r="AD450" s="284">
        <v>1117</v>
      </c>
      <c r="AE450" s="284">
        <v>979</v>
      </c>
      <c r="AF450" s="284">
        <v>951</v>
      </c>
      <c r="AG450" s="284">
        <v>1009</v>
      </c>
      <c r="AH450" s="284">
        <v>1185</v>
      </c>
      <c r="AI450" s="284">
        <v>873</v>
      </c>
      <c r="AJ450" s="284">
        <v>902</v>
      </c>
      <c r="AK450" s="284">
        <v>959</v>
      </c>
      <c r="AL450" s="284">
        <v>1126</v>
      </c>
      <c r="AM450" s="284">
        <v>830</v>
      </c>
      <c r="AN450" s="284">
        <v>858</v>
      </c>
      <c r="AO450" s="284">
        <v>983</v>
      </c>
      <c r="AP450" s="284">
        <v>919</v>
      </c>
      <c r="AQ450" s="284">
        <v>919</v>
      </c>
      <c r="AR450" s="284">
        <v>1037</v>
      </c>
      <c r="AS450" s="284">
        <v>992</v>
      </c>
      <c r="AU450" t="s">
        <v>4051</v>
      </c>
    </row>
    <row r="451" spans="4:47" ht="13.5" customHeight="1">
      <c r="D451" s="283" t="s">
        <v>763</v>
      </c>
      <c r="E451" s="282"/>
      <c r="F451" s="285" t="s">
        <v>1066</v>
      </c>
      <c r="G451" s="199">
        <v>7.5</v>
      </c>
      <c r="H451" s="284">
        <v>727</v>
      </c>
      <c r="I451" s="284">
        <v>717</v>
      </c>
      <c r="J451" s="284">
        <v>827</v>
      </c>
      <c r="K451" s="284">
        <v>747</v>
      </c>
      <c r="L451" s="284">
        <v>728</v>
      </c>
      <c r="M451" s="284">
        <v>859</v>
      </c>
      <c r="N451" s="284">
        <v>778</v>
      </c>
      <c r="O451" s="284">
        <v>721</v>
      </c>
      <c r="P451" s="284">
        <v>738</v>
      </c>
      <c r="Q451" s="284">
        <v>846</v>
      </c>
      <c r="R451" s="284">
        <v>802</v>
      </c>
      <c r="S451" s="284">
        <v>968</v>
      </c>
      <c r="T451" s="284">
        <v>1053</v>
      </c>
      <c r="U451" s="284">
        <v>1168</v>
      </c>
      <c r="V451" s="284">
        <v>925</v>
      </c>
      <c r="W451" s="284">
        <v>1039</v>
      </c>
      <c r="X451" s="284">
        <v>775</v>
      </c>
      <c r="Y451" s="284">
        <v>821</v>
      </c>
      <c r="Z451" s="284">
        <v>972</v>
      </c>
      <c r="AA451" s="284">
        <v>867</v>
      </c>
      <c r="AB451" s="284">
        <v>796</v>
      </c>
      <c r="AC451" s="284">
        <v>854</v>
      </c>
      <c r="AD451" s="284">
        <v>1018</v>
      </c>
      <c r="AE451" s="284">
        <v>889</v>
      </c>
      <c r="AF451" s="284">
        <v>863</v>
      </c>
      <c r="AG451" s="284">
        <v>923</v>
      </c>
      <c r="AH451" s="284">
        <v>1099</v>
      </c>
      <c r="AI451" s="284">
        <v>787</v>
      </c>
      <c r="AJ451" s="284">
        <v>826</v>
      </c>
      <c r="AK451" s="284">
        <v>880</v>
      </c>
      <c r="AL451" s="284">
        <v>1040</v>
      </c>
      <c r="AM451" s="284">
        <v>758</v>
      </c>
      <c r="AN451" s="284">
        <v>791</v>
      </c>
      <c r="AO451" s="284">
        <v>906</v>
      </c>
      <c r="AP451" s="284">
        <v>844</v>
      </c>
      <c r="AQ451" s="284">
        <v>844</v>
      </c>
      <c r="AR451" s="284">
        <v>946</v>
      </c>
      <c r="AS451" s="284">
        <v>913</v>
      </c>
      <c r="AU451" t="s">
        <v>763</v>
      </c>
    </row>
    <row r="452" spans="4:47" ht="13.5" customHeight="1">
      <c r="D452" s="283" t="s">
        <v>3923</v>
      </c>
      <c r="E452" s="282"/>
      <c r="F452" s="285" t="s">
        <v>3935</v>
      </c>
      <c r="G452" s="199">
        <v>7.5</v>
      </c>
      <c r="H452" s="284">
        <v>994</v>
      </c>
      <c r="I452" s="284">
        <v>975</v>
      </c>
      <c r="J452" s="284">
        <v>1128</v>
      </c>
      <c r="K452" s="284">
        <v>1014</v>
      </c>
      <c r="L452" s="284">
        <v>996</v>
      </c>
      <c r="M452" s="284">
        <v>1160</v>
      </c>
      <c r="N452" s="284">
        <v>1066</v>
      </c>
      <c r="O452" s="284">
        <v>985</v>
      </c>
      <c r="P452" s="284">
        <v>1007</v>
      </c>
      <c r="Q452" s="284">
        <v>1145</v>
      </c>
      <c r="R452" s="284">
        <v>1070</v>
      </c>
      <c r="S452" s="284">
        <v>1318</v>
      </c>
      <c r="T452" s="284">
        <v>1368</v>
      </c>
      <c r="U452" s="284">
        <v>1578</v>
      </c>
      <c r="V452" s="284">
        <v>1325</v>
      </c>
      <c r="W452" s="284">
        <v>1496</v>
      </c>
      <c r="X452" s="284">
        <v>1041</v>
      </c>
      <c r="Y452" s="284">
        <v>1093</v>
      </c>
      <c r="Z452" s="284">
        <v>1282</v>
      </c>
      <c r="AA452" s="284">
        <v>1148</v>
      </c>
      <c r="AB452" s="284">
        <v>1071</v>
      </c>
      <c r="AC452" s="284">
        <v>1135</v>
      </c>
      <c r="AD452" s="284">
        <v>1333</v>
      </c>
      <c r="AE452" s="284">
        <v>1180</v>
      </c>
      <c r="AF452" s="284">
        <v>1128</v>
      </c>
      <c r="AG452" s="284">
        <v>1193</v>
      </c>
      <c r="AH452" s="284">
        <v>1402</v>
      </c>
      <c r="AI452" s="284">
        <v>1057</v>
      </c>
      <c r="AJ452" s="284">
        <v>1079</v>
      </c>
      <c r="AK452" s="284">
        <v>1143</v>
      </c>
      <c r="AL452" s="284">
        <v>1343</v>
      </c>
      <c r="AM452" s="284">
        <v>1006</v>
      </c>
      <c r="AN452" s="284">
        <v>1039</v>
      </c>
      <c r="AO452" s="284">
        <v>1191</v>
      </c>
      <c r="AP452" s="284">
        <v>1121</v>
      </c>
      <c r="AQ452" s="284">
        <v>1121</v>
      </c>
      <c r="AR452" s="284">
        <v>1224</v>
      </c>
      <c r="AS452" s="284">
        <v>1194</v>
      </c>
      <c r="AU452" t="s">
        <v>3923</v>
      </c>
    </row>
    <row r="453" spans="4:47" ht="13.5" customHeight="1">
      <c r="D453" s="283" t="s">
        <v>2</v>
      </c>
      <c r="E453" s="283" t="s">
        <v>4713</v>
      </c>
      <c r="F453" s="285" t="s">
        <v>766</v>
      </c>
      <c r="G453" s="199">
        <v>9</v>
      </c>
      <c r="H453" s="284">
        <v>322</v>
      </c>
      <c r="I453" s="284">
        <v>326</v>
      </c>
      <c r="J453" s="284">
        <v>374</v>
      </c>
      <c r="K453" s="284">
        <v>345</v>
      </c>
      <c r="L453" s="284">
        <v>337</v>
      </c>
      <c r="M453" s="284">
        <v>422</v>
      </c>
      <c r="N453" s="284">
        <v>365</v>
      </c>
      <c r="O453" s="284">
        <v>328</v>
      </c>
      <c r="P453" s="284">
        <v>363</v>
      </c>
      <c r="Q453" s="284">
        <v>408</v>
      </c>
      <c r="R453" s="284">
        <v>394</v>
      </c>
      <c r="S453" s="284">
        <v>434</v>
      </c>
      <c r="T453" s="284">
        <v>512</v>
      </c>
      <c r="U453" s="284">
        <v>571</v>
      </c>
      <c r="V453" s="284">
        <v>440</v>
      </c>
      <c r="W453" s="284">
        <v>488</v>
      </c>
      <c r="X453" s="284">
        <v>346</v>
      </c>
      <c r="Y453" s="284">
        <v>389</v>
      </c>
      <c r="Z453" s="284">
        <v>465</v>
      </c>
      <c r="AA453" s="284">
        <v>391</v>
      </c>
      <c r="AB453" s="284">
        <v>372</v>
      </c>
      <c r="AC453" s="284">
        <v>431</v>
      </c>
      <c r="AD453" s="284">
        <v>524</v>
      </c>
      <c r="AE453" s="284">
        <v>420</v>
      </c>
      <c r="AF453" s="284">
        <v>408</v>
      </c>
      <c r="AG453" s="284">
        <v>468</v>
      </c>
      <c r="AH453" s="284">
        <v>566</v>
      </c>
      <c r="AI453" s="284">
        <v>348</v>
      </c>
      <c r="AJ453" s="284">
        <v>408</v>
      </c>
      <c r="AK453" s="284">
        <v>467</v>
      </c>
      <c r="AL453" s="284">
        <v>548</v>
      </c>
      <c r="AM453" s="284">
        <v>352</v>
      </c>
      <c r="AN453" s="284">
        <v>389</v>
      </c>
      <c r="AO453" s="284">
        <v>442</v>
      </c>
      <c r="AP453" s="284">
        <v>416</v>
      </c>
      <c r="AQ453" s="284">
        <v>416</v>
      </c>
      <c r="AR453" s="284">
        <v>525</v>
      </c>
      <c r="AS453" s="284">
        <v>471</v>
      </c>
      <c r="AU453" t="s">
        <v>2</v>
      </c>
    </row>
    <row r="454" spans="4:47" ht="13.5" customHeight="1">
      <c r="D454" s="283" t="s">
        <v>3027</v>
      </c>
      <c r="E454" s="283" t="s">
        <v>4713</v>
      </c>
      <c r="F454" s="285" t="s">
        <v>766</v>
      </c>
      <c r="G454" s="199">
        <v>9</v>
      </c>
      <c r="H454" s="284">
        <v>322</v>
      </c>
      <c r="I454" s="284">
        <v>326</v>
      </c>
      <c r="J454" s="284">
        <v>374</v>
      </c>
      <c r="K454" s="284">
        <v>345</v>
      </c>
      <c r="L454" s="284">
        <v>337</v>
      </c>
      <c r="M454" s="284">
        <v>422</v>
      </c>
      <c r="N454" s="284">
        <v>365</v>
      </c>
      <c r="O454" s="284">
        <v>328</v>
      </c>
      <c r="P454" s="284">
        <v>363</v>
      </c>
      <c r="Q454" s="284">
        <v>408</v>
      </c>
      <c r="R454" s="284">
        <v>394</v>
      </c>
      <c r="S454" s="284">
        <v>434</v>
      </c>
      <c r="T454" s="284">
        <v>512</v>
      </c>
      <c r="U454" s="284">
        <v>571</v>
      </c>
      <c r="V454" s="284">
        <v>440</v>
      </c>
      <c r="W454" s="284">
        <v>488</v>
      </c>
      <c r="X454" s="284">
        <v>346</v>
      </c>
      <c r="Y454" s="284">
        <v>389</v>
      </c>
      <c r="Z454" s="284">
        <v>465</v>
      </c>
      <c r="AA454" s="284">
        <v>391</v>
      </c>
      <c r="AB454" s="284">
        <v>372</v>
      </c>
      <c r="AC454" s="284">
        <v>431</v>
      </c>
      <c r="AD454" s="284">
        <v>524</v>
      </c>
      <c r="AE454" s="284">
        <v>420</v>
      </c>
      <c r="AF454" s="284">
        <v>408</v>
      </c>
      <c r="AG454" s="284">
        <v>468</v>
      </c>
      <c r="AH454" s="284">
        <v>566</v>
      </c>
      <c r="AI454" s="284">
        <v>348</v>
      </c>
      <c r="AJ454" s="284">
        <v>408</v>
      </c>
      <c r="AK454" s="284">
        <v>467</v>
      </c>
      <c r="AL454" s="284">
        <v>548</v>
      </c>
      <c r="AM454" s="284">
        <v>352</v>
      </c>
      <c r="AN454" s="284">
        <v>389</v>
      </c>
      <c r="AO454" s="284">
        <v>442</v>
      </c>
      <c r="AP454" s="284">
        <v>416</v>
      </c>
      <c r="AQ454" s="284">
        <v>416</v>
      </c>
      <c r="AR454" s="284">
        <v>525</v>
      </c>
      <c r="AS454" s="284">
        <v>471</v>
      </c>
      <c r="AU454" t="s">
        <v>3027</v>
      </c>
    </row>
    <row r="455" spans="4:47" ht="13.5" customHeight="1">
      <c r="D455" s="283" t="s">
        <v>3</v>
      </c>
      <c r="E455" s="283" t="s">
        <v>4713</v>
      </c>
      <c r="F455" s="285" t="s">
        <v>923</v>
      </c>
      <c r="G455" s="199">
        <v>9</v>
      </c>
      <c r="H455" s="284">
        <v>467</v>
      </c>
      <c r="I455" s="284">
        <v>466</v>
      </c>
      <c r="J455" s="284">
        <v>538</v>
      </c>
      <c r="K455" s="284">
        <v>487</v>
      </c>
      <c r="L455" s="284">
        <v>476</v>
      </c>
      <c r="M455" s="284">
        <v>576</v>
      </c>
      <c r="N455" s="284">
        <v>513</v>
      </c>
      <c r="O455" s="284">
        <v>468</v>
      </c>
      <c r="P455" s="284">
        <v>494</v>
      </c>
      <c r="Q455" s="284">
        <v>562</v>
      </c>
      <c r="R455" s="284">
        <v>545</v>
      </c>
      <c r="S455" s="284">
        <v>650</v>
      </c>
      <c r="T455" s="284">
        <v>739</v>
      </c>
      <c r="U455" s="284">
        <v>779</v>
      </c>
      <c r="V455" s="284">
        <v>592</v>
      </c>
      <c r="W455" s="284">
        <v>660</v>
      </c>
      <c r="X455" s="284">
        <v>523</v>
      </c>
      <c r="Y455" s="284">
        <v>570</v>
      </c>
      <c r="Z455" s="284">
        <v>678</v>
      </c>
      <c r="AA455" s="284">
        <v>588</v>
      </c>
      <c r="AB455" s="284">
        <v>549</v>
      </c>
      <c r="AC455" s="284">
        <v>611</v>
      </c>
      <c r="AD455" s="284">
        <v>735</v>
      </c>
      <c r="AE455" s="284">
        <v>616</v>
      </c>
      <c r="AF455" s="284">
        <v>616</v>
      </c>
      <c r="AG455" s="284">
        <v>680</v>
      </c>
      <c r="AH455" s="284">
        <v>816</v>
      </c>
      <c r="AI455" s="284">
        <v>528</v>
      </c>
      <c r="AJ455" s="284">
        <v>584</v>
      </c>
      <c r="AK455" s="284">
        <v>642</v>
      </c>
      <c r="AL455" s="284">
        <v>759</v>
      </c>
      <c r="AM455" s="284">
        <v>511</v>
      </c>
      <c r="AN455" s="284">
        <v>550</v>
      </c>
      <c r="AO455" s="284">
        <v>628</v>
      </c>
      <c r="AP455" s="284">
        <v>571</v>
      </c>
      <c r="AQ455" s="284">
        <v>571</v>
      </c>
      <c r="AR455" s="284">
        <v>688</v>
      </c>
      <c r="AS455" s="284">
        <v>639</v>
      </c>
      <c r="AU455" t="s">
        <v>3</v>
      </c>
    </row>
    <row r="456" spans="4:47" ht="13.5" customHeight="1">
      <c r="D456" s="283" t="s">
        <v>1800</v>
      </c>
      <c r="E456" s="283" t="s">
        <v>4713</v>
      </c>
      <c r="F456" s="285" t="s">
        <v>1802</v>
      </c>
      <c r="G456" s="199">
        <v>9</v>
      </c>
      <c r="H456" s="284">
        <v>935</v>
      </c>
      <c r="I456" s="284">
        <v>926</v>
      </c>
      <c r="J456" s="284">
        <v>1059</v>
      </c>
      <c r="K456" s="284">
        <v>958</v>
      </c>
      <c r="L456" s="284">
        <v>938</v>
      </c>
      <c r="M456" s="284">
        <v>1108</v>
      </c>
      <c r="N456" s="284">
        <v>998</v>
      </c>
      <c r="O456" s="284">
        <v>929</v>
      </c>
      <c r="P456" s="284">
        <v>967</v>
      </c>
      <c r="Q456" s="284">
        <v>1096</v>
      </c>
      <c r="R456" s="284">
        <v>1014</v>
      </c>
      <c r="S456" s="284">
        <v>890</v>
      </c>
      <c r="T456" s="284">
        <v>977</v>
      </c>
      <c r="U456" s="284">
        <v>1137</v>
      </c>
      <c r="V456" s="284">
        <v>920</v>
      </c>
      <c r="W456" s="284">
        <v>1035</v>
      </c>
      <c r="X456" s="284">
        <v>940</v>
      </c>
      <c r="Y456" s="284">
        <v>997</v>
      </c>
      <c r="Z456" s="284">
        <v>1178</v>
      </c>
      <c r="AA456" s="284">
        <v>1051</v>
      </c>
      <c r="AB456" s="284">
        <v>967</v>
      </c>
      <c r="AC456" s="284">
        <v>1039</v>
      </c>
      <c r="AD456" s="284">
        <v>1237</v>
      </c>
      <c r="AE456" s="284">
        <v>1080</v>
      </c>
      <c r="AF456" s="284">
        <v>1002</v>
      </c>
      <c r="AG456" s="284">
        <v>1075</v>
      </c>
      <c r="AH456" s="284">
        <v>1279</v>
      </c>
      <c r="AI456" s="284">
        <v>956</v>
      </c>
      <c r="AJ456" s="284">
        <v>993</v>
      </c>
      <c r="AK456" s="284">
        <v>1064</v>
      </c>
      <c r="AL456" s="284">
        <v>1250</v>
      </c>
      <c r="AM456" s="284">
        <v>937</v>
      </c>
      <c r="AN456" s="284">
        <v>974</v>
      </c>
      <c r="AO456" s="284">
        <v>1115</v>
      </c>
      <c r="AP456" s="284">
        <v>1071</v>
      </c>
      <c r="AQ456" s="284">
        <v>1071</v>
      </c>
      <c r="AR456" s="284">
        <v>1180</v>
      </c>
      <c r="AS456" s="284">
        <v>1119</v>
      </c>
      <c r="AU456" t="s">
        <v>1800</v>
      </c>
    </row>
    <row r="457" spans="4:47" ht="13.5" customHeight="1">
      <c r="D457" s="283" t="s">
        <v>3029</v>
      </c>
      <c r="E457" s="283" t="s">
        <v>4713</v>
      </c>
      <c r="F457" s="285" t="s">
        <v>1802</v>
      </c>
      <c r="G457" s="199">
        <v>9</v>
      </c>
      <c r="H457" s="284">
        <v>935</v>
      </c>
      <c r="I457" s="284">
        <v>926</v>
      </c>
      <c r="J457" s="284">
        <v>1059</v>
      </c>
      <c r="K457" s="284">
        <v>958</v>
      </c>
      <c r="L457" s="284">
        <v>938</v>
      </c>
      <c r="M457" s="284">
        <v>1108</v>
      </c>
      <c r="N457" s="284">
        <v>998</v>
      </c>
      <c r="O457" s="284">
        <v>929</v>
      </c>
      <c r="P457" s="284">
        <v>967</v>
      </c>
      <c r="Q457" s="284">
        <v>1096</v>
      </c>
      <c r="R457" s="284">
        <v>1014</v>
      </c>
      <c r="S457" s="284">
        <v>890</v>
      </c>
      <c r="T457" s="284">
        <v>977</v>
      </c>
      <c r="U457" s="284">
        <v>1137</v>
      </c>
      <c r="V457" s="284">
        <v>920</v>
      </c>
      <c r="W457" s="284">
        <v>1035</v>
      </c>
      <c r="X457" s="284">
        <v>940</v>
      </c>
      <c r="Y457" s="284">
        <v>997</v>
      </c>
      <c r="Z457" s="284">
        <v>1178</v>
      </c>
      <c r="AA457" s="284">
        <v>1051</v>
      </c>
      <c r="AB457" s="284">
        <v>967</v>
      </c>
      <c r="AC457" s="284">
        <v>1039</v>
      </c>
      <c r="AD457" s="284">
        <v>1237</v>
      </c>
      <c r="AE457" s="284">
        <v>1080</v>
      </c>
      <c r="AF457" s="284">
        <v>1002</v>
      </c>
      <c r="AG457" s="284">
        <v>1075</v>
      </c>
      <c r="AH457" s="284">
        <v>1279</v>
      </c>
      <c r="AI457" s="284">
        <v>956</v>
      </c>
      <c r="AJ457" s="284">
        <v>993</v>
      </c>
      <c r="AK457" s="284">
        <v>1064</v>
      </c>
      <c r="AL457" s="284">
        <v>1250</v>
      </c>
      <c r="AM457" s="284">
        <v>937</v>
      </c>
      <c r="AN457" s="284">
        <v>974</v>
      </c>
      <c r="AO457" s="284">
        <v>1115</v>
      </c>
      <c r="AP457" s="284">
        <v>1071</v>
      </c>
      <c r="AQ457" s="284">
        <v>1071</v>
      </c>
      <c r="AR457" s="284">
        <v>1180</v>
      </c>
      <c r="AS457" s="284">
        <v>1119</v>
      </c>
      <c r="AU457" t="s">
        <v>3029</v>
      </c>
    </row>
    <row r="458" spans="4:47" ht="13.5" customHeight="1">
      <c r="D458" s="283" t="s">
        <v>3028</v>
      </c>
      <c r="E458" s="283" t="s">
        <v>4713</v>
      </c>
      <c r="F458" s="285" t="s">
        <v>923</v>
      </c>
      <c r="G458" s="199">
        <v>9</v>
      </c>
      <c r="H458" s="284">
        <v>467</v>
      </c>
      <c r="I458" s="284">
        <v>466</v>
      </c>
      <c r="J458" s="284">
        <v>538</v>
      </c>
      <c r="K458" s="284">
        <v>487</v>
      </c>
      <c r="L458" s="284">
        <v>476</v>
      </c>
      <c r="M458" s="284">
        <v>576</v>
      </c>
      <c r="N458" s="284">
        <v>513</v>
      </c>
      <c r="O458" s="284">
        <v>468</v>
      </c>
      <c r="P458" s="284">
        <v>494</v>
      </c>
      <c r="Q458" s="284">
        <v>562</v>
      </c>
      <c r="R458" s="284">
        <v>545</v>
      </c>
      <c r="S458" s="284">
        <v>650</v>
      </c>
      <c r="T458" s="284">
        <v>739</v>
      </c>
      <c r="U458" s="284">
        <v>779</v>
      </c>
      <c r="V458" s="284">
        <v>592</v>
      </c>
      <c r="W458" s="284">
        <v>660</v>
      </c>
      <c r="X458" s="284">
        <v>523</v>
      </c>
      <c r="Y458" s="284">
        <v>570</v>
      </c>
      <c r="Z458" s="284">
        <v>678</v>
      </c>
      <c r="AA458" s="284">
        <v>588</v>
      </c>
      <c r="AB458" s="284">
        <v>549</v>
      </c>
      <c r="AC458" s="284">
        <v>611</v>
      </c>
      <c r="AD458" s="284">
        <v>735</v>
      </c>
      <c r="AE458" s="284">
        <v>616</v>
      </c>
      <c r="AF458" s="284">
        <v>616</v>
      </c>
      <c r="AG458" s="284">
        <v>680</v>
      </c>
      <c r="AH458" s="284">
        <v>816</v>
      </c>
      <c r="AI458" s="284">
        <v>528</v>
      </c>
      <c r="AJ458" s="284">
        <v>584</v>
      </c>
      <c r="AK458" s="284">
        <v>642</v>
      </c>
      <c r="AL458" s="284">
        <v>759</v>
      </c>
      <c r="AM458" s="284">
        <v>511</v>
      </c>
      <c r="AN458" s="284">
        <v>550</v>
      </c>
      <c r="AO458" s="284">
        <v>628</v>
      </c>
      <c r="AP458" s="284">
        <v>571</v>
      </c>
      <c r="AQ458" s="284">
        <v>571</v>
      </c>
      <c r="AR458" s="284">
        <v>688</v>
      </c>
      <c r="AS458" s="284">
        <v>639</v>
      </c>
      <c r="AU458" t="s">
        <v>3028</v>
      </c>
    </row>
    <row r="459" spans="4:47" ht="13.5" customHeight="1">
      <c r="D459" s="283" t="s">
        <v>4052</v>
      </c>
      <c r="E459" s="282"/>
      <c r="F459" s="285" t="s">
        <v>4058</v>
      </c>
      <c r="G459" s="199">
        <v>9</v>
      </c>
      <c r="H459" s="284">
        <v>870</v>
      </c>
      <c r="I459" s="284">
        <v>848</v>
      </c>
      <c r="J459" s="284">
        <v>984</v>
      </c>
      <c r="K459" s="284">
        <v>890</v>
      </c>
      <c r="L459" s="284">
        <v>870</v>
      </c>
      <c r="M459" s="284">
        <v>1023</v>
      </c>
      <c r="N459" s="284">
        <v>936</v>
      </c>
      <c r="O459" s="284">
        <v>863</v>
      </c>
      <c r="P459" s="284">
        <v>889</v>
      </c>
      <c r="Q459" s="284">
        <v>1006</v>
      </c>
      <c r="R459" s="284">
        <v>945</v>
      </c>
      <c r="S459" s="284">
        <v>1086</v>
      </c>
      <c r="T459" s="284">
        <v>1183</v>
      </c>
      <c r="U459" s="284">
        <v>1319</v>
      </c>
      <c r="V459" s="284">
        <v>1052</v>
      </c>
      <c r="W459" s="284">
        <v>1182</v>
      </c>
      <c r="X459" s="284">
        <v>919</v>
      </c>
      <c r="Y459" s="284">
        <v>970</v>
      </c>
      <c r="Z459" s="284">
        <v>1136</v>
      </c>
      <c r="AA459" s="284">
        <v>1008</v>
      </c>
      <c r="AB459" s="284">
        <v>955</v>
      </c>
      <c r="AC459" s="284">
        <v>1021</v>
      </c>
      <c r="AD459" s="284">
        <v>1199</v>
      </c>
      <c r="AE459" s="284">
        <v>1045</v>
      </c>
      <c r="AF459" s="284">
        <v>1012</v>
      </c>
      <c r="AG459" s="284">
        <v>1079</v>
      </c>
      <c r="AH459" s="284">
        <v>1268</v>
      </c>
      <c r="AI459" s="284">
        <v>925</v>
      </c>
      <c r="AJ459" s="284">
        <v>963</v>
      </c>
      <c r="AK459" s="284">
        <v>1029</v>
      </c>
      <c r="AL459" s="284">
        <v>1209</v>
      </c>
      <c r="AM459" s="284">
        <v>885</v>
      </c>
      <c r="AN459" s="284">
        <v>920</v>
      </c>
      <c r="AO459" s="284">
        <v>1054</v>
      </c>
      <c r="AP459" s="284">
        <v>985</v>
      </c>
      <c r="AQ459" s="284">
        <v>1021</v>
      </c>
      <c r="AR459" s="284">
        <v>1140</v>
      </c>
      <c r="AS459" s="284">
        <v>1058</v>
      </c>
      <c r="AU459" t="s">
        <v>4052</v>
      </c>
    </row>
    <row r="460" spans="4:47" ht="13.5" customHeight="1">
      <c r="D460" s="283" t="s">
        <v>755</v>
      </c>
      <c r="E460" s="282"/>
      <c r="F460" s="285" t="s">
        <v>1067</v>
      </c>
      <c r="G460" s="199">
        <v>9</v>
      </c>
      <c r="H460" s="284">
        <v>712</v>
      </c>
      <c r="I460" s="284">
        <v>704</v>
      </c>
      <c r="J460" s="284">
        <v>811</v>
      </c>
      <c r="K460" s="284">
        <v>732</v>
      </c>
      <c r="L460" s="284">
        <v>714</v>
      </c>
      <c r="M460" s="284">
        <v>850</v>
      </c>
      <c r="N460" s="284">
        <v>765</v>
      </c>
      <c r="O460" s="284">
        <v>708</v>
      </c>
      <c r="P460" s="284">
        <v>732</v>
      </c>
      <c r="Q460" s="284">
        <v>835</v>
      </c>
      <c r="R460" s="284">
        <v>796</v>
      </c>
      <c r="S460" s="284">
        <v>972</v>
      </c>
      <c r="T460" s="284">
        <v>1067</v>
      </c>
      <c r="U460" s="284">
        <v>1179</v>
      </c>
      <c r="V460" s="284">
        <v>932</v>
      </c>
      <c r="W460" s="284">
        <v>1046</v>
      </c>
      <c r="X460" s="284">
        <v>759</v>
      </c>
      <c r="Y460" s="284">
        <v>811</v>
      </c>
      <c r="Z460" s="284">
        <v>961</v>
      </c>
      <c r="AA460" s="284">
        <v>850</v>
      </c>
      <c r="AB460" s="284">
        <v>785</v>
      </c>
      <c r="AC460" s="284">
        <v>852</v>
      </c>
      <c r="AD460" s="284">
        <v>1018</v>
      </c>
      <c r="AE460" s="284">
        <v>878</v>
      </c>
      <c r="AF460" s="284">
        <v>852</v>
      </c>
      <c r="AG460" s="284">
        <v>920</v>
      </c>
      <c r="AH460" s="284">
        <v>1099</v>
      </c>
      <c r="AI460" s="284">
        <v>769</v>
      </c>
      <c r="AJ460" s="284">
        <v>833</v>
      </c>
      <c r="AK460" s="284">
        <v>896</v>
      </c>
      <c r="AL460" s="284">
        <v>1058</v>
      </c>
      <c r="AM460" s="284">
        <v>759</v>
      </c>
      <c r="AN460" s="284">
        <v>799</v>
      </c>
      <c r="AO460" s="284">
        <v>914</v>
      </c>
      <c r="AP460" s="284">
        <v>849</v>
      </c>
      <c r="AQ460" s="284">
        <v>849</v>
      </c>
      <c r="AR460" s="284">
        <v>966</v>
      </c>
      <c r="AS460" s="284">
        <v>913</v>
      </c>
      <c r="AU460" t="s">
        <v>755</v>
      </c>
    </row>
    <row r="461" spans="4:47" ht="13.5" customHeight="1">
      <c r="D461" s="283" t="s">
        <v>3924</v>
      </c>
      <c r="E461" s="282"/>
      <c r="F461" s="285" t="s">
        <v>3936</v>
      </c>
      <c r="G461" s="199">
        <v>9</v>
      </c>
      <c r="H461" s="284">
        <v>1066</v>
      </c>
      <c r="I461" s="284">
        <v>1042</v>
      </c>
      <c r="J461" s="284">
        <v>1207</v>
      </c>
      <c r="K461" s="284">
        <v>1086</v>
      </c>
      <c r="L461" s="284">
        <v>1064</v>
      </c>
      <c r="M461" s="284">
        <v>1246</v>
      </c>
      <c r="N461" s="284">
        <v>1142</v>
      </c>
      <c r="O461" s="284">
        <v>1054</v>
      </c>
      <c r="P461" s="284">
        <v>1083</v>
      </c>
      <c r="Q461" s="284">
        <v>1229</v>
      </c>
      <c r="R461" s="284">
        <v>1150</v>
      </c>
      <c r="S461" s="284">
        <v>1560</v>
      </c>
      <c r="T461" s="284">
        <v>1667</v>
      </c>
      <c r="U461" s="284">
        <v>1908</v>
      </c>
      <c r="V461" s="284">
        <v>1551</v>
      </c>
      <c r="W461" s="284">
        <v>1751</v>
      </c>
      <c r="X461" s="284">
        <v>1108</v>
      </c>
      <c r="Y461" s="284">
        <v>1168</v>
      </c>
      <c r="Z461" s="284">
        <v>1369</v>
      </c>
      <c r="AA461" s="284">
        <v>1223</v>
      </c>
      <c r="AB461" s="284">
        <v>1145</v>
      </c>
      <c r="AC461" s="284">
        <v>1219</v>
      </c>
      <c r="AD461" s="284">
        <v>1432</v>
      </c>
      <c r="AE461" s="284">
        <v>1260</v>
      </c>
      <c r="AF461" s="284">
        <v>1202</v>
      </c>
      <c r="AG461" s="284">
        <v>1277</v>
      </c>
      <c r="AH461" s="284">
        <v>1501</v>
      </c>
      <c r="AI461" s="284">
        <v>1122</v>
      </c>
      <c r="AJ461" s="284">
        <v>1153</v>
      </c>
      <c r="AK461" s="284">
        <v>1227</v>
      </c>
      <c r="AL461" s="284">
        <v>1442</v>
      </c>
      <c r="AM461" s="284">
        <v>1075</v>
      </c>
      <c r="AN461" s="284">
        <v>1114</v>
      </c>
      <c r="AO461" s="284">
        <v>1276</v>
      </c>
      <c r="AP461" s="284">
        <v>1202</v>
      </c>
      <c r="AQ461" s="284">
        <v>1202</v>
      </c>
      <c r="AR461" s="284">
        <v>1319</v>
      </c>
      <c r="AS461" s="284">
        <v>1275</v>
      </c>
      <c r="AU461" t="s">
        <v>3924</v>
      </c>
    </row>
    <row r="462" spans="4:47" ht="13.5" customHeight="1">
      <c r="D462" s="283" t="s">
        <v>4</v>
      </c>
      <c r="E462" s="283"/>
      <c r="F462" s="285" t="s">
        <v>767</v>
      </c>
      <c r="G462" s="199">
        <v>12</v>
      </c>
      <c r="H462" s="284">
        <v>542</v>
      </c>
      <c r="I462" s="284">
        <v>544</v>
      </c>
      <c r="J462" s="284">
        <v>630</v>
      </c>
      <c r="K462" s="284">
        <v>581</v>
      </c>
      <c r="L462" s="284">
        <v>568</v>
      </c>
      <c r="M462" s="284">
        <v>684</v>
      </c>
      <c r="N462" s="284">
        <v>611</v>
      </c>
      <c r="O462" s="284">
        <v>544</v>
      </c>
      <c r="P462" s="284">
        <v>577</v>
      </c>
      <c r="Q462" s="284">
        <v>660</v>
      </c>
      <c r="R462" s="284">
        <v>644</v>
      </c>
      <c r="S462" s="284">
        <v>794</v>
      </c>
      <c r="T462" s="284">
        <v>904</v>
      </c>
      <c r="U462" s="284">
        <v>966</v>
      </c>
      <c r="V462" s="284">
        <v>702</v>
      </c>
      <c r="W462" s="284">
        <v>782</v>
      </c>
      <c r="X462" s="284">
        <v>622</v>
      </c>
      <c r="Y462" s="284">
        <v>683</v>
      </c>
      <c r="Z462" s="284">
        <v>813</v>
      </c>
      <c r="AA462" s="284">
        <v>700</v>
      </c>
      <c r="AB462" s="284">
        <v>653</v>
      </c>
      <c r="AC462" s="284">
        <v>735</v>
      </c>
      <c r="AD462" s="284">
        <v>886</v>
      </c>
      <c r="AE462" s="284">
        <v>734</v>
      </c>
      <c r="AF462" s="284">
        <v>756</v>
      </c>
      <c r="AG462" s="284">
        <v>839</v>
      </c>
      <c r="AH462" s="284">
        <v>1009</v>
      </c>
      <c r="AI462" s="284">
        <v>632</v>
      </c>
      <c r="AJ462" s="284">
        <v>705</v>
      </c>
      <c r="AK462" s="284">
        <v>782</v>
      </c>
      <c r="AL462" s="284">
        <v>924</v>
      </c>
      <c r="AM462" s="284">
        <v>606</v>
      </c>
      <c r="AN462" s="284">
        <v>658</v>
      </c>
      <c r="AO462" s="284">
        <v>751</v>
      </c>
      <c r="AP462" s="284">
        <v>644</v>
      </c>
      <c r="AQ462" s="284">
        <v>644</v>
      </c>
      <c r="AR462" s="284">
        <v>790</v>
      </c>
      <c r="AS462" s="284">
        <v>760</v>
      </c>
      <c r="AU462" t="s">
        <v>4</v>
      </c>
    </row>
    <row r="463" spans="4:47" ht="13.5" customHeight="1">
      <c r="D463" s="283" t="s">
        <v>5</v>
      </c>
      <c r="E463" s="283"/>
      <c r="F463" s="285" t="s">
        <v>768</v>
      </c>
      <c r="G463" s="199">
        <v>13.5</v>
      </c>
      <c r="H463" s="284">
        <v>567</v>
      </c>
      <c r="I463" s="284">
        <v>569</v>
      </c>
      <c r="J463" s="284">
        <v>660</v>
      </c>
      <c r="K463" s="284">
        <v>606</v>
      </c>
      <c r="L463" s="284">
        <v>593</v>
      </c>
      <c r="M463" s="284">
        <v>720</v>
      </c>
      <c r="N463" s="284">
        <v>639</v>
      </c>
      <c r="O463" s="284">
        <v>571</v>
      </c>
      <c r="P463" s="284">
        <v>609</v>
      </c>
      <c r="Q463" s="284">
        <v>695</v>
      </c>
      <c r="R463" s="284">
        <v>680</v>
      </c>
      <c r="S463" s="284">
        <v>825</v>
      </c>
      <c r="T463" s="284">
        <v>946</v>
      </c>
      <c r="U463" s="284">
        <v>1010</v>
      </c>
      <c r="V463" s="284">
        <v>737</v>
      </c>
      <c r="W463" s="284">
        <v>821</v>
      </c>
      <c r="X463" s="284">
        <v>644</v>
      </c>
      <c r="Y463" s="284">
        <v>712</v>
      </c>
      <c r="Z463" s="284">
        <v>849</v>
      </c>
      <c r="AA463" s="284">
        <v>726</v>
      </c>
      <c r="AB463" s="284">
        <v>681</v>
      </c>
      <c r="AC463" s="284">
        <v>772</v>
      </c>
      <c r="AD463" s="284">
        <v>933</v>
      </c>
      <c r="AE463" s="284">
        <v>766</v>
      </c>
      <c r="AF463" s="284">
        <v>784</v>
      </c>
      <c r="AG463" s="284">
        <v>877</v>
      </c>
      <c r="AH463" s="284">
        <v>1056</v>
      </c>
      <c r="AI463" s="284">
        <v>653</v>
      </c>
      <c r="AJ463" s="284">
        <v>737</v>
      </c>
      <c r="AK463" s="284">
        <v>823</v>
      </c>
      <c r="AL463" s="284">
        <v>973</v>
      </c>
      <c r="AM463" s="284">
        <v>632</v>
      </c>
      <c r="AN463" s="284">
        <v>690</v>
      </c>
      <c r="AO463" s="284">
        <v>788</v>
      </c>
      <c r="AP463" s="284">
        <v>680</v>
      </c>
      <c r="AQ463" s="284">
        <v>680</v>
      </c>
      <c r="AR463" s="284">
        <v>843</v>
      </c>
      <c r="AS463" s="284">
        <v>794</v>
      </c>
      <c r="AU463" t="s">
        <v>5</v>
      </c>
    </row>
    <row r="464" spans="4:47" ht="13.5" customHeight="1">
      <c r="D464" s="283" t="s">
        <v>6</v>
      </c>
      <c r="E464" s="283"/>
      <c r="F464" s="285" t="s">
        <v>769</v>
      </c>
      <c r="G464" s="199">
        <v>15</v>
      </c>
      <c r="H464" s="284">
        <v>597</v>
      </c>
      <c r="I464" s="284">
        <v>601</v>
      </c>
      <c r="J464" s="284">
        <v>695</v>
      </c>
      <c r="K464" s="284">
        <v>637</v>
      </c>
      <c r="L464" s="284">
        <v>623</v>
      </c>
      <c r="M464" s="284">
        <v>762</v>
      </c>
      <c r="N464" s="284">
        <v>673</v>
      </c>
      <c r="O464" s="284">
        <v>602</v>
      </c>
      <c r="P464" s="284">
        <v>647</v>
      </c>
      <c r="Q464" s="284">
        <v>735</v>
      </c>
      <c r="R464" s="284">
        <v>722</v>
      </c>
      <c r="S464" s="284">
        <v>865</v>
      </c>
      <c r="T464" s="284">
        <v>998</v>
      </c>
      <c r="U464" s="284">
        <v>1065</v>
      </c>
      <c r="V464" s="284">
        <v>782</v>
      </c>
      <c r="W464" s="284">
        <v>870</v>
      </c>
      <c r="X464" s="284">
        <v>672</v>
      </c>
      <c r="Y464" s="284">
        <v>747</v>
      </c>
      <c r="Z464" s="284">
        <v>891</v>
      </c>
      <c r="AA464" s="284">
        <v>758</v>
      </c>
      <c r="AB464" s="284">
        <v>714</v>
      </c>
      <c r="AC464" s="284">
        <v>815</v>
      </c>
      <c r="AD464" s="284">
        <v>986</v>
      </c>
      <c r="AE464" s="284">
        <v>804</v>
      </c>
      <c r="AF464" s="284">
        <v>817</v>
      </c>
      <c r="AG464" s="284">
        <v>919</v>
      </c>
      <c r="AH464" s="284">
        <v>1109</v>
      </c>
      <c r="AI464" s="284">
        <v>680</v>
      </c>
      <c r="AJ464" s="284">
        <v>775</v>
      </c>
      <c r="AK464" s="284">
        <v>871</v>
      </c>
      <c r="AL464" s="284">
        <v>1028</v>
      </c>
      <c r="AM464" s="284">
        <v>664</v>
      </c>
      <c r="AN464" s="284">
        <v>729</v>
      </c>
      <c r="AO464" s="284">
        <v>832</v>
      </c>
      <c r="AP464" s="284">
        <v>725</v>
      </c>
      <c r="AQ464" s="284">
        <v>725</v>
      </c>
      <c r="AR464" s="284">
        <v>907</v>
      </c>
      <c r="AS464" s="284">
        <v>837</v>
      </c>
      <c r="AU464" t="s">
        <v>6</v>
      </c>
    </row>
    <row r="465" spans="4:47" ht="13.5" customHeight="1">
      <c r="D465" s="283" t="s">
        <v>7</v>
      </c>
      <c r="E465" s="283"/>
      <c r="F465" s="285" t="s">
        <v>770</v>
      </c>
      <c r="G465" s="199">
        <v>16.5</v>
      </c>
      <c r="H465" s="284">
        <v>643</v>
      </c>
      <c r="I465" s="284">
        <v>647</v>
      </c>
      <c r="J465" s="284">
        <v>743</v>
      </c>
      <c r="K465" s="284">
        <v>683</v>
      </c>
      <c r="L465" s="284">
        <v>668</v>
      </c>
      <c r="M465" s="284">
        <v>817</v>
      </c>
      <c r="N465" s="284">
        <v>742</v>
      </c>
      <c r="O465" s="284">
        <v>649</v>
      </c>
      <c r="P465" s="284">
        <v>700</v>
      </c>
      <c r="Q465" s="284">
        <v>788</v>
      </c>
      <c r="R465" s="284">
        <v>780</v>
      </c>
      <c r="S465" s="284">
        <v>917</v>
      </c>
      <c r="T465" s="284">
        <v>1062</v>
      </c>
      <c r="U465" s="284">
        <v>1134</v>
      </c>
      <c r="V465" s="284">
        <v>837</v>
      </c>
      <c r="W465" s="284">
        <v>933</v>
      </c>
      <c r="X465" s="284">
        <v>716</v>
      </c>
      <c r="Y465" s="284">
        <v>797</v>
      </c>
      <c r="Z465" s="284">
        <v>951</v>
      </c>
      <c r="AA465" s="284">
        <v>807</v>
      </c>
      <c r="AB465" s="284">
        <v>763</v>
      </c>
      <c r="AC465" s="284">
        <v>873</v>
      </c>
      <c r="AD465" s="284">
        <v>1057</v>
      </c>
      <c r="AE465" s="284">
        <v>859</v>
      </c>
      <c r="AF465" s="284">
        <v>866</v>
      </c>
      <c r="AG465" s="284">
        <v>978</v>
      </c>
      <c r="AH465" s="284">
        <v>1180</v>
      </c>
      <c r="AI465" s="284">
        <v>722</v>
      </c>
      <c r="AJ465" s="284">
        <v>827</v>
      </c>
      <c r="AK465" s="284">
        <v>933</v>
      </c>
      <c r="AL465" s="284">
        <v>1101</v>
      </c>
      <c r="AM465" s="284">
        <v>711</v>
      </c>
      <c r="AN465" s="284">
        <v>783</v>
      </c>
      <c r="AO465" s="284">
        <v>893</v>
      </c>
      <c r="AP465" s="284">
        <v>787</v>
      </c>
      <c r="AQ465" s="284">
        <v>787</v>
      </c>
      <c r="AR465" s="284">
        <v>987</v>
      </c>
      <c r="AS465" s="284">
        <v>897</v>
      </c>
      <c r="AU465" t="s">
        <v>7</v>
      </c>
    </row>
    <row r="466" spans="4:47" ht="13.5" customHeight="1">
      <c r="D466" s="283" t="s">
        <v>8</v>
      </c>
      <c r="E466" s="283"/>
      <c r="F466" s="285" t="s">
        <v>771</v>
      </c>
      <c r="G466" s="199">
        <v>18</v>
      </c>
      <c r="H466" s="284">
        <v>668</v>
      </c>
      <c r="I466" s="284">
        <v>673</v>
      </c>
      <c r="J466" s="284">
        <v>779</v>
      </c>
      <c r="K466" s="284">
        <v>709</v>
      </c>
      <c r="L466" s="284">
        <v>693</v>
      </c>
      <c r="M466" s="284">
        <v>859</v>
      </c>
      <c r="N466" s="284">
        <v>752</v>
      </c>
      <c r="O466" s="284">
        <v>676</v>
      </c>
      <c r="P466" s="284">
        <v>733</v>
      </c>
      <c r="Q466" s="284">
        <v>829</v>
      </c>
      <c r="R466" s="284">
        <v>817</v>
      </c>
      <c r="S466" s="284">
        <v>950</v>
      </c>
      <c r="T466" s="284">
        <v>1107</v>
      </c>
      <c r="U466" s="284">
        <v>1181</v>
      </c>
      <c r="V466" s="284">
        <v>875</v>
      </c>
      <c r="W466" s="284">
        <v>975</v>
      </c>
      <c r="X466" s="284">
        <v>738</v>
      </c>
      <c r="Y466" s="284">
        <v>826</v>
      </c>
      <c r="Z466" s="284">
        <v>987</v>
      </c>
      <c r="AA466" s="284">
        <v>834</v>
      </c>
      <c r="AB466" s="284">
        <v>791</v>
      </c>
      <c r="AC466" s="284">
        <v>911</v>
      </c>
      <c r="AD466" s="284">
        <v>1104</v>
      </c>
      <c r="AE466" s="284">
        <v>892</v>
      </c>
      <c r="AF466" s="284">
        <v>894</v>
      </c>
      <c r="AG466" s="284">
        <v>1015</v>
      </c>
      <c r="AH466" s="284">
        <v>1228</v>
      </c>
      <c r="AI466" s="284">
        <v>744</v>
      </c>
      <c r="AJ466" s="284">
        <v>860</v>
      </c>
      <c r="AK466" s="284">
        <v>974</v>
      </c>
      <c r="AL466" s="284">
        <v>1150</v>
      </c>
      <c r="AM466" s="284">
        <v>738</v>
      </c>
      <c r="AN466" s="284">
        <v>816</v>
      </c>
      <c r="AO466" s="284">
        <v>931</v>
      </c>
      <c r="AP466" s="284">
        <v>826</v>
      </c>
      <c r="AQ466" s="284">
        <v>826</v>
      </c>
      <c r="AR466" s="284">
        <v>1044</v>
      </c>
      <c r="AS466" s="284">
        <v>934</v>
      </c>
      <c r="AU466" t="s">
        <v>8</v>
      </c>
    </row>
    <row r="467" spans="4:47" ht="13.5" customHeight="1">
      <c r="D467" s="283" t="s">
        <v>1826</v>
      </c>
      <c r="E467" s="283"/>
      <c r="F467" s="285" t="s">
        <v>1843</v>
      </c>
      <c r="G467" s="199">
        <v>19.5</v>
      </c>
      <c r="H467" s="284">
        <v>724</v>
      </c>
      <c r="I467" s="284">
        <v>719</v>
      </c>
      <c r="J467" s="284">
        <v>840</v>
      </c>
      <c r="K467" s="284">
        <v>756</v>
      </c>
      <c r="L467" s="284">
        <v>749</v>
      </c>
      <c r="M467" s="284">
        <v>881</v>
      </c>
      <c r="N467" s="284">
        <v>866</v>
      </c>
      <c r="O467" s="284">
        <v>738</v>
      </c>
      <c r="P467" s="284">
        <v>797</v>
      </c>
      <c r="Q467" s="284">
        <v>870</v>
      </c>
      <c r="R467" s="284">
        <v>868</v>
      </c>
      <c r="S467" s="284">
        <v>985</v>
      </c>
      <c r="T467" s="284">
        <v>1159</v>
      </c>
      <c r="U467" s="284">
        <v>1236</v>
      </c>
      <c r="V467" s="284">
        <v>924</v>
      </c>
      <c r="W467" s="284">
        <v>1024</v>
      </c>
      <c r="X467" s="284">
        <v>795</v>
      </c>
      <c r="Y467" s="284">
        <v>899</v>
      </c>
      <c r="Z467" s="284">
        <v>1073</v>
      </c>
      <c r="AA467" s="284">
        <v>899</v>
      </c>
      <c r="AB467" s="284">
        <v>849</v>
      </c>
      <c r="AC467" s="284">
        <v>980</v>
      </c>
      <c r="AD467" s="284">
        <v>1177</v>
      </c>
      <c r="AE467" s="284">
        <v>949</v>
      </c>
      <c r="AF467" s="284">
        <v>950</v>
      </c>
      <c r="AG467" s="284">
        <v>1083</v>
      </c>
      <c r="AH467" s="284">
        <v>1299</v>
      </c>
      <c r="AI467" s="284">
        <v>792</v>
      </c>
      <c r="AJ467" s="284">
        <v>897</v>
      </c>
      <c r="AK467" s="284">
        <v>1022</v>
      </c>
      <c r="AL467" s="284">
        <v>1204</v>
      </c>
      <c r="AM467" s="284">
        <v>769</v>
      </c>
      <c r="AN467" s="284">
        <v>855</v>
      </c>
      <c r="AO467" s="284">
        <v>974</v>
      </c>
      <c r="AP467" s="284">
        <v>866</v>
      </c>
      <c r="AQ467" s="284">
        <v>866</v>
      </c>
      <c r="AR467" s="284">
        <v>1103</v>
      </c>
      <c r="AS467" s="284">
        <v>978</v>
      </c>
      <c r="AU467" t="s">
        <v>1826</v>
      </c>
    </row>
    <row r="468" spans="4:47" ht="13.5" customHeight="1">
      <c r="D468" s="283" t="s">
        <v>2161</v>
      </c>
      <c r="E468" s="283" t="s">
        <v>4713</v>
      </c>
      <c r="F468" s="285" t="s">
        <v>2165</v>
      </c>
      <c r="G468" s="199">
        <v>10.5</v>
      </c>
      <c r="H468" s="284">
        <v>360</v>
      </c>
      <c r="I468" s="284">
        <v>371</v>
      </c>
      <c r="J468" s="284">
        <v>420</v>
      </c>
      <c r="K468" s="284">
        <v>384</v>
      </c>
      <c r="L468" s="284">
        <v>382</v>
      </c>
      <c r="M468" s="284">
        <v>477</v>
      </c>
      <c r="N468" s="284">
        <v>410</v>
      </c>
      <c r="O468" s="284">
        <v>369</v>
      </c>
      <c r="P468" s="284">
        <v>466</v>
      </c>
      <c r="Q468" s="284">
        <v>465</v>
      </c>
      <c r="R468" s="284">
        <v>432</v>
      </c>
      <c r="S468" s="284">
        <v>462</v>
      </c>
      <c r="T468" s="284">
        <v>551</v>
      </c>
      <c r="U468" s="284">
        <v>612</v>
      </c>
      <c r="V468" s="284">
        <v>473</v>
      </c>
      <c r="W468" s="284">
        <v>525</v>
      </c>
      <c r="X468" s="284">
        <v>383</v>
      </c>
      <c r="Y468" s="284">
        <v>434</v>
      </c>
      <c r="Z468" s="284">
        <v>518</v>
      </c>
      <c r="AA468" s="284">
        <v>433</v>
      </c>
      <c r="AB468" s="284">
        <v>415</v>
      </c>
      <c r="AC468" s="284">
        <v>484</v>
      </c>
      <c r="AD468" s="284">
        <v>587</v>
      </c>
      <c r="AE468" s="284">
        <v>468</v>
      </c>
      <c r="AF468" s="284">
        <v>450</v>
      </c>
      <c r="AG468" s="284">
        <v>521</v>
      </c>
      <c r="AH468" s="284">
        <v>630</v>
      </c>
      <c r="AI468" s="284">
        <v>387</v>
      </c>
      <c r="AJ468" s="284">
        <v>444</v>
      </c>
      <c r="AK468" s="284">
        <v>512</v>
      </c>
      <c r="AL468" s="284">
        <v>601</v>
      </c>
      <c r="AM468" s="284">
        <v>381</v>
      </c>
      <c r="AN468" s="284">
        <v>424</v>
      </c>
      <c r="AO468" s="284">
        <v>482</v>
      </c>
      <c r="AP468" s="284">
        <v>490</v>
      </c>
      <c r="AQ468" s="284">
        <v>490</v>
      </c>
      <c r="AR468" s="284">
        <v>617</v>
      </c>
      <c r="AS468" s="284">
        <v>537</v>
      </c>
      <c r="AU468" t="s">
        <v>2161</v>
      </c>
    </row>
    <row r="469" spans="4:47" ht="13.5" customHeight="1">
      <c r="D469" s="283" t="s">
        <v>3030</v>
      </c>
      <c r="E469" s="283" t="s">
        <v>4713</v>
      </c>
      <c r="F469" s="285" t="s">
        <v>2165</v>
      </c>
      <c r="G469" s="199">
        <v>10.5</v>
      </c>
      <c r="H469" s="284">
        <v>360</v>
      </c>
      <c r="I469" s="284">
        <v>371</v>
      </c>
      <c r="J469" s="284">
        <v>420</v>
      </c>
      <c r="K469" s="284">
        <v>384</v>
      </c>
      <c r="L469" s="284">
        <v>382</v>
      </c>
      <c r="M469" s="284">
        <v>477</v>
      </c>
      <c r="N469" s="284">
        <v>410</v>
      </c>
      <c r="O469" s="284">
        <v>369</v>
      </c>
      <c r="P469" s="284">
        <v>466</v>
      </c>
      <c r="Q469" s="284">
        <v>465</v>
      </c>
      <c r="R469" s="284">
        <v>432</v>
      </c>
      <c r="S469" s="284">
        <v>462</v>
      </c>
      <c r="T469" s="284">
        <v>551</v>
      </c>
      <c r="U469" s="284">
        <v>612</v>
      </c>
      <c r="V469" s="284">
        <v>473</v>
      </c>
      <c r="W469" s="284">
        <v>525</v>
      </c>
      <c r="X469" s="284">
        <v>383</v>
      </c>
      <c r="Y469" s="284">
        <v>434</v>
      </c>
      <c r="Z469" s="284">
        <v>518</v>
      </c>
      <c r="AA469" s="284">
        <v>433</v>
      </c>
      <c r="AB469" s="284">
        <v>415</v>
      </c>
      <c r="AC469" s="284">
        <v>484</v>
      </c>
      <c r="AD469" s="284">
        <v>587</v>
      </c>
      <c r="AE469" s="284">
        <v>468</v>
      </c>
      <c r="AF469" s="284">
        <v>450</v>
      </c>
      <c r="AG469" s="284">
        <v>521</v>
      </c>
      <c r="AH469" s="284">
        <v>630</v>
      </c>
      <c r="AI469" s="284">
        <v>387</v>
      </c>
      <c r="AJ469" s="284">
        <v>444</v>
      </c>
      <c r="AK469" s="284">
        <v>512</v>
      </c>
      <c r="AL469" s="284">
        <v>601</v>
      </c>
      <c r="AM469" s="284">
        <v>381</v>
      </c>
      <c r="AN469" s="284">
        <v>424</v>
      </c>
      <c r="AO469" s="284">
        <v>482</v>
      </c>
      <c r="AP469" s="284">
        <v>490</v>
      </c>
      <c r="AQ469" s="284">
        <v>490</v>
      </c>
      <c r="AR469" s="284">
        <v>617</v>
      </c>
      <c r="AS469" s="284">
        <v>537</v>
      </c>
      <c r="AU469" t="s">
        <v>3030</v>
      </c>
    </row>
    <row r="470" spans="4:47" ht="13.5" customHeight="1">
      <c r="D470" s="283" t="s">
        <v>9</v>
      </c>
      <c r="E470" s="283" t="s">
        <v>4713</v>
      </c>
      <c r="F470" s="285" t="s">
        <v>924</v>
      </c>
      <c r="G470" s="199">
        <v>10.5</v>
      </c>
      <c r="H470" s="284">
        <v>491</v>
      </c>
      <c r="I470" s="284">
        <v>492</v>
      </c>
      <c r="J470" s="284">
        <v>568</v>
      </c>
      <c r="K470" s="284">
        <v>512</v>
      </c>
      <c r="L470" s="284">
        <v>501</v>
      </c>
      <c r="M470" s="284">
        <v>613</v>
      </c>
      <c r="N470" s="284">
        <v>541</v>
      </c>
      <c r="O470" s="284">
        <v>494</v>
      </c>
      <c r="P470" s="284">
        <v>526</v>
      </c>
      <c r="Q470" s="284">
        <v>597</v>
      </c>
      <c r="R470" s="284">
        <v>581</v>
      </c>
      <c r="S470" s="284">
        <v>680</v>
      </c>
      <c r="T470" s="284">
        <v>779</v>
      </c>
      <c r="U470" s="284">
        <v>820</v>
      </c>
      <c r="V470" s="284">
        <v>625</v>
      </c>
      <c r="W470" s="284">
        <v>696</v>
      </c>
      <c r="X470" s="284">
        <v>546</v>
      </c>
      <c r="Y470" s="284">
        <v>599</v>
      </c>
      <c r="Z470" s="284">
        <v>714</v>
      </c>
      <c r="AA470" s="284">
        <v>614</v>
      </c>
      <c r="AB470" s="284">
        <v>577</v>
      </c>
      <c r="AC470" s="284">
        <v>649</v>
      </c>
      <c r="AD470" s="284">
        <v>782</v>
      </c>
      <c r="AE470" s="284">
        <v>649</v>
      </c>
      <c r="AF470" s="284">
        <v>644</v>
      </c>
      <c r="AG470" s="284">
        <v>717</v>
      </c>
      <c r="AH470" s="284">
        <v>863</v>
      </c>
      <c r="AI470" s="284">
        <v>550</v>
      </c>
      <c r="AJ470" s="284">
        <v>616</v>
      </c>
      <c r="AK470" s="284">
        <v>683</v>
      </c>
      <c r="AL470" s="284">
        <v>808</v>
      </c>
      <c r="AM470" s="284">
        <v>538</v>
      </c>
      <c r="AN470" s="284">
        <v>583</v>
      </c>
      <c r="AO470" s="284">
        <v>666</v>
      </c>
      <c r="AP470" s="284">
        <v>605</v>
      </c>
      <c r="AQ470" s="284">
        <v>605</v>
      </c>
      <c r="AR470" s="284">
        <v>737</v>
      </c>
      <c r="AS470" s="284">
        <v>672</v>
      </c>
      <c r="AU470" t="s">
        <v>9</v>
      </c>
    </row>
    <row r="471" spans="4:47" ht="13.5" customHeight="1">
      <c r="D471" s="283" t="s">
        <v>3031</v>
      </c>
      <c r="E471" s="283" t="s">
        <v>4713</v>
      </c>
      <c r="F471" s="285" t="s">
        <v>924</v>
      </c>
      <c r="G471" s="199">
        <v>10.5</v>
      </c>
      <c r="H471" s="284">
        <v>491</v>
      </c>
      <c r="I471" s="284">
        <v>492</v>
      </c>
      <c r="J471" s="284">
        <v>568</v>
      </c>
      <c r="K471" s="284">
        <v>512</v>
      </c>
      <c r="L471" s="284">
        <v>501</v>
      </c>
      <c r="M471" s="284">
        <v>613</v>
      </c>
      <c r="N471" s="284">
        <v>541</v>
      </c>
      <c r="O471" s="284">
        <v>494</v>
      </c>
      <c r="P471" s="284">
        <v>526</v>
      </c>
      <c r="Q471" s="284">
        <v>597</v>
      </c>
      <c r="R471" s="284">
        <v>581</v>
      </c>
      <c r="S471" s="284">
        <v>680</v>
      </c>
      <c r="T471" s="284">
        <v>779</v>
      </c>
      <c r="U471" s="284">
        <v>820</v>
      </c>
      <c r="V471" s="284">
        <v>625</v>
      </c>
      <c r="W471" s="284">
        <v>696</v>
      </c>
      <c r="X471" s="284">
        <v>546</v>
      </c>
      <c r="Y471" s="284">
        <v>599</v>
      </c>
      <c r="Z471" s="284">
        <v>714</v>
      </c>
      <c r="AA471" s="284">
        <v>614</v>
      </c>
      <c r="AB471" s="284">
        <v>577</v>
      </c>
      <c r="AC471" s="284">
        <v>649</v>
      </c>
      <c r="AD471" s="284">
        <v>782</v>
      </c>
      <c r="AE471" s="284">
        <v>649</v>
      </c>
      <c r="AF471" s="284">
        <v>644</v>
      </c>
      <c r="AG471" s="284">
        <v>717</v>
      </c>
      <c r="AH471" s="284">
        <v>863</v>
      </c>
      <c r="AI471" s="284">
        <v>550</v>
      </c>
      <c r="AJ471" s="284">
        <v>616</v>
      </c>
      <c r="AK471" s="284">
        <v>683</v>
      </c>
      <c r="AL471" s="284">
        <v>808</v>
      </c>
      <c r="AM471" s="284">
        <v>538</v>
      </c>
      <c r="AN471" s="284">
        <v>583</v>
      </c>
      <c r="AO471" s="284">
        <v>666</v>
      </c>
      <c r="AP471" s="284">
        <v>605</v>
      </c>
      <c r="AQ471" s="284">
        <v>605</v>
      </c>
      <c r="AR471" s="284">
        <v>737</v>
      </c>
      <c r="AS471" s="284">
        <v>672</v>
      </c>
      <c r="AU471" t="s">
        <v>3031</v>
      </c>
    </row>
    <row r="472" spans="4:47" ht="13.5" customHeight="1">
      <c r="D472" s="283" t="s">
        <v>4053</v>
      </c>
      <c r="E472" s="282"/>
      <c r="F472" s="285" t="s">
        <v>4059</v>
      </c>
      <c r="G472" s="199">
        <v>10.5</v>
      </c>
      <c r="H472" s="284">
        <v>993</v>
      </c>
      <c r="I472" s="284">
        <v>980</v>
      </c>
      <c r="J472" s="284">
        <v>1123</v>
      </c>
      <c r="K472" s="284">
        <v>1013</v>
      </c>
      <c r="L472" s="284">
        <v>990</v>
      </c>
      <c r="M472" s="284">
        <v>1168</v>
      </c>
      <c r="N472" s="284">
        <v>1067</v>
      </c>
      <c r="O472" s="284">
        <v>985</v>
      </c>
      <c r="P472" s="284">
        <v>1017</v>
      </c>
      <c r="Q472" s="284">
        <v>1150</v>
      </c>
      <c r="R472" s="284">
        <v>1080</v>
      </c>
      <c r="S472" s="284">
        <v>1143</v>
      </c>
      <c r="T472" s="284">
        <v>1251</v>
      </c>
      <c r="U472" s="284">
        <v>1395</v>
      </c>
      <c r="V472" s="284">
        <v>1113</v>
      </c>
      <c r="W472" s="284">
        <v>1252</v>
      </c>
      <c r="X472" s="284">
        <v>1038</v>
      </c>
      <c r="Y472" s="284">
        <v>1097</v>
      </c>
      <c r="Z472" s="284">
        <v>1285</v>
      </c>
      <c r="AA472" s="284">
        <v>1140</v>
      </c>
      <c r="AB472" s="284">
        <v>1081</v>
      </c>
      <c r="AC472" s="284">
        <v>1158</v>
      </c>
      <c r="AD472" s="284">
        <v>1360</v>
      </c>
      <c r="AE472" s="284">
        <v>1182</v>
      </c>
      <c r="AF472" s="284">
        <v>1138</v>
      </c>
      <c r="AG472" s="284">
        <v>1216</v>
      </c>
      <c r="AH472" s="284">
        <v>1429</v>
      </c>
      <c r="AI472" s="284">
        <v>1043</v>
      </c>
      <c r="AJ472" s="284">
        <v>1089</v>
      </c>
      <c r="AK472" s="284">
        <v>1166</v>
      </c>
      <c r="AL472" s="284">
        <v>1370</v>
      </c>
      <c r="AM472" s="284">
        <v>1005</v>
      </c>
      <c r="AN472" s="284">
        <v>1047</v>
      </c>
      <c r="AO472" s="284">
        <v>1199</v>
      </c>
      <c r="AP472" s="284">
        <v>1124</v>
      </c>
      <c r="AQ472" s="284">
        <v>1124</v>
      </c>
      <c r="AR472" s="284">
        <v>1256</v>
      </c>
      <c r="AS472" s="284">
        <v>1196</v>
      </c>
      <c r="AU472" t="s">
        <v>4053</v>
      </c>
    </row>
    <row r="473" spans="4:47" ht="13.5" customHeight="1">
      <c r="D473" s="283" t="s">
        <v>756</v>
      </c>
      <c r="E473" s="282"/>
      <c r="F473" s="285" t="s">
        <v>1068</v>
      </c>
      <c r="G473" s="199">
        <v>10.5</v>
      </c>
      <c r="H473" s="284">
        <v>836</v>
      </c>
      <c r="I473" s="284">
        <v>826</v>
      </c>
      <c r="J473" s="284">
        <v>952</v>
      </c>
      <c r="K473" s="284">
        <v>857</v>
      </c>
      <c r="L473" s="284">
        <v>835</v>
      </c>
      <c r="M473" s="284">
        <v>997</v>
      </c>
      <c r="N473" s="284">
        <v>895</v>
      </c>
      <c r="O473" s="284">
        <v>832</v>
      </c>
      <c r="P473" s="284">
        <v>861</v>
      </c>
      <c r="Q473" s="284">
        <v>981</v>
      </c>
      <c r="R473" s="284">
        <v>934</v>
      </c>
      <c r="S473" s="284">
        <v>1011</v>
      </c>
      <c r="T473" s="284">
        <v>1115</v>
      </c>
      <c r="U473" s="284">
        <v>1230</v>
      </c>
      <c r="V473" s="284">
        <v>973</v>
      </c>
      <c r="W473" s="284">
        <v>1092</v>
      </c>
      <c r="X473" s="284">
        <v>878</v>
      </c>
      <c r="Y473" s="284">
        <v>938</v>
      </c>
      <c r="Z473" s="284">
        <v>1113</v>
      </c>
      <c r="AA473" s="284">
        <v>983</v>
      </c>
      <c r="AB473" s="284">
        <v>910</v>
      </c>
      <c r="AC473" s="284">
        <v>988</v>
      </c>
      <c r="AD473" s="284">
        <v>1181</v>
      </c>
      <c r="AE473" s="284">
        <v>1018</v>
      </c>
      <c r="AF473" s="284">
        <v>977</v>
      </c>
      <c r="AG473" s="284">
        <v>1056</v>
      </c>
      <c r="AH473" s="284">
        <v>1262</v>
      </c>
      <c r="AI473" s="284">
        <v>889</v>
      </c>
      <c r="AJ473" s="284">
        <v>947</v>
      </c>
      <c r="AK473" s="284">
        <v>1021</v>
      </c>
      <c r="AL473" s="284">
        <v>1205</v>
      </c>
      <c r="AM473" s="284">
        <v>869</v>
      </c>
      <c r="AN473" s="284">
        <v>914</v>
      </c>
      <c r="AO473" s="284">
        <v>1046</v>
      </c>
      <c r="AP473" s="284">
        <v>976</v>
      </c>
      <c r="AQ473" s="284">
        <v>976</v>
      </c>
      <c r="AR473" s="284">
        <v>1108</v>
      </c>
      <c r="AS473" s="284">
        <v>1038</v>
      </c>
      <c r="AU473" t="s">
        <v>756</v>
      </c>
    </row>
    <row r="474" spans="4:47" ht="13.5" customHeight="1">
      <c r="D474" s="283" t="s">
        <v>3932</v>
      </c>
      <c r="E474" s="282"/>
      <c r="F474" s="285" t="s">
        <v>3937</v>
      </c>
      <c r="G474" s="199">
        <v>10.5</v>
      </c>
      <c r="H474" s="284">
        <v>1206</v>
      </c>
      <c r="I474" s="284">
        <v>1191</v>
      </c>
      <c r="J474" s="284">
        <v>1366</v>
      </c>
      <c r="K474" s="284">
        <v>1227</v>
      </c>
      <c r="L474" s="284">
        <v>1201</v>
      </c>
      <c r="M474" s="284">
        <v>1411</v>
      </c>
      <c r="N474" s="284">
        <v>1291</v>
      </c>
      <c r="O474" s="284">
        <v>1194</v>
      </c>
      <c r="P474" s="284">
        <v>1229</v>
      </c>
      <c r="Q474" s="284">
        <v>1393</v>
      </c>
      <c r="R474" s="284">
        <v>1304</v>
      </c>
      <c r="S474" s="284">
        <v>1526</v>
      </c>
      <c r="T474" s="284">
        <v>1640</v>
      </c>
      <c r="U474" s="284">
        <v>1870</v>
      </c>
      <c r="V474" s="284">
        <v>1517</v>
      </c>
      <c r="W474" s="284">
        <v>1711</v>
      </c>
      <c r="X474" s="284">
        <v>1245</v>
      </c>
      <c r="Y474" s="284">
        <v>1313</v>
      </c>
      <c r="Z474" s="284">
        <v>1539</v>
      </c>
      <c r="AA474" s="284">
        <v>1374</v>
      </c>
      <c r="AB474" s="284">
        <v>1288</v>
      </c>
      <c r="AC474" s="284">
        <v>1373</v>
      </c>
      <c r="AD474" s="284">
        <v>1614</v>
      </c>
      <c r="AE474" s="284">
        <v>1417</v>
      </c>
      <c r="AF474" s="284">
        <v>1345</v>
      </c>
      <c r="AG474" s="284">
        <v>1432</v>
      </c>
      <c r="AH474" s="284">
        <v>1682</v>
      </c>
      <c r="AI474" s="284">
        <v>1259</v>
      </c>
      <c r="AJ474" s="284">
        <v>1296</v>
      </c>
      <c r="AK474" s="284">
        <v>1382</v>
      </c>
      <c r="AL474" s="284">
        <v>1624</v>
      </c>
      <c r="AM474" s="284">
        <v>1212</v>
      </c>
      <c r="AN474" s="284">
        <v>1258</v>
      </c>
      <c r="AO474" s="284">
        <v>1442</v>
      </c>
      <c r="AP474" s="284">
        <v>1361</v>
      </c>
      <c r="AQ474" s="284">
        <v>1361</v>
      </c>
      <c r="AR474" s="284">
        <v>1493</v>
      </c>
      <c r="AS474" s="284">
        <v>1433</v>
      </c>
      <c r="AU474" t="s">
        <v>3932</v>
      </c>
    </row>
    <row r="475" spans="4:47" ht="13.5" customHeight="1">
      <c r="D475" s="283" t="s">
        <v>2171</v>
      </c>
      <c r="E475" s="282"/>
      <c r="F475" s="285" t="s">
        <v>2176</v>
      </c>
      <c r="G475" s="199">
        <v>12</v>
      </c>
      <c r="H475" s="284">
        <v>425</v>
      </c>
      <c r="I475" s="284">
        <v>424</v>
      </c>
      <c r="J475" s="284">
        <v>506</v>
      </c>
      <c r="K475" s="284">
        <v>459</v>
      </c>
      <c r="L475" s="284">
        <v>456</v>
      </c>
      <c r="M475" s="284">
        <v>554</v>
      </c>
      <c r="N475" s="284">
        <v>525</v>
      </c>
      <c r="O475" s="284">
        <v>435</v>
      </c>
      <c r="P475" s="284">
        <v>478</v>
      </c>
      <c r="Q475" s="284">
        <v>527</v>
      </c>
      <c r="R475" s="284">
        <v>510</v>
      </c>
      <c r="S475" s="284">
        <v>586</v>
      </c>
      <c r="T475" s="284">
        <v>690</v>
      </c>
      <c r="U475" s="284">
        <v>773</v>
      </c>
      <c r="V475" s="284">
        <v>563</v>
      </c>
      <c r="W475" s="284">
        <v>627</v>
      </c>
      <c r="X475" s="284">
        <v>471</v>
      </c>
      <c r="Y475" s="284">
        <v>530</v>
      </c>
      <c r="Z475" s="284">
        <v>632</v>
      </c>
      <c r="AA475" s="284">
        <v>533</v>
      </c>
      <c r="AB475" s="284">
        <v>503</v>
      </c>
      <c r="AC475" s="284">
        <v>583</v>
      </c>
      <c r="AD475" s="284">
        <v>706</v>
      </c>
      <c r="AE475" s="284">
        <v>567</v>
      </c>
      <c r="AF475" s="284">
        <v>574</v>
      </c>
      <c r="AG475" s="284">
        <v>655</v>
      </c>
      <c r="AH475" s="284">
        <v>791</v>
      </c>
      <c r="AI475" s="284">
        <v>482</v>
      </c>
      <c r="AJ475" s="284">
        <v>544</v>
      </c>
      <c r="AK475" s="284">
        <v>623</v>
      </c>
      <c r="AL475" s="284">
        <v>732</v>
      </c>
      <c r="AM475" s="284">
        <v>459</v>
      </c>
      <c r="AN475" s="284">
        <v>507</v>
      </c>
      <c r="AO475" s="284">
        <v>578</v>
      </c>
      <c r="AP475" s="284">
        <v>527</v>
      </c>
      <c r="AQ475" s="284">
        <v>527</v>
      </c>
      <c r="AR475" s="284">
        <v>672</v>
      </c>
      <c r="AS475" s="284">
        <v>624</v>
      </c>
      <c r="AU475" t="s">
        <v>2171</v>
      </c>
    </row>
    <row r="476" spans="4:47" ht="13.5" customHeight="1">
      <c r="D476" s="283" t="s">
        <v>2162</v>
      </c>
      <c r="E476" s="283" t="s">
        <v>4713</v>
      </c>
      <c r="F476" s="285" t="s">
        <v>2166</v>
      </c>
      <c r="G476" s="199">
        <v>12</v>
      </c>
      <c r="H476" s="284">
        <v>377</v>
      </c>
      <c r="I476" s="284">
        <v>390</v>
      </c>
      <c r="J476" s="284">
        <v>441</v>
      </c>
      <c r="K476" s="284">
        <v>401</v>
      </c>
      <c r="L476" s="284">
        <v>399</v>
      </c>
      <c r="M476" s="284">
        <v>506</v>
      </c>
      <c r="N476" s="284">
        <v>431</v>
      </c>
      <c r="O476" s="284">
        <v>388</v>
      </c>
      <c r="P476" s="284">
        <v>450</v>
      </c>
      <c r="Q476" s="284">
        <v>494</v>
      </c>
      <c r="R476" s="284">
        <v>459</v>
      </c>
      <c r="S476" s="284">
        <v>485</v>
      </c>
      <c r="T476" s="284">
        <v>588</v>
      </c>
      <c r="U476" s="284">
        <v>648</v>
      </c>
      <c r="V476" s="284">
        <v>503</v>
      </c>
      <c r="W476" s="284">
        <v>558</v>
      </c>
      <c r="X476" s="284">
        <v>400</v>
      </c>
      <c r="Y476" s="284">
        <v>457</v>
      </c>
      <c r="Z476" s="284">
        <v>546</v>
      </c>
      <c r="AA476" s="284">
        <v>453</v>
      </c>
      <c r="AB476" s="284">
        <v>437</v>
      </c>
      <c r="AC476" s="284">
        <v>516</v>
      </c>
      <c r="AD476" s="284">
        <v>627</v>
      </c>
      <c r="AE476" s="284">
        <v>494</v>
      </c>
      <c r="AF476" s="284">
        <v>473</v>
      </c>
      <c r="AG476" s="284">
        <v>552</v>
      </c>
      <c r="AH476" s="284">
        <v>670</v>
      </c>
      <c r="AI476" s="284">
        <v>403</v>
      </c>
      <c r="AJ476" s="284">
        <v>469</v>
      </c>
      <c r="AK476" s="284">
        <v>547</v>
      </c>
      <c r="AL476" s="284">
        <v>642</v>
      </c>
      <c r="AM476" s="284">
        <v>399</v>
      </c>
      <c r="AN476" s="284">
        <v>448</v>
      </c>
      <c r="AO476" s="284">
        <v>509</v>
      </c>
      <c r="AP476" s="284">
        <v>521</v>
      </c>
      <c r="AQ476" s="284">
        <v>521</v>
      </c>
      <c r="AR476" s="284">
        <v>667</v>
      </c>
      <c r="AS476" s="284">
        <v>568</v>
      </c>
      <c r="AU476" t="s">
        <v>2162</v>
      </c>
    </row>
    <row r="477" spans="4:47" ht="13.5" customHeight="1">
      <c r="D477" s="283" t="s">
        <v>3032</v>
      </c>
      <c r="E477" s="283" t="s">
        <v>4713</v>
      </c>
      <c r="F477" s="285" t="s">
        <v>2166</v>
      </c>
      <c r="G477" s="199">
        <v>12</v>
      </c>
      <c r="H477" s="284">
        <v>377</v>
      </c>
      <c r="I477" s="284">
        <v>390</v>
      </c>
      <c r="J477" s="284">
        <v>441</v>
      </c>
      <c r="K477" s="284">
        <v>401</v>
      </c>
      <c r="L477" s="284">
        <v>399</v>
      </c>
      <c r="M477" s="284">
        <v>506</v>
      </c>
      <c r="N477" s="284">
        <v>431</v>
      </c>
      <c r="O477" s="284">
        <v>388</v>
      </c>
      <c r="P477" s="284">
        <v>450</v>
      </c>
      <c r="Q477" s="284">
        <v>494</v>
      </c>
      <c r="R477" s="284">
        <v>459</v>
      </c>
      <c r="S477" s="284">
        <v>485</v>
      </c>
      <c r="T477" s="284">
        <v>588</v>
      </c>
      <c r="U477" s="284">
        <v>648</v>
      </c>
      <c r="V477" s="284">
        <v>503</v>
      </c>
      <c r="W477" s="284">
        <v>558</v>
      </c>
      <c r="X477" s="284">
        <v>400</v>
      </c>
      <c r="Y477" s="284">
        <v>457</v>
      </c>
      <c r="Z477" s="284">
        <v>546</v>
      </c>
      <c r="AA477" s="284">
        <v>453</v>
      </c>
      <c r="AB477" s="284">
        <v>437</v>
      </c>
      <c r="AC477" s="284">
        <v>516</v>
      </c>
      <c r="AD477" s="284">
        <v>627</v>
      </c>
      <c r="AE477" s="284">
        <v>494</v>
      </c>
      <c r="AF477" s="284">
        <v>473</v>
      </c>
      <c r="AG477" s="284">
        <v>552</v>
      </c>
      <c r="AH477" s="284">
        <v>670</v>
      </c>
      <c r="AI477" s="284">
        <v>403</v>
      </c>
      <c r="AJ477" s="284">
        <v>469</v>
      </c>
      <c r="AK477" s="284">
        <v>547</v>
      </c>
      <c r="AL477" s="284">
        <v>642</v>
      </c>
      <c r="AM477" s="284">
        <v>399</v>
      </c>
      <c r="AN477" s="284">
        <v>448</v>
      </c>
      <c r="AO477" s="284">
        <v>509</v>
      </c>
      <c r="AP477" s="284">
        <v>521</v>
      </c>
      <c r="AQ477" s="284">
        <v>521</v>
      </c>
      <c r="AR477" s="284">
        <v>667</v>
      </c>
      <c r="AS477" s="284">
        <v>568</v>
      </c>
      <c r="AU477" t="s">
        <v>3032</v>
      </c>
    </row>
    <row r="478" spans="4:47" ht="13.5" customHeight="1">
      <c r="D478" s="283" t="s">
        <v>10</v>
      </c>
      <c r="E478" s="283" t="s">
        <v>4713</v>
      </c>
      <c r="F478" s="285" t="s">
        <v>925</v>
      </c>
      <c r="G478" s="199">
        <v>12</v>
      </c>
      <c r="H478" s="284">
        <v>515</v>
      </c>
      <c r="I478" s="284">
        <v>516</v>
      </c>
      <c r="J478" s="284">
        <v>596</v>
      </c>
      <c r="K478" s="284">
        <v>536</v>
      </c>
      <c r="L478" s="284">
        <v>524</v>
      </c>
      <c r="M478" s="284">
        <v>647</v>
      </c>
      <c r="N478" s="284">
        <v>568</v>
      </c>
      <c r="O478" s="284">
        <v>519</v>
      </c>
      <c r="P478" s="284">
        <v>557</v>
      </c>
      <c r="Q478" s="284">
        <v>630</v>
      </c>
      <c r="R478" s="284">
        <v>616</v>
      </c>
      <c r="S478" s="284">
        <v>708</v>
      </c>
      <c r="T478" s="284">
        <v>816</v>
      </c>
      <c r="U478" s="284">
        <v>859</v>
      </c>
      <c r="V478" s="284">
        <v>656</v>
      </c>
      <c r="W478" s="284">
        <v>730</v>
      </c>
      <c r="X478" s="284">
        <v>566</v>
      </c>
      <c r="Y478" s="284">
        <v>626</v>
      </c>
      <c r="Z478" s="284">
        <v>747</v>
      </c>
      <c r="AA478" s="284">
        <v>638</v>
      </c>
      <c r="AB478" s="284">
        <v>603</v>
      </c>
      <c r="AC478" s="284">
        <v>684</v>
      </c>
      <c r="AD478" s="284">
        <v>827</v>
      </c>
      <c r="AE478" s="284">
        <v>679</v>
      </c>
      <c r="AF478" s="284">
        <v>670</v>
      </c>
      <c r="AG478" s="284">
        <v>753</v>
      </c>
      <c r="AH478" s="284">
        <v>907</v>
      </c>
      <c r="AI478" s="284">
        <v>569</v>
      </c>
      <c r="AJ478" s="284">
        <v>646</v>
      </c>
      <c r="AK478" s="284">
        <v>722</v>
      </c>
      <c r="AL478" s="284">
        <v>854</v>
      </c>
      <c r="AM478" s="284">
        <v>562</v>
      </c>
      <c r="AN478" s="284">
        <v>614</v>
      </c>
      <c r="AO478" s="284">
        <v>701</v>
      </c>
      <c r="AP478" s="284">
        <v>637</v>
      </c>
      <c r="AQ478" s="284">
        <v>637</v>
      </c>
      <c r="AR478" s="284">
        <v>783</v>
      </c>
      <c r="AS478" s="284">
        <v>702</v>
      </c>
      <c r="AU478" t="s">
        <v>10</v>
      </c>
    </row>
    <row r="479" spans="4:47" ht="13.5" customHeight="1">
      <c r="D479" s="283" t="s">
        <v>3033</v>
      </c>
      <c r="E479" s="283" t="s">
        <v>4713</v>
      </c>
      <c r="F479" s="285" t="s">
        <v>925</v>
      </c>
      <c r="G479" s="199">
        <v>12</v>
      </c>
      <c r="H479" s="284">
        <v>515</v>
      </c>
      <c r="I479" s="284">
        <v>516</v>
      </c>
      <c r="J479" s="284">
        <v>596</v>
      </c>
      <c r="K479" s="284">
        <v>536</v>
      </c>
      <c r="L479" s="284">
        <v>524</v>
      </c>
      <c r="M479" s="284">
        <v>647</v>
      </c>
      <c r="N479" s="284">
        <v>568</v>
      </c>
      <c r="O479" s="284">
        <v>519</v>
      </c>
      <c r="P479" s="284">
        <v>557</v>
      </c>
      <c r="Q479" s="284">
        <v>630</v>
      </c>
      <c r="R479" s="284">
        <v>616</v>
      </c>
      <c r="S479" s="284">
        <v>708</v>
      </c>
      <c r="T479" s="284">
        <v>816</v>
      </c>
      <c r="U479" s="284">
        <v>859</v>
      </c>
      <c r="V479" s="284">
        <v>656</v>
      </c>
      <c r="W479" s="284">
        <v>730</v>
      </c>
      <c r="X479" s="284">
        <v>566</v>
      </c>
      <c r="Y479" s="284">
        <v>626</v>
      </c>
      <c r="Z479" s="284">
        <v>747</v>
      </c>
      <c r="AA479" s="284">
        <v>638</v>
      </c>
      <c r="AB479" s="284">
        <v>603</v>
      </c>
      <c r="AC479" s="284">
        <v>684</v>
      </c>
      <c r="AD479" s="284">
        <v>827</v>
      </c>
      <c r="AE479" s="284">
        <v>679</v>
      </c>
      <c r="AF479" s="284">
        <v>670</v>
      </c>
      <c r="AG479" s="284">
        <v>753</v>
      </c>
      <c r="AH479" s="284">
        <v>907</v>
      </c>
      <c r="AI479" s="284">
        <v>569</v>
      </c>
      <c r="AJ479" s="284">
        <v>646</v>
      </c>
      <c r="AK479" s="284">
        <v>722</v>
      </c>
      <c r="AL479" s="284">
        <v>854</v>
      </c>
      <c r="AM479" s="284">
        <v>562</v>
      </c>
      <c r="AN479" s="284">
        <v>614</v>
      </c>
      <c r="AO479" s="284">
        <v>701</v>
      </c>
      <c r="AP479" s="284">
        <v>637</v>
      </c>
      <c r="AQ479" s="284">
        <v>637</v>
      </c>
      <c r="AR479" s="284">
        <v>783</v>
      </c>
      <c r="AS479" s="284">
        <v>702</v>
      </c>
      <c r="AU479" t="s">
        <v>3033</v>
      </c>
    </row>
    <row r="480" spans="4:47" ht="13.5" customHeight="1">
      <c r="D480" s="283" t="s">
        <v>4054</v>
      </c>
      <c r="E480" s="282"/>
      <c r="F480" s="285" t="s">
        <v>4060</v>
      </c>
      <c r="G480" s="199">
        <v>12</v>
      </c>
      <c r="H480" s="284">
        <v>1064</v>
      </c>
      <c r="I480" s="284">
        <v>1052</v>
      </c>
      <c r="J480" s="284">
        <v>1204</v>
      </c>
      <c r="K480" s="284">
        <v>1086</v>
      </c>
      <c r="L480" s="284">
        <v>1061</v>
      </c>
      <c r="M480" s="284">
        <v>1256</v>
      </c>
      <c r="N480" s="284">
        <v>1146</v>
      </c>
      <c r="O480" s="284">
        <v>1057</v>
      </c>
      <c r="P480" s="284">
        <v>1097</v>
      </c>
      <c r="Q480" s="284">
        <v>1237</v>
      </c>
      <c r="R480" s="284">
        <v>1163</v>
      </c>
      <c r="S480" s="284">
        <v>1208</v>
      </c>
      <c r="T480" s="284">
        <v>1326</v>
      </c>
      <c r="U480" s="284">
        <v>1480</v>
      </c>
      <c r="V480" s="284">
        <v>1184</v>
      </c>
      <c r="W480" s="284">
        <v>1330</v>
      </c>
      <c r="X480" s="284">
        <v>1074</v>
      </c>
      <c r="Y480" s="284">
        <v>1140</v>
      </c>
      <c r="Z480" s="284">
        <v>1334</v>
      </c>
      <c r="AA480" s="284">
        <v>1178</v>
      </c>
      <c r="AB480" s="284">
        <v>1123</v>
      </c>
      <c r="AC480" s="284">
        <v>1209</v>
      </c>
      <c r="AD480" s="284">
        <v>1421</v>
      </c>
      <c r="AE480" s="284">
        <v>1227</v>
      </c>
      <c r="AF480" s="284">
        <v>1181</v>
      </c>
      <c r="AG480" s="284">
        <v>1268</v>
      </c>
      <c r="AH480" s="284">
        <v>1490</v>
      </c>
      <c r="AI480" s="284">
        <v>1076</v>
      </c>
      <c r="AJ480" s="284">
        <v>1132</v>
      </c>
      <c r="AK480" s="284">
        <v>1218</v>
      </c>
      <c r="AL480" s="284">
        <v>1455</v>
      </c>
      <c r="AM480" s="284">
        <v>1043</v>
      </c>
      <c r="AN480" s="284">
        <v>1090</v>
      </c>
      <c r="AO480" s="284">
        <v>1248</v>
      </c>
      <c r="AP480" s="284">
        <v>1218</v>
      </c>
      <c r="AQ480" s="284">
        <v>1207</v>
      </c>
      <c r="AR480" s="284">
        <v>1354</v>
      </c>
      <c r="AS480" s="284">
        <v>1279</v>
      </c>
      <c r="AU480" t="s">
        <v>4054</v>
      </c>
    </row>
    <row r="481" spans="4:47" ht="13.5" customHeight="1">
      <c r="D481" s="283" t="s">
        <v>2172</v>
      </c>
      <c r="E481" s="282"/>
      <c r="F481" s="285" t="s">
        <v>2177</v>
      </c>
      <c r="G481" s="199">
        <v>13.5</v>
      </c>
      <c r="H481" s="284">
        <v>445</v>
      </c>
      <c r="I481" s="284">
        <v>445</v>
      </c>
      <c r="J481" s="284">
        <v>532</v>
      </c>
      <c r="K481" s="284">
        <v>480</v>
      </c>
      <c r="L481" s="284">
        <v>478</v>
      </c>
      <c r="M481" s="284">
        <v>580</v>
      </c>
      <c r="N481" s="284">
        <v>551</v>
      </c>
      <c r="O481" s="284">
        <v>458</v>
      </c>
      <c r="P481" s="284">
        <v>509</v>
      </c>
      <c r="Q481" s="284">
        <v>560</v>
      </c>
      <c r="R481" s="284">
        <v>543</v>
      </c>
      <c r="S481" s="284">
        <v>615</v>
      </c>
      <c r="T481" s="284">
        <v>730</v>
      </c>
      <c r="U481" s="284">
        <v>814</v>
      </c>
      <c r="V481" s="284">
        <v>597</v>
      </c>
      <c r="W481" s="284">
        <v>665</v>
      </c>
      <c r="X481" s="284">
        <v>492</v>
      </c>
      <c r="Y481" s="284">
        <v>558</v>
      </c>
      <c r="Z481" s="284">
        <v>666</v>
      </c>
      <c r="AA481" s="284">
        <v>557</v>
      </c>
      <c r="AB481" s="284">
        <v>529</v>
      </c>
      <c r="AC481" s="284">
        <v>619</v>
      </c>
      <c r="AD481" s="284">
        <v>750</v>
      </c>
      <c r="AE481" s="284">
        <v>598</v>
      </c>
      <c r="AF481" s="284">
        <v>601</v>
      </c>
      <c r="AG481" s="284">
        <v>691</v>
      </c>
      <c r="AH481" s="284">
        <v>836</v>
      </c>
      <c r="AI481" s="284">
        <v>502</v>
      </c>
      <c r="AJ481" s="284">
        <v>573</v>
      </c>
      <c r="AK481" s="284">
        <v>661</v>
      </c>
      <c r="AL481" s="284">
        <v>777</v>
      </c>
      <c r="AM481" s="284">
        <v>481</v>
      </c>
      <c r="AN481" s="284">
        <v>536</v>
      </c>
      <c r="AO481" s="284">
        <v>610</v>
      </c>
      <c r="AP481" s="284">
        <v>563</v>
      </c>
      <c r="AQ481" s="284">
        <v>563</v>
      </c>
      <c r="AR481" s="284">
        <v>727</v>
      </c>
      <c r="AS481" s="284">
        <v>659</v>
      </c>
      <c r="AU481" t="s">
        <v>2172</v>
      </c>
    </row>
    <row r="482" spans="4:47" ht="13.5" customHeight="1">
      <c r="D482" s="283" t="s">
        <v>394</v>
      </c>
      <c r="E482" s="282"/>
      <c r="F482" s="285" t="s">
        <v>772</v>
      </c>
      <c r="G482" s="199">
        <v>24</v>
      </c>
      <c r="H482" s="284">
        <v>998</v>
      </c>
      <c r="I482" s="284">
        <v>1003</v>
      </c>
      <c r="J482" s="284">
        <v>1163</v>
      </c>
      <c r="K482" s="284">
        <v>1076</v>
      </c>
      <c r="L482" s="284">
        <v>1052</v>
      </c>
      <c r="M482" s="284">
        <v>1271</v>
      </c>
      <c r="N482" s="284">
        <v>1133</v>
      </c>
      <c r="O482" s="284">
        <v>1004</v>
      </c>
      <c r="P482" s="284">
        <v>1070</v>
      </c>
      <c r="Q482" s="284">
        <v>1223</v>
      </c>
      <c r="R482" s="284">
        <v>1196</v>
      </c>
      <c r="S482" s="284">
        <v>1496</v>
      </c>
      <c r="T482" s="284">
        <v>1714</v>
      </c>
      <c r="U482" s="284">
        <v>1826</v>
      </c>
      <c r="V482" s="284">
        <v>1312</v>
      </c>
      <c r="W482" s="284">
        <v>1461</v>
      </c>
      <c r="X482" s="284">
        <v>1313</v>
      </c>
      <c r="Y482" s="284">
        <v>1437</v>
      </c>
      <c r="Z482" s="284">
        <v>1710</v>
      </c>
      <c r="AA482" s="284">
        <v>1477</v>
      </c>
      <c r="AB482" s="284">
        <v>1375</v>
      </c>
      <c r="AC482" s="284">
        <v>1540</v>
      </c>
      <c r="AD482" s="284">
        <v>1855</v>
      </c>
      <c r="AE482" s="284">
        <v>1545</v>
      </c>
      <c r="AF482" s="284">
        <v>1580</v>
      </c>
      <c r="AG482" s="284">
        <v>1749</v>
      </c>
      <c r="AH482" s="284">
        <v>2101</v>
      </c>
      <c r="AI482" s="284">
        <v>1335</v>
      </c>
      <c r="AJ482" s="284">
        <v>1477</v>
      </c>
      <c r="AK482" s="284">
        <v>1632</v>
      </c>
      <c r="AL482" s="284">
        <v>1928</v>
      </c>
      <c r="AM482" s="284">
        <v>1277</v>
      </c>
      <c r="AN482" s="284">
        <v>1381</v>
      </c>
      <c r="AO482" s="284">
        <v>1578</v>
      </c>
      <c r="AP482" s="284">
        <v>1362</v>
      </c>
      <c r="AQ482" s="284">
        <v>1362</v>
      </c>
      <c r="AR482" s="284">
        <v>1655</v>
      </c>
      <c r="AS482" s="284">
        <v>1422</v>
      </c>
      <c r="AU482" t="s">
        <v>394</v>
      </c>
    </row>
    <row r="483" spans="4:47" ht="13.5" customHeight="1">
      <c r="D483" s="283" t="s">
        <v>2173</v>
      </c>
      <c r="E483" s="282"/>
      <c r="F483" s="285" t="s">
        <v>2178</v>
      </c>
      <c r="G483" s="199">
        <v>15</v>
      </c>
      <c r="H483" s="284">
        <v>470</v>
      </c>
      <c r="I483" s="284">
        <v>470</v>
      </c>
      <c r="J483" s="284">
        <v>564</v>
      </c>
      <c r="K483" s="284">
        <v>506</v>
      </c>
      <c r="L483" s="284">
        <v>504</v>
      </c>
      <c r="M483" s="284">
        <v>612</v>
      </c>
      <c r="N483" s="284">
        <v>583</v>
      </c>
      <c r="O483" s="284">
        <v>487</v>
      </c>
      <c r="P483" s="284">
        <v>544</v>
      </c>
      <c r="Q483" s="284">
        <v>598</v>
      </c>
      <c r="R483" s="284">
        <v>580</v>
      </c>
      <c r="S483" s="284">
        <v>650</v>
      </c>
      <c r="T483" s="284">
        <v>777</v>
      </c>
      <c r="U483" s="284">
        <v>863</v>
      </c>
      <c r="V483" s="284">
        <v>638</v>
      </c>
      <c r="W483" s="284">
        <v>710</v>
      </c>
      <c r="X483" s="284">
        <v>518</v>
      </c>
      <c r="Y483" s="284">
        <v>590</v>
      </c>
      <c r="Z483" s="284">
        <v>705</v>
      </c>
      <c r="AA483" s="284">
        <v>587</v>
      </c>
      <c r="AB483" s="284">
        <v>560</v>
      </c>
      <c r="AC483" s="284">
        <v>659</v>
      </c>
      <c r="AD483" s="284">
        <v>801</v>
      </c>
      <c r="AE483" s="284">
        <v>633</v>
      </c>
      <c r="AF483" s="284">
        <v>632</v>
      </c>
      <c r="AG483" s="284">
        <v>731</v>
      </c>
      <c r="AH483" s="284">
        <v>886</v>
      </c>
      <c r="AI483" s="284">
        <v>526</v>
      </c>
      <c r="AJ483" s="284">
        <v>607</v>
      </c>
      <c r="AK483" s="284">
        <v>705</v>
      </c>
      <c r="AL483" s="284">
        <v>828</v>
      </c>
      <c r="AM483" s="284">
        <v>509</v>
      </c>
      <c r="AN483" s="284">
        <v>569</v>
      </c>
      <c r="AO483" s="284">
        <v>647</v>
      </c>
      <c r="AP483" s="284">
        <v>603</v>
      </c>
      <c r="AQ483" s="284">
        <v>603</v>
      </c>
      <c r="AR483" s="284">
        <v>786</v>
      </c>
      <c r="AS483" s="284">
        <v>699</v>
      </c>
      <c r="AU483" t="s">
        <v>2173</v>
      </c>
    </row>
    <row r="484" spans="4:47" ht="13.5" customHeight="1">
      <c r="D484" s="283" t="s">
        <v>2174</v>
      </c>
      <c r="E484" s="282"/>
      <c r="F484" s="285" t="s">
        <v>2180</v>
      </c>
      <c r="G484" s="199">
        <v>16.5</v>
      </c>
      <c r="H484" s="284">
        <v>511</v>
      </c>
      <c r="I484" s="284">
        <v>511</v>
      </c>
      <c r="J484" s="284">
        <v>613</v>
      </c>
      <c r="K484" s="284">
        <v>547</v>
      </c>
      <c r="L484" s="284">
        <v>545</v>
      </c>
      <c r="M484" s="284">
        <v>662</v>
      </c>
      <c r="N484" s="284">
        <v>630</v>
      </c>
      <c r="O484" s="284">
        <v>530</v>
      </c>
      <c r="P484" s="284">
        <v>595</v>
      </c>
      <c r="Q484" s="284">
        <v>653</v>
      </c>
      <c r="R484" s="284">
        <v>634</v>
      </c>
      <c r="S484" s="284">
        <v>695</v>
      </c>
      <c r="T484" s="284">
        <v>835</v>
      </c>
      <c r="U484" s="284">
        <v>926</v>
      </c>
      <c r="V484" s="284">
        <v>690</v>
      </c>
      <c r="W484" s="284">
        <v>769</v>
      </c>
      <c r="X484" s="284">
        <v>559</v>
      </c>
      <c r="Y484" s="284">
        <v>638</v>
      </c>
      <c r="Z484" s="284">
        <v>762</v>
      </c>
      <c r="AA484" s="284">
        <v>633</v>
      </c>
      <c r="AB484" s="284">
        <v>607</v>
      </c>
      <c r="AC484" s="284">
        <v>715</v>
      </c>
      <c r="AD484" s="284">
        <v>870</v>
      </c>
      <c r="AE484" s="284">
        <v>686</v>
      </c>
      <c r="AF484" s="284">
        <v>678</v>
      </c>
      <c r="AG484" s="284">
        <v>787</v>
      </c>
      <c r="AH484" s="284">
        <v>955</v>
      </c>
      <c r="AI484" s="284">
        <v>566</v>
      </c>
      <c r="AJ484" s="284">
        <v>656</v>
      </c>
      <c r="AK484" s="284">
        <v>763</v>
      </c>
      <c r="AL484" s="284">
        <v>897</v>
      </c>
      <c r="AM484" s="284">
        <v>551</v>
      </c>
      <c r="AN484" s="284">
        <v>617</v>
      </c>
      <c r="AO484" s="284">
        <v>702</v>
      </c>
      <c r="AP484" s="284">
        <v>661</v>
      </c>
      <c r="AQ484" s="284">
        <v>661</v>
      </c>
      <c r="AR484" s="284">
        <v>862</v>
      </c>
      <c r="AS484" s="284">
        <v>756</v>
      </c>
      <c r="AU484" t="s">
        <v>2174</v>
      </c>
    </row>
    <row r="485" spans="4:47" ht="13.5" customHeight="1">
      <c r="D485" s="283" t="s">
        <v>388</v>
      </c>
      <c r="E485" s="282"/>
      <c r="F485" s="285" t="s">
        <v>773</v>
      </c>
      <c r="G485" s="199">
        <v>18</v>
      </c>
      <c r="H485" s="284">
        <v>535</v>
      </c>
      <c r="I485" s="284">
        <v>547</v>
      </c>
      <c r="J485" s="284">
        <v>628</v>
      </c>
      <c r="K485" s="284">
        <v>582</v>
      </c>
      <c r="L485" s="284">
        <v>568</v>
      </c>
      <c r="M485" s="284">
        <v>728</v>
      </c>
      <c r="N485" s="284">
        <v>619</v>
      </c>
      <c r="O485" s="284">
        <v>552</v>
      </c>
      <c r="P485" s="284">
        <v>622</v>
      </c>
      <c r="Q485" s="284">
        <v>700</v>
      </c>
      <c r="R485" s="284">
        <v>675</v>
      </c>
      <c r="S485" s="284">
        <v>753</v>
      </c>
      <c r="T485" s="284">
        <v>905</v>
      </c>
      <c r="U485" s="284">
        <v>1004</v>
      </c>
      <c r="V485" s="284">
        <v>756</v>
      </c>
      <c r="W485" s="284">
        <v>843</v>
      </c>
      <c r="X485" s="284">
        <v>583</v>
      </c>
      <c r="Y485" s="284">
        <v>668</v>
      </c>
      <c r="Z485" s="284">
        <v>801</v>
      </c>
      <c r="AA485" s="284">
        <v>661</v>
      </c>
      <c r="AB485" s="284">
        <v>636</v>
      </c>
      <c r="AC485" s="284">
        <v>753</v>
      </c>
      <c r="AD485" s="284">
        <v>919</v>
      </c>
      <c r="AE485" s="284">
        <v>720</v>
      </c>
      <c r="AF485" s="284">
        <v>707</v>
      </c>
      <c r="AG485" s="284">
        <v>825</v>
      </c>
      <c r="AH485" s="284">
        <v>1005</v>
      </c>
      <c r="AI485" s="284">
        <v>584</v>
      </c>
      <c r="AJ485" s="284">
        <v>705</v>
      </c>
      <c r="AK485" s="284">
        <v>821</v>
      </c>
      <c r="AL485" s="284">
        <v>965</v>
      </c>
      <c r="AM485" s="284">
        <v>592</v>
      </c>
      <c r="AN485" s="284">
        <v>665</v>
      </c>
      <c r="AO485" s="284">
        <v>756</v>
      </c>
      <c r="AP485" s="284">
        <v>706</v>
      </c>
      <c r="AQ485" s="284">
        <v>706</v>
      </c>
      <c r="AR485" s="284">
        <v>926</v>
      </c>
      <c r="AS485" s="284">
        <v>817</v>
      </c>
      <c r="AU485" t="s">
        <v>388</v>
      </c>
    </row>
    <row r="486" spans="4:47" ht="13.5" customHeight="1">
      <c r="D486" s="283" t="s">
        <v>1801</v>
      </c>
      <c r="E486" s="282"/>
      <c r="F486" s="285" t="s">
        <v>1803</v>
      </c>
      <c r="G486" s="199">
        <v>18</v>
      </c>
      <c r="H486" s="284">
        <v>1723</v>
      </c>
      <c r="I486" s="284">
        <v>1709</v>
      </c>
      <c r="J486" s="284">
        <v>1956</v>
      </c>
      <c r="K486" s="284">
        <v>1770</v>
      </c>
      <c r="L486" s="284">
        <v>1733</v>
      </c>
      <c r="M486" s="284">
        <v>2057</v>
      </c>
      <c r="N486" s="284">
        <v>1847</v>
      </c>
      <c r="O486" s="284">
        <v>1716</v>
      </c>
      <c r="P486" s="284">
        <v>1790</v>
      </c>
      <c r="Q486" s="284">
        <v>2033</v>
      </c>
      <c r="R486" s="284">
        <v>1881</v>
      </c>
      <c r="S486" s="284">
        <v>1636</v>
      </c>
      <c r="T486" s="284">
        <v>1806</v>
      </c>
      <c r="U486" s="284">
        <v>2100</v>
      </c>
      <c r="V486" s="284">
        <v>1688</v>
      </c>
      <c r="W486" s="284">
        <v>1902</v>
      </c>
      <c r="X486" s="284">
        <v>1736</v>
      </c>
      <c r="Y486" s="284">
        <v>1845</v>
      </c>
      <c r="Z486" s="284">
        <v>2183</v>
      </c>
      <c r="AA486" s="284">
        <v>1941</v>
      </c>
      <c r="AB486" s="284">
        <v>1789</v>
      </c>
      <c r="AC486" s="284">
        <v>1930</v>
      </c>
      <c r="AD486" s="284">
        <v>2301</v>
      </c>
      <c r="AE486" s="284">
        <v>1999</v>
      </c>
      <c r="AF486" s="284">
        <v>1860</v>
      </c>
      <c r="AG486" s="284">
        <v>2002</v>
      </c>
      <c r="AH486" s="284">
        <v>2387</v>
      </c>
      <c r="AI486" s="284">
        <v>1761</v>
      </c>
      <c r="AJ486" s="284">
        <v>1842</v>
      </c>
      <c r="AK486" s="284">
        <v>1981</v>
      </c>
      <c r="AL486" s="284">
        <v>2329</v>
      </c>
      <c r="AM486" s="284">
        <v>1729</v>
      </c>
      <c r="AN486" s="284">
        <v>1802</v>
      </c>
      <c r="AO486" s="284">
        <v>2064</v>
      </c>
      <c r="AP486" s="284">
        <v>1979</v>
      </c>
      <c r="AQ486" s="284">
        <v>1979</v>
      </c>
      <c r="AR486" s="284">
        <v>2199</v>
      </c>
      <c r="AS486" s="284">
        <v>2074</v>
      </c>
      <c r="AU486" t="s">
        <v>1801</v>
      </c>
    </row>
    <row r="487" spans="4:47" ht="13.5" customHeight="1">
      <c r="D487" s="283" t="s">
        <v>2175</v>
      </c>
      <c r="E487" s="282"/>
      <c r="F487" s="285" t="s">
        <v>2179</v>
      </c>
      <c r="G487" s="199">
        <v>19.5</v>
      </c>
      <c r="H487" s="284">
        <v>557</v>
      </c>
      <c r="I487" s="284">
        <v>559</v>
      </c>
      <c r="J487" s="284">
        <v>671</v>
      </c>
      <c r="K487" s="284">
        <v>594</v>
      </c>
      <c r="L487" s="284">
        <v>594</v>
      </c>
      <c r="M487" s="284">
        <v>721</v>
      </c>
      <c r="N487" s="284">
        <v>688</v>
      </c>
      <c r="O487" s="284">
        <v>581</v>
      </c>
      <c r="P487" s="284">
        <v>663</v>
      </c>
      <c r="Q487" s="284">
        <v>724</v>
      </c>
      <c r="R487" s="284">
        <v>705</v>
      </c>
      <c r="S487" s="284">
        <v>755</v>
      </c>
      <c r="T487" s="284">
        <v>923</v>
      </c>
      <c r="U487" s="284">
        <v>1017</v>
      </c>
      <c r="V487" s="284">
        <v>770</v>
      </c>
      <c r="W487" s="284">
        <v>853</v>
      </c>
      <c r="X487" s="284">
        <v>666</v>
      </c>
      <c r="Y487" s="284">
        <v>790</v>
      </c>
      <c r="Z487" s="284">
        <v>960</v>
      </c>
      <c r="AA487" s="284">
        <v>753</v>
      </c>
      <c r="AB487" s="284">
        <v>699</v>
      </c>
      <c r="AC487" s="284">
        <v>825</v>
      </c>
      <c r="AD487" s="284">
        <v>967</v>
      </c>
      <c r="AE487" s="284">
        <v>752</v>
      </c>
      <c r="AF487" s="284">
        <v>767</v>
      </c>
      <c r="AG487" s="284">
        <v>895</v>
      </c>
      <c r="AH487" s="284">
        <v>1050</v>
      </c>
      <c r="AI487" s="284">
        <v>608</v>
      </c>
      <c r="AJ487" s="284">
        <v>720</v>
      </c>
      <c r="AK487" s="284">
        <v>846</v>
      </c>
      <c r="AL487" s="284">
        <v>993</v>
      </c>
      <c r="AM487" s="284">
        <v>600</v>
      </c>
      <c r="AN487" s="284">
        <v>680</v>
      </c>
      <c r="AO487" s="284">
        <v>772</v>
      </c>
      <c r="AP487" s="284">
        <v>739</v>
      </c>
      <c r="AQ487" s="284">
        <v>739</v>
      </c>
      <c r="AR487" s="284">
        <v>978</v>
      </c>
      <c r="AS487" s="284">
        <v>834</v>
      </c>
      <c r="AU487" t="s">
        <v>2175</v>
      </c>
    </row>
    <row r="488" spans="4:47" ht="13.5" customHeight="1">
      <c r="D488" s="283" t="s">
        <v>11</v>
      </c>
      <c r="E488" s="283"/>
      <c r="F488" s="285" t="s">
        <v>926</v>
      </c>
      <c r="G488" s="199">
        <v>21</v>
      </c>
      <c r="H488" s="284">
        <v>846</v>
      </c>
      <c r="I488" s="284">
        <v>850</v>
      </c>
      <c r="J488" s="284">
        <v>982</v>
      </c>
      <c r="K488" s="284">
        <v>887</v>
      </c>
      <c r="L488" s="284">
        <v>868</v>
      </c>
      <c r="M488" s="284">
        <v>1072</v>
      </c>
      <c r="N488" s="284">
        <v>941</v>
      </c>
      <c r="O488" s="284">
        <v>854</v>
      </c>
      <c r="P488" s="284">
        <v>919</v>
      </c>
      <c r="Q488" s="284">
        <v>1040</v>
      </c>
      <c r="R488" s="284">
        <v>1018</v>
      </c>
      <c r="S488" s="284">
        <v>1225</v>
      </c>
      <c r="T488" s="284">
        <v>1419</v>
      </c>
      <c r="U488" s="284">
        <v>1480</v>
      </c>
      <c r="V488" s="284">
        <v>1112</v>
      </c>
      <c r="W488" s="284">
        <v>1237</v>
      </c>
      <c r="X488" s="284">
        <v>958</v>
      </c>
      <c r="Y488" s="284">
        <v>1062</v>
      </c>
      <c r="Z488" s="284">
        <v>1267</v>
      </c>
      <c r="AA488" s="284">
        <v>1080</v>
      </c>
      <c r="AB488" s="284">
        <v>1021</v>
      </c>
      <c r="AC488" s="284">
        <v>1162</v>
      </c>
      <c r="AD488" s="284">
        <v>1405</v>
      </c>
      <c r="AE488" s="284">
        <v>1149</v>
      </c>
      <c r="AF488" s="284">
        <v>1155</v>
      </c>
      <c r="AG488" s="284">
        <v>1298</v>
      </c>
      <c r="AH488" s="284">
        <v>1565</v>
      </c>
      <c r="AI488" s="284">
        <v>963</v>
      </c>
      <c r="AJ488" s="284">
        <v>1096</v>
      </c>
      <c r="AK488" s="284">
        <v>1227</v>
      </c>
      <c r="AL488" s="284">
        <v>1452</v>
      </c>
      <c r="AM488" s="284">
        <v>938</v>
      </c>
      <c r="AN488" s="284">
        <v>1030</v>
      </c>
      <c r="AO488" s="284">
        <v>1174</v>
      </c>
      <c r="AP488" s="284">
        <v>1057</v>
      </c>
      <c r="AQ488" s="284">
        <v>1057</v>
      </c>
      <c r="AR488" s="284">
        <v>1321</v>
      </c>
      <c r="AS488" s="284">
        <v>1190</v>
      </c>
      <c r="AU488" t="s">
        <v>11</v>
      </c>
    </row>
    <row r="489" spans="4:47" ht="13.5" customHeight="1">
      <c r="D489" s="283" t="s">
        <v>2181</v>
      </c>
      <c r="E489" s="282"/>
      <c r="F489" s="285" t="s">
        <v>2184</v>
      </c>
      <c r="G489" s="199">
        <v>21</v>
      </c>
      <c r="H489" s="284">
        <v>600</v>
      </c>
      <c r="I489" s="284">
        <v>625</v>
      </c>
      <c r="J489" s="284">
        <v>706</v>
      </c>
      <c r="K489" s="284">
        <v>648</v>
      </c>
      <c r="L489" s="284">
        <v>647</v>
      </c>
      <c r="M489" s="284">
        <v>819</v>
      </c>
      <c r="N489" s="284">
        <v>697</v>
      </c>
      <c r="O489" s="284">
        <v>619</v>
      </c>
      <c r="P489" s="284">
        <v>815</v>
      </c>
      <c r="Q489" s="284">
        <v>795</v>
      </c>
      <c r="R489" s="284">
        <v>741</v>
      </c>
      <c r="S489" s="284">
        <v>804</v>
      </c>
      <c r="T489" s="284">
        <v>983</v>
      </c>
      <c r="U489" s="284">
        <v>1084</v>
      </c>
      <c r="V489" s="284">
        <v>826</v>
      </c>
      <c r="W489" s="284">
        <v>916</v>
      </c>
      <c r="X489" s="284">
        <v>649</v>
      </c>
      <c r="Y489" s="284">
        <v>750</v>
      </c>
      <c r="Z489" s="284">
        <v>896</v>
      </c>
      <c r="AA489" s="284">
        <v>738</v>
      </c>
      <c r="AB489" s="284">
        <v>713</v>
      </c>
      <c r="AC489" s="284">
        <v>850</v>
      </c>
      <c r="AD489" s="284">
        <v>1035</v>
      </c>
      <c r="AE489" s="284">
        <v>808</v>
      </c>
      <c r="AF489" s="284">
        <v>784</v>
      </c>
      <c r="AG489" s="284">
        <v>923</v>
      </c>
      <c r="AH489" s="284">
        <v>1120</v>
      </c>
      <c r="AI489" s="284">
        <v>655</v>
      </c>
      <c r="AJ489" s="284">
        <v>771</v>
      </c>
      <c r="AK489" s="284">
        <v>906</v>
      </c>
      <c r="AL489" s="284">
        <v>1063</v>
      </c>
      <c r="AM489" s="284">
        <v>646</v>
      </c>
      <c r="AN489" s="284">
        <v>731</v>
      </c>
      <c r="AO489" s="284">
        <v>830</v>
      </c>
      <c r="AP489" s="284">
        <v>775</v>
      </c>
      <c r="AQ489" s="284">
        <v>775</v>
      </c>
      <c r="AR489" s="284">
        <v>1030</v>
      </c>
      <c r="AS489" s="284">
        <v>869</v>
      </c>
      <c r="AU489" t="s">
        <v>2181</v>
      </c>
    </row>
    <row r="490" spans="4:47" ht="13.5" customHeight="1">
      <c r="D490" s="283" t="s">
        <v>1918</v>
      </c>
      <c r="E490" s="283"/>
      <c r="F490" s="285" t="s">
        <v>1919</v>
      </c>
      <c r="G490" s="199">
        <v>22.5</v>
      </c>
      <c r="H490" s="284">
        <v>941</v>
      </c>
      <c r="I490" s="284">
        <v>936</v>
      </c>
      <c r="J490" s="284">
        <v>1085</v>
      </c>
      <c r="K490" s="284">
        <v>974</v>
      </c>
      <c r="L490" s="284">
        <v>965</v>
      </c>
      <c r="M490" s="284">
        <v>1127</v>
      </c>
      <c r="N490" s="284">
        <v>1099</v>
      </c>
      <c r="O490" s="284">
        <v>955</v>
      </c>
      <c r="P490" s="284">
        <v>1025</v>
      </c>
      <c r="Q490" s="284">
        <v>1133</v>
      </c>
      <c r="R490" s="284">
        <v>1107</v>
      </c>
      <c r="S490" s="284">
        <v>1285</v>
      </c>
      <c r="T490" s="284">
        <v>1492</v>
      </c>
      <c r="U490" s="284">
        <v>1560</v>
      </c>
      <c r="V490" s="284">
        <v>1179</v>
      </c>
      <c r="W490" s="284">
        <v>1312</v>
      </c>
      <c r="X490" s="284">
        <v>1057</v>
      </c>
      <c r="Y490" s="284">
        <v>1171</v>
      </c>
      <c r="Z490" s="284">
        <v>1365</v>
      </c>
      <c r="AA490" s="284">
        <v>1166</v>
      </c>
      <c r="AB490" s="284">
        <v>1150</v>
      </c>
      <c r="AC490" s="284">
        <v>1301</v>
      </c>
      <c r="AD490" s="284">
        <v>1526</v>
      </c>
      <c r="AE490" s="284">
        <v>1249</v>
      </c>
      <c r="AF490" s="284">
        <v>1264</v>
      </c>
      <c r="AG490" s="284">
        <v>1418</v>
      </c>
      <c r="AH490" s="284">
        <v>1664</v>
      </c>
      <c r="AI490" s="284">
        <v>1048</v>
      </c>
      <c r="AJ490" s="284">
        <v>1166</v>
      </c>
      <c r="AK490" s="284">
        <v>1318</v>
      </c>
      <c r="AL490" s="284">
        <v>1546</v>
      </c>
      <c r="AM490" s="284">
        <v>993</v>
      </c>
      <c r="AN490" s="284">
        <v>1091</v>
      </c>
      <c r="AO490" s="284">
        <v>1245</v>
      </c>
      <c r="AP490" s="284">
        <v>1123</v>
      </c>
      <c r="AQ490" s="284">
        <v>1123</v>
      </c>
      <c r="AR490" s="284">
        <v>1402</v>
      </c>
      <c r="AS490" s="284">
        <v>1266</v>
      </c>
      <c r="AU490" t="s">
        <v>1918</v>
      </c>
    </row>
    <row r="491" spans="4:47" ht="13.5" customHeight="1">
      <c r="D491" s="283" t="s">
        <v>2182</v>
      </c>
      <c r="E491" s="282"/>
      <c r="F491" s="285" t="s">
        <v>2185</v>
      </c>
      <c r="G491" s="199">
        <v>22.5</v>
      </c>
      <c r="H491" s="284">
        <v>657</v>
      </c>
      <c r="I491" s="284">
        <v>659</v>
      </c>
      <c r="J491" s="284">
        <v>788</v>
      </c>
      <c r="K491" s="284">
        <v>696</v>
      </c>
      <c r="L491" s="284">
        <v>694</v>
      </c>
      <c r="M491" s="284">
        <v>839</v>
      </c>
      <c r="N491" s="284">
        <v>799</v>
      </c>
      <c r="O491" s="284">
        <v>685</v>
      </c>
      <c r="P491" s="284">
        <v>777</v>
      </c>
      <c r="Q491" s="284">
        <v>852</v>
      </c>
      <c r="R491" s="284">
        <v>826</v>
      </c>
      <c r="S491" s="284">
        <v>864</v>
      </c>
      <c r="T491" s="284">
        <v>1056</v>
      </c>
      <c r="U491" s="284">
        <v>1164</v>
      </c>
      <c r="V491" s="284">
        <v>893</v>
      </c>
      <c r="W491" s="284">
        <v>991</v>
      </c>
      <c r="X491" s="284">
        <v>728</v>
      </c>
      <c r="Y491" s="284">
        <v>835</v>
      </c>
      <c r="Z491" s="284">
        <v>971</v>
      </c>
      <c r="AA491" s="284">
        <v>800</v>
      </c>
      <c r="AB491" s="284">
        <v>817</v>
      </c>
      <c r="AC491" s="284">
        <v>962</v>
      </c>
      <c r="AD491" s="284">
        <v>1129</v>
      </c>
      <c r="AE491" s="284">
        <v>880</v>
      </c>
      <c r="AF491" s="284">
        <v>886</v>
      </c>
      <c r="AG491" s="284">
        <v>1032</v>
      </c>
      <c r="AH491" s="284">
        <v>1211</v>
      </c>
      <c r="AI491" s="284">
        <v>709</v>
      </c>
      <c r="AJ491" s="284">
        <v>839</v>
      </c>
      <c r="AK491" s="284">
        <v>984</v>
      </c>
      <c r="AL491" s="284">
        <v>1154</v>
      </c>
      <c r="AM491" s="284">
        <v>706</v>
      </c>
      <c r="AN491" s="284">
        <v>797</v>
      </c>
      <c r="AO491" s="284">
        <v>906</v>
      </c>
      <c r="AP491" s="284">
        <v>854</v>
      </c>
      <c r="AQ491" s="284">
        <v>854</v>
      </c>
      <c r="AR491" s="284">
        <v>1127</v>
      </c>
      <c r="AS491" s="284">
        <v>947</v>
      </c>
      <c r="AU491" t="s">
        <v>2182</v>
      </c>
    </row>
    <row r="492" spans="4:47" ht="13.5" customHeight="1">
      <c r="D492" s="283" t="s">
        <v>12</v>
      </c>
      <c r="E492" s="283"/>
      <c r="F492" s="285" t="s">
        <v>927</v>
      </c>
      <c r="G492" s="199">
        <v>24</v>
      </c>
      <c r="H492" s="284">
        <v>938</v>
      </c>
      <c r="I492" s="284">
        <v>944</v>
      </c>
      <c r="J492" s="284">
        <v>1090</v>
      </c>
      <c r="K492" s="284">
        <v>981</v>
      </c>
      <c r="L492" s="284">
        <v>960</v>
      </c>
      <c r="M492" s="284">
        <v>1193</v>
      </c>
      <c r="N492" s="284">
        <v>1043</v>
      </c>
      <c r="O492" s="284">
        <v>949</v>
      </c>
      <c r="P492" s="284">
        <v>1026</v>
      </c>
      <c r="Q492" s="284">
        <v>1158</v>
      </c>
      <c r="R492" s="284">
        <v>1135</v>
      </c>
      <c r="S492" s="284">
        <v>1319</v>
      </c>
      <c r="T492" s="284">
        <v>1535</v>
      </c>
      <c r="U492" s="284">
        <v>1606</v>
      </c>
      <c r="V492" s="284">
        <v>1215</v>
      </c>
      <c r="W492" s="284">
        <v>1352</v>
      </c>
      <c r="X492" s="284">
        <v>1044</v>
      </c>
      <c r="Y492" s="284">
        <v>1162</v>
      </c>
      <c r="Z492" s="284">
        <v>1387</v>
      </c>
      <c r="AA492" s="284">
        <v>1178</v>
      </c>
      <c r="AB492" s="284">
        <v>1118</v>
      </c>
      <c r="AC492" s="284">
        <v>1278</v>
      </c>
      <c r="AD492" s="284">
        <v>1547</v>
      </c>
      <c r="AE492" s="284">
        <v>1259</v>
      </c>
      <c r="AF492" s="284">
        <v>1252</v>
      </c>
      <c r="AG492" s="284">
        <v>1415</v>
      </c>
      <c r="AH492" s="284">
        <v>1708</v>
      </c>
      <c r="AI492" s="284">
        <v>1048</v>
      </c>
      <c r="AJ492" s="284">
        <v>1201</v>
      </c>
      <c r="AK492" s="284">
        <v>1351</v>
      </c>
      <c r="AL492" s="284">
        <v>1597</v>
      </c>
      <c r="AM492" s="284">
        <v>1032</v>
      </c>
      <c r="AN492" s="284">
        <v>1137</v>
      </c>
      <c r="AO492" s="284">
        <v>1296</v>
      </c>
      <c r="AP492" s="284">
        <v>1171</v>
      </c>
      <c r="AQ492" s="284">
        <v>1171</v>
      </c>
      <c r="AR492" s="284">
        <v>1464</v>
      </c>
      <c r="AS492" s="284">
        <v>1301</v>
      </c>
      <c r="AU492" t="s">
        <v>12</v>
      </c>
    </row>
    <row r="493" spans="4:47" ht="13.5" customHeight="1">
      <c r="D493" s="283" t="s">
        <v>2183</v>
      </c>
      <c r="E493" s="282"/>
      <c r="F493" s="285" t="s">
        <v>2186</v>
      </c>
      <c r="G493" s="199">
        <v>24</v>
      </c>
      <c r="H493" s="284">
        <v>683</v>
      </c>
      <c r="I493" s="284">
        <v>711</v>
      </c>
      <c r="J493" s="284">
        <v>802</v>
      </c>
      <c r="K493" s="284">
        <v>732</v>
      </c>
      <c r="L493" s="284">
        <v>730</v>
      </c>
      <c r="M493" s="284">
        <v>933</v>
      </c>
      <c r="N493" s="284">
        <v>789</v>
      </c>
      <c r="O493" s="284">
        <v>706</v>
      </c>
      <c r="P493" s="284">
        <v>830</v>
      </c>
      <c r="Q493" s="284">
        <v>908</v>
      </c>
      <c r="R493" s="284">
        <v>845</v>
      </c>
      <c r="S493" s="284">
        <v>895</v>
      </c>
      <c r="T493" s="284">
        <v>1098</v>
      </c>
      <c r="U493" s="284">
        <v>1209</v>
      </c>
      <c r="V493" s="284">
        <v>930</v>
      </c>
      <c r="W493" s="284">
        <v>1032</v>
      </c>
      <c r="X493" s="284">
        <v>731</v>
      </c>
      <c r="Y493" s="284">
        <v>845</v>
      </c>
      <c r="Z493" s="284">
        <v>1010</v>
      </c>
      <c r="AA493" s="284">
        <v>831</v>
      </c>
      <c r="AB493" s="284">
        <v>806</v>
      </c>
      <c r="AC493" s="284">
        <v>962</v>
      </c>
      <c r="AD493" s="284">
        <v>1172</v>
      </c>
      <c r="AE493" s="284">
        <v>912</v>
      </c>
      <c r="AF493" s="284">
        <v>877</v>
      </c>
      <c r="AG493" s="284">
        <v>1035</v>
      </c>
      <c r="AH493" s="284">
        <v>1257</v>
      </c>
      <c r="AI493" s="284">
        <v>735</v>
      </c>
      <c r="AJ493" s="284">
        <v>869</v>
      </c>
      <c r="AK493" s="284">
        <v>1024</v>
      </c>
      <c r="AL493" s="284">
        <v>1201</v>
      </c>
      <c r="AM493" s="284">
        <v>730</v>
      </c>
      <c r="AN493" s="284">
        <v>827</v>
      </c>
      <c r="AO493" s="284">
        <v>940</v>
      </c>
      <c r="AP493" s="284">
        <v>891</v>
      </c>
      <c r="AQ493" s="284">
        <v>891</v>
      </c>
      <c r="AR493" s="284">
        <v>1183</v>
      </c>
      <c r="AS493" s="284">
        <v>983</v>
      </c>
      <c r="AU493" t="s">
        <v>2183</v>
      </c>
    </row>
    <row r="494" spans="4:47" ht="13.5" customHeight="1">
      <c r="D494" s="283" t="s">
        <v>2187</v>
      </c>
      <c r="E494" s="282"/>
      <c r="F494" s="285" t="s">
        <v>2188</v>
      </c>
      <c r="G494" s="199">
        <v>24</v>
      </c>
      <c r="H494" s="284">
        <v>778</v>
      </c>
      <c r="I494" s="284">
        <v>779</v>
      </c>
      <c r="J494" s="284">
        <v>932</v>
      </c>
      <c r="K494" s="284">
        <v>846</v>
      </c>
      <c r="L494" s="284">
        <v>844</v>
      </c>
      <c r="M494" s="284">
        <v>1028</v>
      </c>
      <c r="N494" s="284">
        <v>978</v>
      </c>
      <c r="O494" s="284">
        <v>800</v>
      </c>
      <c r="P494" s="284">
        <v>888</v>
      </c>
      <c r="Q494" s="284">
        <v>975</v>
      </c>
      <c r="R494" s="284">
        <v>947</v>
      </c>
      <c r="S494" s="284">
        <v>1096</v>
      </c>
      <c r="T494" s="284">
        <v>1303</v>
      </c>
      <c r="U494" s="284">
        <v>1458</v>
      </c>
      <c r="V494" s="284">
        <v>1051</v>
      </c>
      <c r="W494" s="284">
        <v>1171</v>
      </c>
      <c r="X494" s="284">
        <v>874</v>
      </c>
      <c r="Y494" s="284">
        <v>991</v>
      </c>
      <c r="Z494" s="284">
        <v>1182</v>
      </c>
      <c r="AA494" s="284">
        <v>990</v>
      </c>
      <c r="AB494" s="284">
        <v>937</v>
      </c>
      <c r="AC494" s="284">
        <v>1096</v>
      </c>
      <c r="AD494" s="284">
        <v>1329</v>
      </c>
      <c r="AE494" s="284">
        <v>1058</v>
      </c>
      <c r="AF494" s="284">
        <v>1080</v>
      </c>
      <c r="AG494" s="284">
        <v>1241</v>
      </c>
      <c r="AH494" s="284">
        <v>1500</v>
      </c>
      <c r="AI494" s="284">
        <v>895</v>
      </c>
      <c r="AJ494" s="284">
        <v>1020</v>
      </c>
      <c r="AK494" s="284">
        <v>1176</v>
      </c>
      <c r="AL494" s="284">
        <v>1381</v>
      </c>
      <c r="AM494" s="284">
        <v>850</v>
      </c>
      <c r="AN494" s="284">
        <v>946</v>
      </c>
      <c r="AO494" s="284">
        <v>1076</v>
      </c>
      <c r="AP494" s="284">
        <v>903</v>
      </c>
      <c r="AQ494" s="284">
        <v>903</v>
      </c>
      <c r="AR494" s="284">
        <v>1193</v>
      </c>
      <c r="AS494" s="284">
        <v>1096</v>
      </c>
      <c r="AU494" t="s">
        <v>2187</v>
      </c>
    </row>
    <row r="495" spans="4:47" ht="13.5" customHeight="1">
      <c r="D495" s="283" t="s">
        <v>13</v>
      </c>
      <c r="E495" s="283" t="s">
        <v>4713</v>
      </c>
      <c r="F495" s="285" t="s">
        <v>14</v>
      </c>
      <c r="G495" s="199">
        <v>2.5</v>
      </c>
      <c r="H495" s="284">
        <v>243</v>
      </c>
      <c r="I495" s="284">
        <v>241</v>
      </c>
      <c r="J495" s="284">
        <v>279</v>
      </c>
      <c r="K495" s="284">
        <v>243</v>
      </c>
      <c r="L495" s="284">
        <v>241</v>
      </c>
      <c r="M495" s="284">
        <v>279</v>
      </c>
      <c r="N495" s="284">
        <v>258</v>
      </c>
      <c r="O495" s="284">
        <v>242</v>
      </c>
      <c r="P495" s="284">
        <v>250</v>
      </c>
      <c r="Q495" s="284">
        <v>287</v>
      </c>
      <c r="R495" s="284">
        <v>274</v>
      </c>
      <c r="S495" s="284">
        <v>313</v>
      </c>
      <c r="T495" s="284">
        <v>348</v>
      </c>
      <c r="U495" s="284">
        <v>400</v>
      </c>
      <c r="V495" s="284">
        <v>297</v>
      </c>
      <c r="W495" s="284">
        <v>330</v>
      </c>
      <c r="X495" s="284">
        <v>267</v>
      </c>
      <c r="Y495" s="284">
        <v>287</v>
      </c>
      <c r="Z495" s="284">
        <v>340</v>
      </c>
      <c r="AA495" s="284">
        <v>300</v>
      </c>
      <c r="AB495" s="284">
        <v>274</v>
      </c>
      <c r="AC495" s="284">
        <v>300</v>
      </c>
      <c r="AD495" s="284">
        <v>359</v>
      </c>
      <c r="AE495" s="284">
        <v>307</v>
      </c>
      <c r="AF495" s="284">
        <v>310</v>
      </c>
      <c r="AG495" s="284">
        <v>336</v>
      </c>
      <c r="AH495" s="284">
        <v>402</v>
      </c>
      <c r="AI495" s="284">
        <v>275</v>
      </c>
      <c r="AJ495" s="284">
        <v>296</v>
      </c>
      <c r="AK495" s="284">
        <v>322</v>
      </c>
      <c r="AL495" s="284">
        <v>378</v>
      </c>
      <c r="AM495" s="284">
        <v>264</v>
      </c>
      <c r="AN495" s="284">
        <v>279</v>
      </c>
      <c r="AO495" s="284">
        <v>318</v>
      </c>
      <c r="AP495" s="284">
        <v>280</v>
      </c>
      <c r="AQ495" s="284">
        <v>280</v>
      </c>
      <c r="AR495" s="284">
        <v>322</v>
      </c>
      <c r="AS495" s="284">
        <v>286</v>
      </c>
      <c r="AU495" t="s">
        <v>13</v>
      </c>
    </row>
    <row r="496" spans="4:47" ht="13.5" customHeight="1">
      <c r="D496" s="283" t="s">
        <v>3034</v>
      </c>
      <c r="E496" s="283" t="s">
        <v>4713</v>
      </c>
      <c r="F496" s="285" t="s">
        <v>14</v>
      </c>
      <c r="G496" s="199">
        <v>2.5</v>
      </c>
      <c r="H496" s="284">
        <v>243</v>
      </c>
      <c r="I496" s="284">
        <v>241</v>
      </c>
      <c r="J496" s="284">
        <v>279</v>
      </c>
      <c r="K496" s="284">
        <v>243</v>
      </c>
      <c r="L496" s="284">
        <v>241</v>
      </c>
      <c r="M496" s="284">
        <v>279</v>
      </c>
      <c r="N496" s="284">
        <v>258</v>
      </c>
      <c r="O496" s="284">
        <v>242</v>
      </c>
      <c r="P496" s="284">
        <v>250</v>
      </c>
      <c r="Q496" s="284">
        <v>287</v>
      </c>
      <c r="R496" s="284">
        <v>274</v>
      </c>
      <c r="S496" s="284">
        <v>313</v>
      </c>
      <c r="T496" s="284">
        <v>348</v>
      </c>
      <c r="U496" s="284">
        <v>400</v>
      </c>
      <c r="V496" s="284">
        <v>297</v>
      </c>
      <c r="W496" s="284">
        <v>330</v>
      </c>
      <c r="X496" s="284">
        <v>267</v>
      </c>
      <c r="Y496" s="284">
        <v>287</v>
      </c>
      <c r="Z496" s="284">
        <v>340</v>
      </c>
      <c r="AA496" s="284">
        <v>300</v>
      </c>
      <c r="AB496" s="284">
        <v>274</v>
      </c>
      <c r="AC496" s="284">
        <v>300</v>
      </c>
      <c r="AD496" s="284">
        <v>359</v>
      </c>
      <c r="AE496" s="284">
        <v>307</v>
      </c>
      <c r="AF496" s="284">
        <v>310</v>
      </c>
      <c r="AG496" s="284">
        <v>336</v>
      </c>
      <c r="AH496" s="284">
        <v>402</v>
      </c>
      <c r="AI496" s="284">
        <v>275</v>
      </c>
      <c r="AJ496" s="284">
        <v>296</v>
      </c>
      <c r="AK496" s="284">
        <v>322</v>
      </c>
      <c r="AL496" s="284">
        <v>378</v>
      </c>
      <c r="AM496" s="284">
        <v>264</v>
      </c>
      <c r="AN496" s="284">
        <v>279</v>
      </c>
      <c r="AO496" s="284">
        <v>318</v>
      </c>
      <c r="AP496" s="284">
        <v>280</v>
      </c>
      <c r="AQ496" s="284">
        <v>280</v>
      </c>
      <c r="AR496" s="284">
        <v>322</v>
      </c>
      <c r="AS496" s="284">
        <v>286</v>
      </c>
      <c r="AU496" t="s">
        <v>3034</v>
      </c>
    </row>
    <row r="497" spans="4:47" ht="13.5" customHeight="1">
      <c r="D497" s="283" t="s">
        <v>15</v>
      </c>
      <c r="E497" s="283" t="s">
        <v>4713</v>
      </c>
      <c r="F497" s="285" t="s">
        <v>4741</v>
      </c>
      <c r="G497" s="199">
        <v>4.5</v>
      </c>
      <c r="H497" s="284">
        <v>313</v>
      </c>
      <c r="I497" s="284">
        <v>311</v>
      </c>
      <c r="J497" s="284">
        <v>358</v>
      </c>
      <c r="K497" s="284">
        <v>313</v>
      </c>
      <c r="L497" s="284">
        <v>311</v>
      </c>
      <c r="M497" s="284">
        <v>358</v>
      </c>
      <c r="N497" s="284">
        <v>332</v>
      </c>
      <c r="O497" s="284">
        <v>311</v>
      </c>
      <c r="P497" s="284">
        <v>322</v>
      </c>
      <c r="Q497" s="284">
        <v>370</v>
      </c>
      <c r="R497" s="284">
        <v>352</v>
      </c>
      <c r="S497" s="284">
        <v>525</v>
      </c>
      <c r="T497" s="284">
        <v>609</v>
      </c>
      <c r="U497" s="284">
        <v>688</v>
      </c>
      <c r="V497" s="284">
        <v>492</v>
      </c>
      <c r="W497" s="284">
        <v>549</v>
      </c>
      <c r="X497" s="284">
        <v>336</v>
      </c>
      <c r="Y497" s="284">
        <v>360</v>
      </c>
      <c r="Z497" s="284">
        <v>427</v>
      </c>
      <c r="AA497" s="284">
        <v>376</v>
      </c>
      <c r="AB497" s="284">
        <v>346</v>
      </c>
      <c r="AC497" s="284">
        <v>378</v>
      </c>
      <c r="AD497" s="284">
        <v>452</v>
      </c>
      <c r="AE497" s="284">
        <v>387</v>
      </c>
      <c r="AF497" s="284">
        <v>381</v>
      </c>
      <c r="AG497" s="284">
        <v>414</v>
      </c>
      <c r="AH497" s="284">
        <v>495</v>
      </c>
      <c r="AI497" s="284">
        <v>344</v>
      </c>
      <c r="AJ497" s="284">
        <v>370</v>
      </c>
      <c r="AK497" s="284">
        <v>403</v>
      </c>
      <c r="AL497" s="284">
        <v>473</v>
      </c>
      <c r="AM497" s="284">
        <v>335</v>
      </c>
      <c r="AN497" s="284">
        <v>353</v>
      </c>
      <c r="AO497" s="284">
        <v>403</v>
      </c>
      <c r="AP497" s="284">
        <v>341</v>
      </c>
      <c r="AQ497" s="284">
        <v>341</v>
      </c>
      <c r="AR497" s="284">
        <v>394</v>
      </c>
      <c r="AS497" s="284">
        <v>344</v>
      </c>
      <c r="AU497" t="s">
        <v>15</v>
      </c>
    </row>
    <row r="498" spans="4:47" ht="13.5" customHeight="1">
      <c r="D498" s="283" t="s">
        <v>3035</v>
      </c>
      <c r="E498" s="283" t="s">
        <v>4713</v>
      </c>
      <c r="F498" s="285" t="s">
        <v>4741</v>
      </c>
      <c r="G498" s="199">
        <v>4.5</v>
      </c>
      <c r="H498" s="284">
        <v>313</v>
      </c>
      <c r="I498" s="284">
        <v>311</v>
      </c>
      <c r="J498" s="284">
        <v>358</v>
      </c>
      <c r="K498" s="284">
        <v>313</v>
      </c>
      <c r="L498" s="284">
        <v>311</v>
      </c>
      <c r="M498" s="284">
        <v>358</v>
      </c>
      <c r="N498" s="284">
        <v>332</v>
      </c>
      <c r="O498" s="284">
        <v>311</v>
      </c>
      <c r="P498" s="284">
        <v>322</v>
      </c>
      <c r="Q498" s="284">
        <v>370</v>
      </c>
      <c r="R498" s="284">
        <v>352</v>
      </c>
      <c r="S498" s="284">
        <v>525</v>
      </c>
      <c r="T498" s="284">
        <v>609</v>
      </c>
      <c r="U498" s="284">
        <v>688</v>
      </c>
      <c r="V498" s="284">
        <v>492</v>
      </c>
      <c r="W498" s="284">
        <v>549</v>
      </c>
      <c r="X498" s="284">
        <v>336</v>
      </c>
      <c r="Y498" s="284">
        <v>360</v>
      </c>
      <c r="Z498" s="284">
        <v>427</v>
      </c>
      <c r="AA498" s="284">
        <v>376</v>
      </c>
      <c r="AB498" s="284">
        <v>346</v>
      </c>
      <c r="AC498" s="284">
        <v>378</v>
      </c>
      <c r="AD498" s="284">
        <v>452</v>
      </c>
      <c r="AE498" s="284">
        <v>387</v>
      </c>
      <c r="AF498" s="284">
        <v>381</v>
      </c>
      <c r="AG498" s="284">
        <v>414</v>
      </c>
      <c r="AH498" s="284">
        <v>495</v>
      </c>
      <c r="AI498" s="284">
        <v>344</v>
      </c>
      <c r="AJ498" s="284">
        <v>370</v>
      </c>
      <c r="AK498" s="284">
        <v>403</v>
      </c>
      <c r="AL498" s="284">
        <v>473</v>
      </c>
      <c r="AM498" s="284">
        <v>335</v>
      </c>
      <c r="AN498" s="284">
        <v>353</v>
      </c>
      <c r="AO498" s="284">
        <v>403</v>
      </c>
      <c r="AP498" s="284">
        <v>341</v>
      </c>
      <c r="AQ498" s="284">
        <v>341</v>
      </c>
      <c r="AR498" s="284">
        <v>394</v>
      </c>
      <c r="AS498" s="284">
        <v>344</v>
      </c>
      <c r="AU498" t="s">
        <v>3035</v>
      </c>
    </row>
    <row r="499" spans="4:47" ht="13.5" customHeight="1">
      <c r="D499" s="283" t="s">
        <v>2167</v>
      </c>
      <c r="E499" s="283"/>
      <c r="F499" s="285" t="s">
        <v>2169</v>
      </c>
      <c r="G499" s="199">
        <v>4.5</v>
      </c>
      <c r="H499" s="284">
        <v>549</v>
      </c>
      <c r="I499" s="284">
        <v>543</v>
      </c>
      <c r="J499" s="284">
        <v>622</v>
      </c>
      <c r="K499" s="284">
        <v>549</v>
      </c>
      <c r="L499" s="284">
        <v>543</v>
      </c>
      <c r="M499" s="284">
        <v>622</v>
      </c>
      <c r="N499" s="284">
        <v>577</v>
      </c>
      <c r="O499" s="284">
        <v>543</v>
      </c>
      <c r="P499" s="284">
        <v>556</v>
      </c>
      <c r="Q499" s="284">
        <v>635</v>
      </c>
      <c r="R499" s="284">
        <v>588</v>
      </c>
      <c r="S499" s="284">
        <v>900</v>
      </c>
      <c r="T499" s="284">
        <v>991</v>
      </c>
      <c r="U499" s="284">
        <v>1153</v>
      </c>
      <c r="V499" s="284">
        <v>887</v>
      </c>
      <c r="W499" s="284">
        <v>998</v>
      </c>
      <c r="X499" s="284">
        <v>563</v>
      </c>
      <c r="Y499" s="284">
        <v>593</v>
      </c>
      <c r="Z499" s="284">
        <v>700</v>
      </c>
      <c r="AA499" s="284">
        <v>629</v>
      </c>
      <c r="AB499" s="284">
        <v>573</v>
      </c>
      <c r="AC499" s="284">
        <v>610</v>
      </c>
      <c r="AD499" s="284">
        <v>724</v>
      </c>
      <c r="AE499" s="284">
        <v>639</v>
      </c>
      <c r="AF499" s="284">
        <v>608</v>
      </c>
      <c r="AG499" s="284">
        <v>647</v>
      </c>
      <c r="AH499" s="284">
        <v>767</v>
      </c>
      <c r="AI499" s="284">
        <v>577</v>
      </c>
      <c r="AJ499" s="284">
        <v>590</v>
      </c>
      <c r="AK499" s="284">
        <v>628</v>
      </c>
      <c r="AL499" s="284">
        <v>737</v>
      </c>
      <c r="AM499" s="284">
        <v>555</v>
      </c>
      <c r="AN499" s="284">
        <v>574</v>
      </c>
      <c r="AO499" s="284">
        <v>656</v>
      </c>
      <c r="AP499" s="284">
        <v>606</v>
      </c>
      <c r="AQ499" s="284">
        <v>606</v>
      </c>
      <c r="AR499" s="284">
        <v>659</v>
      </c>
      <c r="AS499" s="284">
        <v>603</v>
      </c>
      <c r="AU499" t="s">
        <v>2167</v>
      </c>
    </row>
    <row r="500" spans="4:47" ht="13.5" customHeight="1">
      <c r="D500" s="283" t="s">
        <v>4049</v>
      </c>
      <c r="E500" s="282"/>
      <c r="F500" s="285" t="s">
        <v>4055</v>
      </c>
      <c r="G500" s="199">
        <v>4.5</v>
      </c>
      <c r="H500" s="284">
        <v>1119</v>
      </c>
      <c r="I500" s="284">
        <v>1094</v>
      </c>
      <c r="J500" s="284">
        <v>1256</v>
      </c>
      <c r="K500" s="284">
        <v>1119</v>
      </c>
      <c r="L500" s="284">
        <v>1094</v>
      </c>
      <c r="M500" s="284">
        <v>1256</v>
      </c>
      <c r="N500" s="284">
        <v>1161</v>
      </c>
      <c r="O500" s="284">
        <v>1102</v>
      </c>
      <c r="P500" s="284">
        <v>1106</v>
      </c>
      <c r="Q500" s="284">
        <v>1269</v>
      </c>
      <c r="R500" s="284">
        <v>1171</v>
      </c>
      <c r="S500" s="284">
        <v>1413</v>
      </c>
      <c r="T500" s="284">
        <v>1514</v>
      </c>
      <c r="U500" s="284">
        <v>1790</v>
      </c>
      <c r="V500" s="284">
        <v>1428</v>
      </c>
      <c r="W500" s="284">
        <v>1614</v>
      </c>
      <c r="X500" s="284">
        <v>1119</v>
      </c>
      <c r="Y500" s="284">
        <v>1158</v>
      </c>
      <c r="Z500" s="284">
        <v>1359</v>
      </c>
      <c r="AA500" s="284">
        <v>1238</v>
      </c>
      <c r="AB500" s="284">
        <v>1133</v>
      </c>
      <c r="AC500" s="284">
        <v>1179</v>
      </c>
      <c r="AD500" s="284">
        <v>1385</v>
      </c>
      <c r="AE500" s="284">
        <v>1250</v>
      </c>
      <c r="AF500" s="284">
        <v>1168</v>
      </c>
      <c r="AG500" s="284">
        <v>1214</v>
      </c>
      <c r="AH500" s="284">
        <v>1426</v>
      </c>
      <c r="AI500" s="284">
        <v>1140</v>
      </c>
      <c r="AJ500" s="284">
        <v>1144</v>
      </c>
      <c r="AK500" s="284">
        <v>1189</v>
      </c>
      <c r="AL500" s="284">
        <v>1398</v>
      </c>
      <c r="AM500" s="284">
        <v>1109</v>
      </c>
      <c r="AN500" s="284">
        <v>1124</v>
      </c>
      <c r="AO500" s="284">
        <v>1290</v>
      </c>
      <c r="AP500" s="284">
        <v>1241</v>
      </c>
      <c r="AQ500" s="284">
        <v>1229</v>
      </c>
      <c r="AR500" s="284">
        <v>1281</v>
      </c>
      <c r="AS500" s="284">
        <v>1226</v>
      </c>
      <c r="AU500" t="s">
        <v>4049</v>
      </c>
    </row>
    <row r="501" spans="4:47" ht="13.5" customHeight="1">
      <c r="D501" s="283" t="s">
        <v>16</v>
      </c>
      <c r="E501" s="283" t="s">
        <v>4713</v>
      </c>
      <c r="F501" s="285" t="s">
        <v>4740</v>
      </c>
      <c r="G501" s="199">
        <v>4.5</v>
      </c>
      <c r="H501" s="284">
        <v>452</v>
      </c>
      <c r="I501" s="284">
        <v>445</v>
      </c>
      <c r="J501" s="284">
        <v>515</v>
      </c>
      <c r="K501" s="284">
        <v>452</v>
      </c>
      <c r="L501" s="284">
        <v>445</v>
      </c>
      <c r="M501" s="284">
        <v>515</v>
      </c>
      <c r="N501" s="284">
        <v>476</v>
      </c>
      <c r="O501" s="284">
        <v>447</v>
      </c>
      <c r="P501" s="284">
        <v>454</v>
      </c>
      <c r="Q501" s="284">
        <v>524</v>
      </c>
      <c r="R501" s="284">
        <v>498</v>
      </c>
      <c r="S501" s="284">
        <v>625</v>
      </c>
      <c r="T501" s="284">
        <v>685</v>
      </c>
      <c r="U501" s="284">
        <v>734</v>
      </c>
      <c r="V501" s="284">
        <v>560</v>
      </c>
      <c r="W501" s="284">
        <v>628</v>
      </c>
      <c r="X501" s="284">
        <v>512</v>
      </c>
      <c r="Y501" s="284">
        <v>541</v>
      </c>
      <c r="Z501" s="284">
        <v>639</v>
      </c>
      <c r="AA501" s="284">
        <v>572</v>
      </c>
      <c r="AB501" s="284">
        <v>522</v>
      </c>
      <c r="AC501" s="284">
        <v>558</v>
      </c>
      <c r="AD501" s="284">
        <v>664</v>
      </c>
      <c r="AE501" s="284">
        <v>583</v>
      </c>
      <c r="AF501" s="284">
        <v>589</v>
      </c>
      <c r="AG501" s="284">
        <v>626</v>
      </c>
      <c r="AH501" s="284">
        <v>744</v>
      </c>
      <c r="AI501" s="284">
        <v>522</v>
      </c>
      <c r="AJ501" s="284">
        <v>545</v>
      </c>
      <c r="AK501" s="284">
        <v>577</v>
      </c>
      <c r="AL501" s="284">
        <v>683</v>
      </c>
      <c r="AM501" s="284">
        <v>488</v>
      </c>
      <c r="AN501" s="284">
        <v>508</v>
      </c>
      <c r="AO501" s="284">
        <v>581</v>
      </c>
      <c r="AP501" s="284">
        <v>533</v>
      </c>
      <c r="AQ501" s="284">
        <v>533</v>
      </c>
      <c r="AR501" s="284">
        <v>605</v>
      </c>
      <c r="AS501" s="284">
        <v>538</v>
      </c>
      <c r="AU501" t="s">
        <v>16</v>
      </c>
    </row>
    <row r="502" spans="4:47" ht="13.5" customHeight="1">
      <c r="D502" s="283" t="s">
        <v>3036</v>
      </c>
      <c r="E502" s="283" t="s">
        <v>4713</v>
      </c>
      <c r="F502" s="285" t="s">
        <v>4740</v>
      </c>
      <c r="G502" s="199">
        <v>4.5</v>
      </c>
      <c r="H502" s="284">
        <v>452</v>
      </c>
      <c r="I502" s="284">
        <v>445</v>
      </c>
      <c r="J502" s="284">
        <v>515</v>
      </c>
      <c r="K502" s="284">
        <v>452</v>
      </c>
      <c r="L502" s="284">
        <v>445</v>
      </c>
      <c r="M502" s="284">
        <v>515</v>
      </c>
      <c r="N502" s="284">
        <v>476</v>
      </c>
      <c r="O502" s="284">
        <v>447</v>
      </c>
      <c r="P502" s="284">
        <v>454</v>
      </c>
      <c r="Q502" s="284">
        <v>524</v>
      </c>
      <c r="R502" s="284">
        <v>498</v>
      </c>
      <c r="S502" s="284">
        <v>625</v>
      </c>
      <c r="T502" s="284">
        <v>685</v>
      </c>
      <c r="U502" s="284">
        <v>734</v>
      </c>
      <c r="V502" s="284">
        <v>560</v>
      </c>
      <c r="W502" s="284">
        <v>628</v>
      </c>
      <c r="X502" s="284">
        <v>512</v>
      </c>
      <c r="Y502" s="284">
        <v>541</v>
      </c>
      <c r="Z502" s="284">
        <v>639</v>
      </c>
      <c r="AA502" s="284">
        <v>572</v>
      </c>
      <c r="AB502" s="284">
        <v>522</v>
      </c>
      <c r="AC502" s="284">
        <v>558</v>
      </c>
      <c r="AD502" s="284">
        <v>664</v>
      </c>
      <c r="AE502" s="284">
        <v>583</v>
      </c>
      <c r="AF502" s="284">
        <v>589</v>
      </c>
      <c r="AG502" s="284">
        <v>626</v>
      </c>
      <c r="AH502" s="284">
        <v>744</v>
      </c>
      <c r="AI502" s="284">
        <v>522</v>
      </c>
      <c r="AJ502" s="284">
        <v>545</v>
      </c>
      <c r="AK502" s="284">
        <v>577</v>
      </c>
      <c r="AL502" s="284">
        <v>683</v>
      </c>
      <c r="AM502" s="284">
        <v>488</v>
      </c>
      <c r="AN502" s="284">
        <v>508</v>
      </c>
      <c r="AO502" s="284">
        <v>581</v>
      </c>
      <c r="AP502" s="284">
        <v>533</v>
      </c>
      <c r="AQ502" s="284">
        <v>533</v>
      </c>
      <c r="AR502" s="284">
        <v>605</v>
      </c>
      <c r="AS502" s="284">
        <v>538</v>
      </c>
      <c r="AU502" t="s">
        <v>3036</v>
      </c>
    </row>
    <row r="503" spans="4:47" ht="13.5" customHeight="1">
      <c r="D503" s="283" t="s">
        <v>4500</v>
      </c>
      <c r="E503" s="283" t="s">
        <v>4713</v>
      </c>
      <c r="F503" s="285" t="s">
        <v>4511</v>
      </c>
      <c r="G503" s="199">
        <v>18</v>
      </c>
      <c r="H503" s="284">
        <v>490</v>
      </c>
      <c r="I503" s="284">
        <v>492</v>
      </c>
      <c r="J503" s="284">
        <v>553</v>
      </c>
      <c r="K503" s="284">
        <v>513</v>
      </c>
      <c r="L503" s="284">
        <v>507</v>
      </c>
      <c r="M503" s="284">
        <v>585</v>
      </c>
      <c r="N503" s="284">
        <v>534</v>
      </c>
      <c r="O503" s="284">
        <v>488</v>
      </c>
      <c r="P503" s="284">
        <v>514</v>
      </c>
      <c r="Q503" s="284">
        <v>574</v>
      </c>
      <c r="R503" s="284">
        <v>536</v>
      </c>
      <c r="S503" s="284">
        <v>558</v>
      </c>
      <c r="T503" s="284">
        <v>645</v>
      </c>
      <c r="U503" s="284">
        <v>717</v>
      </c>
      <c r="V503" s="284">
        <v>578</v>
      </c>
      <c r="W503" s="284">
        <v>633</v>
      </c>
      <c r="X503" s="284">
        <v>511</v>
      </c>
      <c r="Y503" s="284">
        <v>549</v>
      </c>
      <c r="Z503" s="284">
        <v>633</v>
      </c>
      <c r="AA503" s="284">
        <v>564</v>
      </c>
      <c r="AB503" s="284">
        <v>532</v>
      </c>
      <c r="AC503" s="284">
        <v>579</v>
      </c>
      <c r="AD503" s="284">
        <v>671</v>
      </c>
      <c r="AE503" s="284">
        <v>582</v>
      </c>
      <c r="AF503" s="284">
        <v>566</v>
      </c>
      <c r="AG503" s="284">
        <v>614</v>
      </c>
      <c r="AH503" s="284">
        <v>712</v>
      </c>
      <c r="AI503" s="284">
        <v>521</v>
      </c>
      <c r="AJ503" s="284">
        <v>543</v>
      </c>
      <c r="AK503" s="284">
        <v>590</v>
      </c>
      <c r="AL503" s="284">
        <v>684</v>
      </c>
      <c r="AM503" s="284">
        <v>500</v>
      </c>
      <c r="AN503" s="284">
        <v>528</v>
      </c>
      <c r="AO503" s="284">
        <v>594</v>
      </c>
      <c r="AP503" s="284">
        <v>578</v>
      </c>
      <c r="AQ503" s="284">
        <v>564</v>
      </c>
      <c r="AR503" s="284">
        <v>636</v>
      </c>
      <c r="AS503" s="284">
        <v>608</v>
      </c>
      <c r="AU503" t="s">
        <v>4500</v>
      </c>
    </row>
    <row r="504" spans="4:47" ht="13.5" customHeight="1">
      <c r="D504" s="283" t="s">
        <v>4501</v>
      </c>
      <c r="E504" s="283" t="s">
        <v>4713</v>
      </c>
      <c r="F504" s="285" t="s">
        <v>4511</v>
      </c>
      <c r="G504" s="199">
        <v>18</v>
      </c>
      <c r="H504" s="284">
        <v>490</v>
      </c>
      <c r="I504" s="284">
        <v>492</v>
      </c>
      <c r="J504" s="284">
        <v>553</v>
      </c>
      <c r="K504" s="284">
        <v>513</v>
      </c>
      <c r="L504" s="284">
        <v>507</v>
      </c>
      <c r="M504" s="284">
        <v>585</v>
      </c>
      <c r="N504" s="284">
        <v>534</v>
      </c>
      <c r="O504" s="284">
        <v>488</v>
      </c>
      <c r="P504" s="284">
        <v>514</v>
      </c>
      <c r="Q504" s="284">
        <v>574</v>
      </c>
      <c r="R504" s="284">
        <v>536</v>
      </c>
      <c r="S504" s="284">
        <v>558</v>
      </c>
      <c r="T504" s="284">
        <v>645</v>
      </c>
      <c r="U504" s="284">
        <v>717</v>
      </c>
      <c r="V504" s="284">
        <v>578</v>
      </c>
      <c r="W504" s="284">
        <v>633</v>
      </c>
      <c r="X504" s="284">
        <v>511</v>
      </c>
      <c r="Y504" s="284">
        <v>549</v>
      </c>
      <c r="Z504" s="284">
        <v>633</v>
      </c>
      <c r="AA504" s="284">
        <v>564</v>
      </c>
      <c r="AB504" s="284">
        <v>532</v>
      </c>
      <c r="AC504" s="284">
        <v>579</v>
      </c>
      <c r="AD504" s="284">
        <v>671</v>
      </c>
      <c r="AE504" s="284">
        <v>582</v>
      </c>
      <c r="AF504" s="284">
        <v>566</v>
      </c>
      <c r="AG504" s="284">
        <v>614</v>
      </c>
      <c r="AH504" s="284">
        <v>712</v>
      </c>
      <c r="AI504" s="284">
        <v>521</v>
      </c>
      <c r="AJ504" s="284">
        <v>543</v>
      </c>
      <c r="AK504" s="284">
        <v>590</v>
      </c>
      <c r="AL504" s="284">
        <v>684</v>
      </c>
      <c r="AM504" s="284">
        <v>500</v>
      </c>
      <c r="AN504" s="284">
        <v>528</v>
      </c>
      <c r="AO504" s="284">
        <v>594</v>
      </c>
      <c r="AP504" s="284">
        <v>578</v>
      </c>
      <c r="AQ504" s="284">
        <v>564</v>
      </c>
      <c r="AR504" s="284">
        <v>636</v>
      </c>
      <c r="AS504" s="284">
        <v>608</v>
      </c>
      <c r="AU504" t="s">
        <v>4501</v>
      </c>
    </row>
    <row r="505" spans="4:47" ht="13.5" customHeight="1">
      <c r="D505" s="283" t="s">
        <v>1870</v>
      </c>
      <c r="E505" s="283" t="s">
        <v>4713</v>
      </c>
      <c r="F505" s="285" t="s">
        <v>4742</v>
      </c>
      <c r="G505" s="199">
        <v>18</v>
      </c>
      <c r="H505" s="284">
        <v>596</v>
      </c>
      <c r="I505" s="284">
        <v>597</v>
      </c>
      <c r="J505" s="284">
        <v>679</v>
      </c>
      <c r="K505" s="284">
        <v>616</v>
      </c>
      <c r="L505" s="284">
        <v>611</v>
      </c>
      <c r="M505" s="284">
        <v>704</v>
      </c>
      <c r="N505" s="284">
        <v>653</v>
      </c>
      <c r="O505" s="284">
        <v>591</v>
      </c>
      <c r="P505" s="284">
        <v>614</v>
      </c>
      <c r="Q505" s="284">
        <v>691</v>
      </c>
      <c r="R505" s="284">
        <v>652</v>
      </c>
      <c r="S505" s="284">
        <v>762</v>
      </c>
      <c r="T505" s="284">
        <v>863</v>
      </c>
      <c r="U505" s="284">
        <v>911</v>
      </c>
      <c r="V505" s="284">
        <v>721</v>
      </c>
      <c r="W505" s="284">
        <v>795</v>
      </c>
      <c r="X505" s="284">
        <v>651</v>
      </c>
      <c r="Y505" s="284">
        <v>695</v>
      </c>
      <c r="Z505" s="284">
        <v>814</v>
      </c>
      <c r="AA505" s="284">
        <v>732</v>
      </c>
      <c r="AB505" s="284">
        <v>666</v>
      </c>
      <c r="AC505" s="284">
        <v>720</v>
      </c>
      <c r="AD505" s="284">
        <v>849</v>
      </c>
      <c r="AE505" s="284">
        <v>749</v>
      </c>
      <c r="AF505" s="284">
        <v>733</v>
      </c>
      <c r="AG505" s="284">
        <v>789</v>
      </c>
      <c r="AH505" s="284">
        <v>929</v>
      </c>
      <c r="AI505" s="284">
        <v>670</v>
      </c>
      <c r="AJ505" s="284">
        <v>685</v>
      </c>
      <c r="AK505" s="284">
        <v>739</v>
      </c>
      <c r="AL505" s="284">
        <v>860</v>
      </c>
      <c r="AM505" s="284">
        <v>618</v>
      </c>
      <c r="AN505" s="284">
        <v>650</v>
      </c>
      <c r="AO505" s="284">
        <v>737</v>
      </c>
      <c r="AP505" s="284">
        <v>688</v>
      </c>
      <c r="AQ505" s="284">
        <v>688</v>
      </c>
      <c r="AR505" s="284">
        <v>776</v>
      </c>
      <c r="AS505" s="284">
        <v>764</v>
      </c>
      <c r="AU505" t="s">
        <v>1870</v>
      </c>
    </row>
    <row r="506" spans="4:47" ht="13.5" customHeight="1">
      <c r="D506" s="283" t="s">
        <v>3037</v>
      </c>
      <c r="E506" s="283" t="s">
        <v>4713</v>
      </c>
      <c r="F506" s="285" t="s">
        <v>4742</v>
      </c>
      <c r="G506" s="199">
        <v>18</v>
      </c>
      <c r="H506" s="284">
        <v>596</v>
      </c>
      <c r="I506" s="284">
        <v>597</v>
      </c>
      <c r="J506" s="284">
        <v>679</v>
      </c>
      <c r="K506" s="284">
        <v>616</v>
      </c>
      <c r="L506" s="284">
        <v>611</v>
      </c>
      <c r="M506" s="284">
        <v>704</v>
      </c>
      <c r="N506" s="284">
        <v>653</v>
      </c>
      <c r="O506" s="284">
        <v>591</v>
      </c>
      <c r="P506" s="284">
        <v>614</v>
      </c>
      <c r="Q506" s="284">
        <v>691</v>
      </c>
      <c r="R506" s="284">
        <v>652</v>
      </c>
      <c r="S506" s="284">
        <v>762</v>
      </c>
      <c r="T506" s="284">
        <v>863</v>
      </c>
      <c r="U506" s="284">
        <v>911</v>
      </c>
      <c r="V506" s="284">
        <v>721</v>
      </c>
      <c r="W506" s="284">
        <v>795</v>
      </c>
      <c r="X506" s="284">
        <v>651</v>
      </c>
      <c r="Y506" s="284">
        <v>695</v>
      </c>
      <c r="Z506" s="284">
        <v>814</v>
      </c>
      <c r="AA506" s="284">
        <v>732</v>
      </c>
      <c r="AB506" s="284">
        <v>666</v>
      </c>
      <c r="AC506" s="284">
        <v>720</v>
      </c>
      <c r="AD506" s="284">
        <v>849</v>
      </c>
      <c r="AE506" s="284">
        <v>749</v>
      </c>
      <c r="AF506" s="284">
        <v>733</v>
      </c>
      <c r="AG506" s="284">
        <v>789</v>
      </c>
      <c r="AH506" s="284">
        <v>929</v>
      </c>
      <c r="AI506" s="284">
        <v>670</v>
      </c>
      <c r="AJ506" s="284">
        <v>685</v>
      </c>
      <c r="AK506" s="284">
        <v>739</v>
      </c>
      <c r="AL506" s="284">
        <v>860</v>
      </c>
      <c r="AM506" s="284">
        <v>618</v>
      </c>
      <c r="AN506" s="284">
        <v>650</v>
      </c>
      <c r="AO506" s="284">
        <v>737</v>
      </c>
      <c r="AP506" s="284">
        <v>688</v>
      </c>
      <c r="AQ506" s="284">
        <v>688</v>
      </c>
      <c r="AR506" s="284">
        <v>776</v>
      </c>
      <c r="AS506" s="284">
        <v>764</v>
      </c>
      <c r="AU506" t="s">
        <v>3037</v>
      </c>
    </row>
    <row r="507" spans="4:47" ht="13.5" customHeight="1">
      <c r="D507" s="283" t="s">
        <v>4502</v>
      </c>
      <c r="E507" s="283" t="s">
        <v>4713</v>
      </c>
      <c r="F507" s="285" t="s">
        <v>4512</v>
      </c>
      <c r="G507" s="199">
        <v>19.5</v>
      </c>
      <c r="H507" s="284">
        <v>510</v>
      </c>
      <c r="I507" s="284">
        <v>514</v>
      </c>
      <c r="J507" s="284">
        <v>577</v>
      </c>
      <c r="K507" s="284">
        <v>533</v>
      </c>
      <c r="L507" s="284">
        <v>528</v>
      </c>
      <c r="M507" s="284">
        <v>617</v>
      </c>
      <c r="N507" s="284">
        <v>557</v>
      </c>
      <c r="O507" s="284">
        <v>510</v>
      </c>
      <c r="P507" s="284">
        <v>545</v>
      </c>
      <c r="Q507" s="284">
        <v>606</v>
      </c>
      <c r="R507" s="284">
        <v>566</v>
      </c>
      <c r="S507" s="284">
        <v>585</v>
      </c>
      <c r="T507" s="284">
        <v>684</v>
      </c>
      <c r="U507" s="284">
        <v>757</v>
      </c>
      <c r="V507" s="284">
        <v>612</v>
      </c>
      <c r="W507" s="284">
        <v>670</v>
      </c>
      <c r="X507" s="284">
        <v>532</v>
      </c>
      <c r="Y507" s="284">
        <v>577</v>
      </c>
      <c r="Z507" s="284">
        <v>665</v>
      </c>
      <c r="AA507" s="284">
        <v>587</v>
      </c>
      <c r="AB507" s="284">
        <v>560</v>
      </c>
      <c r="AC507" s="284">
        <v>617</v>
      </c>
      <c r="AD507" s="284">
        <v>714</v>
      </c>
      <c r="AE507" s="284">
        <v>611</v>
      </c>
      <c r="AF507" s="284">
        <v>594</v>
      </c>
      <c r="AG507" s="284">
        <v>652</v>
      </c>
      <c r="AH507" s="284">
        <v>756</v>
      </c>
      <c r="AI507" s="284">
        <v>539</v>
      </c>
      <c r="AJ507" s="284">
        <v>571</v>
      </c>
      <c r="AK507" s="284">
        <v>627</v>
      </c>
      <c r="AL507" s="284">
        <v>727</v>
      </c>
      <c r="AM507" s="284">
        <v>522</v>
      </c>
      <c r="AN507" s="284">
        <v>555</v>
      </c>
      <c r="AO507" s="284">
        <v>625</v>
      </c>
      <c r="AP507" s="284">
        <v>598</v>
      </c>
      <c r="AQ507" s="284">
        <v>598</v>
      </c>
      <c r="AR507" s="284">
        <v>688</v>
      </c>
      <c r="AS507" s="284">
        <v>642</v>
      </c>
      <c r="AU507" t="s">
        <v>4502</v>
      </c>
    </row>
    <row r="508" spans="4:47" ht="13.5" customHeight="1">
      <c r="D508" s="283" t="s">
        <v>4503</v>
      </c>
      <c r="E508" s="283" t="s">
        <v>4713</v>
      </c>
      <c r="F508" s="285" t="s">
        <v>4512</v>
      </c>
      <c r="G508" s="199">
        <v>19.5</v>
      </c>
      <c r="H508" s="284">
        <v>510</v>
      </c>
      <c r="I508" s="284">
        <v>514</v>
      </c>
      <c r="J508" s="284">
        <v>577</v>
      </c>
      <c r="K508" s="284">
        <v>533</v>
      </c>
      <c r="L508" s="284">
        <v>528</v>
      </c>
      <c r="M508" s="284">
        <v>617</v>
      </c>
      <c r="N508" s="284">
        <v>557</v>
      </c>
      <c r="O508" s="284">
        <v>510</v>
      </c>
      <c r="P508" s="284">
        <v>545</v>
      </c>
      <c r="Q508" s="284">
        <v>606</v>
      </c>
      <c r="R508" s="284">
        <v>566</v>
      </c>
      <c r="S508" s="284">
        <v>585</v>
      </c>
      <c r="T508" s="284">
        <v>684</v>
      </c>
      <c r="U508" s="284">
        <v>757</v>
      </c>
      <c r="V508" s="284">
        <v>612</v>
      </c>
      <c r="W508" s="284">
        <v>670</v>
      </c>
      <c r="X508" s="284">
        <v>532</v>
      </c>
      <c r="Y508" s="284">
        <v>577</v>
      </c>
      <c r="Z508" s="284">
        <v>665</v>
      </c>
      <c r="AA508" s="284">
        <v>587</v>
      </c>
      <c r="AB508" s="284">
        <v>560</v>
      </c>
      <c r="AC508" s="284">
        <v>617</v>
      </c>
      <c r="AD508" s="284">
        <v>714</v>
      </c>
      <c r="AE508" s="284">
        <v>611</v>
      </c>
      <c r="AF508" s="284">
        <v>594</v>
      </c>
      <c r="AG508" s="284">
        <v>652</v>
      </c>
      <c r="AH508" s="284">
        <v>756</v>
      </c>
      <c r="AI508" s="284">
        <v>539</v>
      </c>
      <c r="AJ508" s="284">
        <v>571</v>
      </c>
      <c r="AK508" s="284">
        <v>627</v>
      </c>
      <c r="AL508" s="284">
        <v>727</v>
      </c>
      <c r="AM508" s="284">
        <v>522</v>
      </c>
      <c r="AN508" s="284">
        <v>555</v>
      </c>
      <c r="AO508" s="284">
        <v>625</v>
      </c>
      <c r="AP508" s="284">
        <v>598</v>
      </c>
      <c r="AQ508" s="284">
        <v>598</v>
      </c>
      <c r="AR508" s="284">
        <v>688</v>
      </c>
      <c r="AS508" s="284">
        <v>642</v>
      </c>
      <c r="AU508" t="s">
        <v>4503</v>
      </c>
    </row>
    <row r="509" spans="4:47" ht="13.5" customHeight="1">
      <c r="D509" s="283" t="s">
        <v>1871</v>
      </c>
      <c r="E509" s="283" t="s">
        <v>4713</v>
      </c>
      <c r="F509" s="285" t="s">
        <v>4743</v>
      </c>
      <c r="G509" s="199">
        <v>19.5</v>
      </c>
      <c r="H509" s="284">
        <v>619</v>
      </c>
      <c r="I509" s="284">
        <v>624</v>
      </c>
      <c r="J509" s="284">
        <v>708</v>
      </c>
      <c r="K509" s="284">
        <v>638</v>
      </c>
      <c r="L509" s="284">
        <v>636</v>
      </c>
      <c r="M509" s="284">
        <v>741</v>
      </c>
      <c r="N509" s="284">
        <v>684</v>
      </c>
      <c r="O509" s="284">
        <v>617</v>
      </c>
      <c r="P509" s="284">
        <v>647</v>
      </c>
      <c r="Q509" s="284">
        <v>726</v>
      </c>
      <c r="R509" s="284">
        <v>687</v>
      </c>
      <c r="S509" s="284">
        <v>790</v>
      </c>
      <c r="T509" s="284">
        <v>902</v>
      </c>
      <c r="U509" s="284">
        <v>952</v>
      </c>
      <c r="V509" s="284">
        <v>754</v>
      </c>
      <c r="W509" s="284">
        <v>830</v>
      </c>
      <c r="X509" s="284">
        <v>674</v>
      </c>
      <c r="Y509" s="284">
        <v>724</v>
      </c>
      <c r="Z509" s="284">
        <v>849</v>
      </c>
      <c r="AA509" s="284">
        <v>759</v>
      </c>
      <c r="AB509" s="284">
        <v>695</v>
      </c>
      <c r="AC509" s="284">
        <v>758</v>
      </c>
      <c r="AD509" s="284">
        <v>896</v>
      </c>
      <c r="AE509" s="284">
        <v>781</v>
      </c>
      <c r="AF509" s="284">
        <v>762</v>
      </c>
      <c r="AG509" s="284">
        <v>826</v>
      </c>
      <c r="AH509" s="284">
        <v>976</v>
      </c>
      <c r="AI509" s="284">
        <v>692</v>
      </c>
      <c r="AJ509" s="284">
        <v>716</v>
      </c>
      <c r="AK509" s="284">
        <v>779</v>
      </c>
      <c r="AL509" s="284">
        <v>908</v>
      </c>
      <c r="AM509" s="284">
        <v>644</v>
      </c>
      <c r="AN509" s="284">
        <v>682</v>
      </c>
      <c r="AO509" s="284">
        <v>773</v>
      </c>
      <c r="AP509" s="284">
        <v>721</v>
      </c>
      <c r="AQ509" s="284">
        <v>721</v>
      </c>
      <c r="AR509" s="284">
        <v>823</v>
      </c>
      <c r="AS509" s="284">
        <v>796</v>
      </c>
      <c r="AU509" t="s">
        <v>1871</v>
      </c>
    </row>
    <row r="510" spans="4:47" ht="13.5" customHeight="1">
      <c r="D510" s="283" t="s">
        <v>3038</v>
      </c>
      <c r="E510" s="283" t="s">
        <v>4713</v>
      </c>
      <c r="F510" s="285" t="s">
        <v>4743</v>
      </c>
      <c r="G510" s="199">
        <v>19.5</v>
      </c>
      <c r="H510" s="284">
        <v>619</v>
      </c>
      <c r="I510" s="284">
        <v>624</v>
      </c>
      <c r="J510" s="284">
        <v>708</v>
      </c>
      <c r="K510" s="284">
        <v>638</v>
      </c>
      <c r="L510" s="284">
        <v>636</v>
      </c>
      <c r="M510" s="284">
        <v>741</v>
      </c>
      <c r="N510" s="284">
        <v>684</v>
      </c>
      <c r="O510" s="284">
        <v>617</v>
      </c>
      <c r="P510" s="284">
        <v>647</v>
      </c>
      <c r="Q510" s="284">
        <v>726</v>
      </c>
      <c r="R510" s="284">
        <v>687</v>
      </c>
      <c r="S510" s="284">
        <v>790</v>
      </c>
      <c r="T510" s="284">
        <v>902</v>
      </c>
      <c r="U510" s="284">
        <v>952</v>
      </c>
      <c r="V510" s="284">
        <v>754</v>
      </c>
      <c r="W510" s="284">
        <v>830</v>
      </c>
      <c r="X510" s="284">
        <v>674</v>
      </c>
      <c r="Y510" s="284">
        <v>724</v>
      </c>
      <c r="Z510" s="284">
        <v>849</v>
      </c>
      <c r="AA510" s="284">
        <v>759</v>
      </c>
      <c r="AB510" s="284">
        <v>695</v>
      </c>
      <c r="AC510" s="284">
        <v>758</v>
      </c>
      <c r="AD510" s="284">
        <v>896</v>
      </c>
      <c r="AE510" s="284">
        <v>781</v>
      </c>
      <c r="AF510" s="284">
        <v>762</v>
      </c>
      <c r="AG510" s="284">
        <v>826</v>
      </c>
      <c r="AH510" s="284">
        <v>976</v>
      </c>
      <c r="AI510" s="284">
        <v>692</v>
      </c>
      <c r="AJ510" s="284">
        <v>716</v>
      </c>
      <c r="AK510" s="284">
        <v>779</v>
      </c>
      <c r="AL510" s="284">
        <v>908</v>
      </c>
      <c r="AM510" s="284">
        <v>644</v>
      </c>
      <c r="AN510" s="284">
        <v>682</v>
      </c>
      <c r="AO510" s="284">
        <v>773</v>
      </c>
      <c r="AP510" s="284">
        <v>721</v>
      </c>
      <c r="AQ510" s="284">
        <v>721</v>
      </c>
      <c r="AR510" s="284">
        <v>823</v>
      </c>
      <c r="AS510" s="284">
        <v>796</v>
      </c>
      <c r="AU510" t="s">
        <v>3038</v>
      </c>
    </row>
    <row r="511" spans="4:47" ht="13.5" customHeight="1">
      <c r="D511" s="283" t="s">
        <v>4504</v>
      </c>
      <c r="E511" s="283" t="s">
        <v>4713</v>
      </c>
      <c r="F511" s="285" t="s">
        <v>4513</v>
      </c>
      <c r="G511" s="199">
        <v>21</v>
      </c>
      <c r="H511" s="284">
        <v>531</v>
      </c>
      <c r="I511" s="284">
        <v>536</v>
      </c>
      <c r="J511" s="284">
        <v>602</v>
      </c>
      <c r="K511" s="284">
        <v>554</v>
      </c>
      <c r="L511" s="284">
        <v>548</v>
      </c>
      <c r="M511" s="284">
        <v>650</v>
      </c>
      <c r="N511" s="284">
        <v>581</v>
      </c>
      <c r="O511" s="284">
        <v>532</v>
      </c>
      <c r="P511" s="284">
        <v>577</v>
      </c>
      <c r="Q511" s="284">
        <v>639</v>
      </c>
      <c r="R511" s="284">
        <v>596</v>
      </c>
      <c r="S511" s="284">
        <v>613</v>
      </c>
      <c r="T511" s="284">
        <v>724</v>
      </c>
      <c r="U511" s="284">
        <v>798</v>
      </c>
      <c r="V511" s="284">
        <v>645</v>
      </c>
      <c r="W511" s="284">
        <v>707</v>
      </c>
      <c r="X511" s="284">
        <v>554</v>
      </c>
      <c r="Y511" s="284">
        <v>605</v>
      </c>
      <c r="Z511" s="284">
        <v>697</v>
      </c>
      <c r="AA511" s="284">
        <v>610</v>
      </c>
      <c r="AB511" s="284">
        <v>589</v>
      </c>
      <c r="AC511" s="284">
        <v>654</v>
      </c>
      <c r="AD511" s="284">
        <v>759</v>
      </c>
      <c r="AE511" s="284">
        <v>641</v>
      </c>
      <c r="AF511" s="284">
        <v>623</v>
      </c>
      <c r="AG511" s="284">
        <v>689</v>
      </c>
      <c r="AH511" s="284">
        <v>800</v>
      </c>
      <c r="AI511" s="284">
        <v>558</v>
      </c>
      <c r="AJ511" s="284">
        <v>599</v>
      </c>
      <c r="AK511" s="284">
        <v>665</v>
      </c>
      <c r="AL511" s="284">
        <v>771</v>
      </c>
      <c r="AM511" s="284">
        <v>543</v>
      </c>
      <c r="AN511" s="284">
        <v>582</v>
      </c>
      <c r="AO511" s="284">
        <v>656</v>
      </c>
      <c r="AP511" s="284">
        <v>633</v>
      </c>
      <c r="AQ511" s="284">
        <v>633</v>
      </c>
      <c r="AR511" s="284">
        <v>742</v>
      </c>
      <c r="AS511" s="284">
        <v>676</v>
      </c>
      <c r="AU511" t="s">
        <v>4504</v>
      </c>
    </row>
    <row r="512" spans="4:47" ht="13.5" customHeight="1">
      <c r="D512" s="283" t="s">
        <v>4505</v>
      </c>
      <c r="E512" s="283" t="s">
        <v>4713</v>
      </c>
      <c r="F512" s="285" t="s">
        <v>4513</v>
      </c>
      <c r="G512" s="199">
        <v>21</v>
      </c>
      <c r="H512" s="284">
        <v>531</v>
      </c>
      <c r="I512" s="284">
        <v>536</v>
      </c>
      <c r="J512" s="284">
        <v>602</v>
      </c>
      <c r="K512" s="284">
        <v>554</v>
      </c>
      <c r="L512" s="284">
        <v>548</v>
      </c>
      <c r="M512" s="284">
        <v>650</v>
      </c>
      <c r="N512" s="284">
        <v>581</v>
      </c>
      <c r="O512" s="284">
        <v>532</v>
      </c>
      <c r="P512" s="284">
        <v>577</v>
      </c>
      <c r="Q512" s="284">
        <v>639</v>
      </c>
      <c r="R512" s="284">
        <v>596</v>
      </c>
      <c r="S512" s="284">
        <v>613</v>
      </c>
      <c r="T512" s="284">
        <v>724</v>
      </c>
      <c r="U512" s="284">
        <v>798</v>
      </c>
      <c r="V512" s="284">
        <v>645</v>
      </c>
      <c r="W512" s="284">
        <v>707</v>
      </c>
      <c r="X512" s="284">
        <v>554</v>
      </c>
      <c r="Y512" s="284">
        <v>605</v>
      </c>
      <c r="Z512" s="284">
        <v>697</v>
      </c>
      <c r="AA512" s="284">
        <v>610</v>
      </c>
      <c r="AB512" s="284">
        <v>589</v>
      </c>
      <c r="AC512" s="284">
        <v>654</v>
      </c>
      <c r="AD512" s="284">
        <v>759</v>
      </c>
      <c r="AE512" s="284">
        <v>641</v>
      </c>
      <c r="AF512" s="284">
        <v>623</v>
      </c>
      <c r="AG512" s="284">
        <v>689</v>
      </c>
      <c r="AH512" s="284">
        <v>800</v>
      </c>
      <c r="AI512" s="284">
        <v>558</v>
      </c>
      <c r="AJ512" s="284">
        <v>599</v>
      </c>
      <c r="AK512" s="284">
        <v>665</v>
      </c>
      <c r="AL512" s="284">
        <v>771</v>
      </c>
      <c r="AM512" s="284">
        <v>543</v>
      </c>
      <c r="AN512" s="284">
        <v>582</v>
      </c>
      <c r="AO512" s="284">
        <v>656</v>
      </c>
      <c r="AP512" s="284">
        <v>633</v>
      </c>
      <c r="AQ512" s="284">
        <v>633</v>
      </c>
      <c r="AR512" s="284">
        <v>742</v>
      </c>
      <c r="AS512" s="284">
        <v>676</v>
      </c>
      <c r="AU512" t="s">
        <v>4505</v>
      </c>
    </row>
    <row r="513" spans="4:47" ht="13.5" customHeight="1">
      <c r="D513" s="283" t="s">
        <v>1872</v>
      </c>
      <c r="E513" s="283" t="s">
        <v>4713</v>
      </c>
      <c r="F513" s="285" t="s">
        <v>4744</v>
      </c>
      <c r="G513" s="199">
        <v>21</v>
      </c>
      <c r="H513" s="284">
        <v>647</v>
      </c>
      <c r="I513" s="284">
        <v>652</v>
      </c>
      <c r="J513" s="284">
        <v>739</v>
      </c>
      <c r="K513" s="284">
        <v>667</v>
      </c>
      <c r="L513" s="284">
        <v>663</v>
      </c>
      <c r="M513" s="284">
        <v>778</v>
      </c>
      <c r="N513" s="284">
        <v>715</v>
      </c>
      <c r="O513" s="284">
        <v>644</v>
      </c>
      <c r="P513" s="284">
        <v>682</v>
      </c>
      <c r="Q513" s="284">
        <v>761</v>
      </c>
      <c r="R513" s="284">
        <v>723</v>
      </c>
      <c r="S513" s="284">
        <v>820</v>
      </c>
      <c r="T513" s="284">
        <v>941</v>
      </c>
      <c r="U513" s="284">
        <v>993</v>
      </c>
      <c r="V513" s="284">
        <v>787</v>
      </c>
      <c r="W513" s="284">
        <v>867</v>
      </c>
      <c r="X513" s="284">
        <v>697</v>
      </c>
      <c r="Y513" s="284">
        <v>755</v>
      </c>
      <c r="Z513" s="284">
        <v>886</v>
      </c>
      <c r="AA513" s="284">
        <v>786</v>
      </c>
      <c r="AB513" s="284">
        <v>724</v>
      </c>
      <c r="AC513" s="284">
        <v>796</v>
      </c>
      <c r="AD513" s="284">
        <v>944</v>
      </c>
      <c r="AE513" s="284">
        <v>814</v>
      </c>
      <c r="AF513" s="284">
        <v>791</v>
      </c>
      <c r="AG513" s="284">
        <v>864</v>
      </c>
      <c r="AH513" s="284">
        <v>1024</v>
      </c>
      <c r="AI513" s="284">
        <v>715</v>
      </c>
      <c r="AJ513" s="284">
        <v>748</v>
      </c>
      <c r="AK513" s="284">
        <v>820</v>
      </c>
      <c r="AL513" s="284">
        <v>956</v>
      </c>
      <c r="AM513" s="284">
        <v>670</v>
      </c>
      <c r="AN513" s="284">
        <v>715</v>
      </c>
      <c r="AO513" s="284">
        <v>811</v>
      </c>
      <c r="AP513" s="284">
        <v>755</v>
      </c>
      <c r="AQ513" s="284">
        <v>755</v>
      </c>
      <c r="AR513" s="284">
        <v>872</v>
      </c>
      <c r="AS513" s="284">
        <v>828</v>
      </c>
      <c r="AU513" t="s">
        <v>1872</v>
      </c>
    </row>
    <row r="514" spans="4:47" ht="13.5" customHeight="1">
      <c r="D514" s="283" t="s">
        <v>3039</v>
      </c>
      <c r="E514" s="283" t="s">
        <v>4713</v>
      </c>
      <c r="F514" s="285" t="s">
        <v>4744</v>
      </c>
      <c r="G514" s="199">
        <v>21</v>
      </c>
      <c r="H514" s="284">
        <v>647</v>
      </c>
      <c r="I514" s="284">
        <v>652</v>
      </c>
      <c r="J514" s="284">
        <v>739</v>
      </c>
      <c r="K514" s="284">
        <v>667</v>
      </c>
      <c r="L514" s="284">
        <v>663</v>
      </c>
      <c r="M514" s="284">
        <v>778</v>
      </c>
      <c r="N514" s="284">
        <v>715</v>
      </c>
      <c r="O514" s="284">
        <v>644</v>
      </c>
      <c r="P514" s="284">
        <v>682</v>
      </c>
      <c r="Q514" s="284">
        <v>761</v>
      </c>
      <c r="R514" s="284">
        <v>723</v>
      </c>
      <c r="S514" s="284">
        <v>820</v>
      </c>
      <c r="T514" s="284">
        <v>941</v>
      </c>
      <c r="U514" s="284">
        <v>993</v>
      </c>
      <c r="V514" s="284">
        <v>787</v>
      </c>
      <c r="W514" s="284">
        <v>867</v>
      </c>
      <c r="X514" s="284">
        <v>697</v>
      </c>
      <c r="Y514" s="284">
        <v>755</v>
      </c>
      <c r="Z514" s="284">
        <v>886</v>
      </c>
      <c r="AA514" s="284">
        <v>786</v>
      </c>
      <c r="AB514" s="284">
        <v>724</v>
      </c>
      <c r="AC514" s="284">
        <v>796</v>
      </c>
      <c r="AD514" s="284">
        <v>944</v>
      </c>
      <c r="AE514" s="284">
        <v>814</v>
      </c>
      <c r="AF514" s="284">
        <v>791</v>
      </c>
      <c r="AG514" s="284">
        <v>864</v>
      </c>
      <c r="AH514" s="284">
        <v>1024</v>
      </c>
      <c r="AI514" s="284">
        <v>715</v>
      </c>
      <c r="AJ514" s="284">
        <v>748</v>
      </c>
      <c r="AK514" s="284">
        <v>820</v>
      </c>
      <c r="AL514" s="284">
        <v>956</v>
      </c>
      <c r="AM514" s="284">
        <v>670</v>
      </c>
      <c r="AN514" s="284">
        <v>715</v>
      </c>
      <c r="AO514" s="284">
        <v>811</v>
      </c>
      <c r="AP514" s="284">
        <v>755</v>
      </c>
      <c r="AQ514" s="284">
        <v>755</v>
      </c>
      <c r="AR514" s="284">
        <v>872</v>
      </c>
      <c r="AS514" s="284">
        <v>828</v>
      </c>
      <c r="AU514" t="s">
        <v>3039</v>
      </c>
    </row>
    <row r="515" spans="4:47" ht="13.5" customHeight="1">
      <c r="D515" s="283" t="s">
        <v>4506</v>
      </c>
      <c r="E515" s="283" t="s">
        <v>4713</v>
      </c>
      <c r="F515" s="285" t="s">
        <v>4514</v>
      </c>
      <c r="G515" s="199">
        <v>22.5</v>
      </c>
      <c r="H515" s="284">
        <v>595</v>
      </c>
      <c r="I515" s="284">
        <v>601</v>
      </c>
      <c r="J515" s="284">
        <v>676</v>
      </c>
      <c r="K515" s="284">
        <v>619</v>
      </c>
      <c r="L515" s="284">
        <v>612</v>
      </c>
      <c r="M515" s="284">
        <v>733</v>
      </c>
      <c r="N515" s="284">
        <v>651</v>
      </c>
      <c r="O515" s="284">
        <v>625</v>
      </c>
      <c r="P515" s="284">
        <v>696</v>
      </c>
      <c r="Q515" s="284">
        <v>721</v>
      </c>
      <c r="R515" s="284">
        <v>673</v>
      </c>
      <c r="S515" s="284">
        <v>678</v>
      </c>
      <c r="T515" s="284">
        <v>802</v>
      </c>
      <c r="U515" s="284">
        <v>884</v>
      </c>
      <c r="V515" s="284">
        <v>717</v>
      </c>
      <c r="W515" s="284">
        <v>789</v>
      </c>
      <c r="X515" s="284">
        <v>619</v>
      </c>
      <c r="Y515" s="284">
        <v>677</v>
      </c>
      <c r="Z515" s="284">
        <v>781</v>
      </c>
      <c r="AA515" s="284">
        <v>682</v>
      </c>
      <c r="AB515" s="284">
        <v>660</v>
      </c>
      <c r="AC515" s="284">
        <v>736</v>
      </c>
      <c r="AD515" s="284">
        <v>854</v>
      </c>
      <c r="AE515" s="284">
        <v>718</v>
      </c>
      <c r="AF515" s="284">
        <v>695</v>
      </c>
      <c r="AG515" s="284">
        <v>770</v>
      </c>
      <c r="AH515" s="284">
        <v>895</v>
      </c>
      <c r="AI515" s="284">
        <v>621</v>
      </c>
      <c r="AJ515" s="284">
        <v>671</v>
      </c>
      <c r="AK515" s="284">
        <v>746</v>
      </c>
      <c r="AL515" s="284">
        <v>867</v>
      </c>
      <c r="AM515" s="284">
        <v>608</v>
      </c>
      <c r="AN515" s="284">
        <v>653</v>
      </c>
      <c r="AO515" s="284">
        <v>736</v>
      </c>
      <c r="AP515" s="284">
        <v>716</v>
      </c>
      <c r="AQ515" s="284">
        <v>716</v>
      </c>
      <c r="AR515" s="284">
        <v>897</v>
      </c>
      <c r="AS515" s="284">
        <v>758</v>
      </c>
      <c r="AU515" t="s">
        <v>4506</v>
      </c>
    </row>
    <row r="516" spans="4:47" ht="13.5" customHeight="1">
      <c r="D516" s="283" t="s">
        <v>4507</v>
      </c>
      <c r="E516" s="283" t="s">
        <v>4713</v>
      </c>
      <c r="F516" s="285" t="s">
        <v>4514</v>
      </c>
      <c r="G516" s="199">
        <v>22.5</v>
      </c>
      <c r="H516" s="284">
        <v>595</v>
      </c>
      <c r="I516" s="284">
        <v>601</v>
      </c>
      <c r="J516" s="284">
        <v>676</v>
      </c>
      <c r="K516" s="284">
        <v>619</v>
      </c>
      <c r="L516" s="284">
        <v>612</v>
      </c>
      <c r="M516" s="284">
        <v>733</v>
      </c>
      <c r="N516" s="284">
        <v>651</v>
      </c>
      <c r="O516" s="284">
        <v>625</v>
      </c>
      <c r="P516" s="284">
        <v>696</v>
      </c>
      <c r="Q516" s="284">
        <v>721</v>
      </c>
      <c r="R516" s="284">
        <v>673</v>
      </c>
      <c r="S516" s="284">
        <v>678</v>
      </c>
      <c r="T516" s="284">
        <v>802</v>
      </c>
      <c r="U516" s="284">
        <v>884</v>
      </c>
      <c r="V516" s="284">
        <v>717</v>
      </c>
      <c r="W516" s="284">
        <v>789</v>
      </c>
      <c r="X516" s="284">
        <v>619</v>
      </c>
      <c r="Y516" s="284">
        <v>677</v>
      </c>
      <c r="Z516" s="284">
        <v>781</v>
      </c>
      <c r="AA516" s="284">
        <v>682</v>
      </c>
      <c r="AB516" s="284">
        <v>660</v>
      </c>
      <c r="AC516" s="284">
        <v>736</v>
      </c>
      <c r="AD516" s="284">
        <v>854</v>
      </c>
      <c r="AE516" s="284">
        <v>718</v>
      </c>
      <c r="AF516" s="284">
        <v>695</v>
      </c>
      <c r="AG516" s="284">
        <v>770</v>
      </c>
      <c r="AH516" s="284">
        <v>895</v>
      </c>
      <c r="AI516" s="284">
        <v>621</v>
      </c>
      <c r="AJ516" s="284">
        <v>671</v>
      </c>
      <c r="AK516" s="284">
        <v>746</v>
      </c>
      <c r="AL516" s="284">
        <v>867</v>
      </c>
      <c r="AM516" s="284">
        <v>608</v>
      </c>
      <c r="AN516" s="284">
        <v>653</v>
      </c>
      <c r="AO516" s="284">
        <v>736</v>
      </c>
      <c r="AP516" s="284">
        <v>716</v>
      </c>
      <c r="AQ516" s="284">
        <v>716</v>
      </c>
      <c r="AR516" s="284">
        <v>897</v>
      </c>
      <c r="AS516" s="284">
        <v>758</v>
      </c>
      <c r="AU516" t="s">
        <v>4507</v>
      </c>
    </row>
    <row r="517" spans="4:47" ht="13.5" customHeight="1">
      <c r="D517" s="283" t="s">
        <v>1873</v>
      </c>
      <c r="E517" s="283" t="s">
        <v>4713</v>
      </c>
      <c r="F517" s="285" t="s">
        <v>4745</v>
      </c>
      <c r="G517" s="199">
        <v>22.5</v>
      </c>
      <c r="H517" s="284">
        <v>716</v>
      </c>
      <c r="I517" s="284">
        <v>722</v>
      </c>
      <c r="J517" s="284">
        <v>819</v>
      </c>
      <c r="K517" s="284">
        <v>737</v>
      </c>
      <c r="L517" s="284">
        <v>732</v>
      </c>
      <c r="M517" s="284">
        <v>864</v>
      </c>
      <c r="N517" s="284">
        <v>792</v>
      </c>
      <c r="O517" s="284">
        <v>715</v>
      </c>
      <c r="P517" s="284">
        <v>759</v>
      </c>
      <c r="Q517" s="284">
        <v>846</v>
      </c>
      <c r="R517" s="284">
        <v>804</v>
      </c>
      <c r="S517" s="284">
        <v>887</v>
      </c>
      <c r="T517" s="284">
        <v>1018</v>
      </c>
      <c r="U517" s="284">
        <v>1080</v>
      </c>
      <c r="V517" s="284">
        <v>859</v>
      </c>
      <c r="W517" s="284">
        <v>948</v>
      </c>
      <c r="X517" s="284">
        <v>764</v>
      </c>
      <c r="Y517" s="284">
        <v>829</v>
      </c>
      <c r="Z517" s="284">
        <v>974</v>
      </c>
      <c r="AA517" s="284">
        <v>861</v>
      </c>
      <c r="AB517" s="284">
        <v>795</v>
      </c>
      <c r="AC517" s="284">
        <v>878</v>
      </c>
      <c r="AD517" s="284">
        <v>1043</v>
      </c>
      <c r="AE517" s="284">
        <v>895</v>
      </c>
      <c r="AF517" s="284">
        <v>862</v>
      </c>
      <c r="AG517" s="284">
        <v>947</v>
      </c>
      <c r="AH517" s="284">
        <v>1123</v>
      </c>
      <c r="AI517" s="284">
        <v>781</v>
      </c>
      <c r="AJ517" s="284">
        <v>823</v>
      </c>
      <c r="AK517" s="284">
        <v>905</v>
      </c>
      <c r="AL517" s="284">
        <v>1055</v>
      </c>
      <c r="AM517" s="284">
        <v>739</v>
      </c>
      <c r="AN517" s="284">
        <v>790</v>
      </c>
      <c r="AO517" s="284">
        <v>897</v>
      </c>
      <c r="AP517" s="284">
        <v>837</v>
      </c>
      <c r="AQ517" s="284">
        <v>837</v>
      </c>
      <c r="AR517" s="284">
        <v>969</v>
      </c>
      <c r="AS517" s="284">
        <v>909</v>
      </c>
      <c r="AU517" t="s">
        <v>1873</v>
      </c>
    </row>
    <row r="518" spans="4:47" ht="13.5" customHeight="1">
      <c r="D518" s="283" t="s">
        <v>3040</v>
      </c>
      <c r="E518" s="283" t="s">
        <v>4713</v>
      </c>
      <c r="F518" s="285" t="s">
        <v>4745</v>
      </c>
      <c r="G518" s="199">
        <v>22.5</v>
      </c>
      <c r="H518" s="284">
        <v>716</v>
      </c>
      <c r="I518" s="284">
        <v>722</v>
      </c>
      <c r="J518" s="284">
        <v>819</v>
      </c>
      <c r="K518" s="284">
        <v>737</v>
      </c>
      <c r="L518" s="284">
        <v>732</v>
      </c>
      <c r="M518" s="284">
        <v>864</v>
      </c>
      <c r="N518" s="284">
        <v>792</v>
      </c>
      <c r="O518" s="284">
        <v>715</v>
      </c>
      <c r="P518" s="284">
        <v>759</v>
      </c>
      <c r="Q518" s="284">
        <v>846</v>
      </c>
      <c r="R518" s="284">
        <v>804</v>
      </c>
      <c r="S518" s="284">
        <v>887</v>
      </c>
      <c r="T518" s="284">
        <v>1018</v>
      </c>
      <c r="U518" s="284">
        <v>1080</v>
      </c>
      <c r="V518" s="284">
        <v>859</v>
      </c>
      <c r="W518" s="284">
        <v>948</v>
      </c>
      <c r="X518" s="284">
        <v>764</v>
      </c>
      <c r="Y518" s="284">
        <v>829</v>
      </c>
      <c r="Z518" s="284">
        <v>974</v>
      </c>
      <c r="AA518" s="284">
        <v>861</v>
      </c>
      <c r="AB518" s="284">
        <v>795</v>
      </c>
      <c r="AC518" s="284">
        <v>878</v>
      </c>
      <c r="AD518" s="284">
        <v>1043</v>
      </c>
      <c r="AE518" s="284">
        <v>895</v>
      </c>
      <c r="AF518" s="284">
        <v>862</v>
      </c>
      <c r="AG518" s="284">
        <v>947</v>
      </c>
      <c r="AH518" s="284">
        <v>1123</v>
      </c>
      <c r="AI518" s="284">
        <v>781</v>
      </c>
      <c r="AJ518" s="284">
        <v>823</v>
      </c>
      <c r="AK518" s="284">
        <v>905</v>
      </c>
      <c r="AL518" s="284">
        <v>1055</v>
      </c>
      <c r="AM518" s="284">
        <v>739</v>
      </c>
      <c r="AN518" s="284">
        <v>790</v>
      </c>
      <c r="AO518" s="284">
        <v>897</v>
      </c>
      <c r="AP518" s="284">
        <v>837</v>
      </c>
      <c r="AQ518" s="284">
        <v>837</v>
      </c>
      <c r="AR518" s="284">
        <v>969</v>
      </c>
      <c r="AS518" s="284">
        <v>909</v>
      </c>
      <c r="AU518" t="s">
        <v>3040</v>
      </c>
    </row>
    <row r="519" spans="4:47" ht="13.5" customHeight="1">
      <c r="D519" s="283" t="s">
        <v>4508</v>
      </c>
      <c r="E519" s="283" t="s">
        <v>4713</v>
      </c>
      <c r="F519" s="285" t="s">
        <v>4515</v>
      </c>
      <c r="G519" s="199">
        <v>24</v>
      </c>
      <c r="H519" s="284">
        <v>615</v>
      </c>
      <c r="I519" s="284">
        <v>623</v>
      </c>
      <c r="J519" s="284">
        <v>700</v>
      </c>
      <c r="K519" s="284">
        <v>640</v>
      </c>
      <c r="L519" s="284">
        <v>633</v>
      </c>
      <c r="M519" s="284">
        <v>765</v>
      </c>
      <c r="N519" s="284">
        <v>674</v>
      </c>
      <c r="O519" s="284">
        <v>620</v>
      </c>
      <c r="P519" s="284">
        <v>683</v>
      </c>
      <c r="Q519" s="284">
        <v>753</v>
      </c>
      <c r="R519" s="284">
        <v>702</v>
      </c>
      <c r="S519" s="284">
        <v>705</v>
      </c>
      <c r="T519" s="284">
        <v>841</v>
      </c>
      <c r="U519" s="284">
        <v>924</v>
      </c>
      <c r="V519" s="284">
        <v>750</v>
      </c>
      <c r="W519" s="284">
        <v>825</v>
      </c>
      <c r="X519" s="284">
        <v>640</v>
      </c>
      <c r="Y519" s="284">
        <v>704</v>
      </c>
      <c r="Z519" s="284">
        <v>813</v>
      </c>
      <c r="AA519" s="284">
        <v>704</v>
      </c>
      <c r="AB519" s="284">
        <v>688</v>
      </c>
      <c r="AC519" s="284">
        <v>772</v>
      </c>
      <c r="AD519" s="284">
        <v>898</v>
      </c>
      <c r="AE519" s="284">
        <v>747</v>
      </c>
      <c r="AF519" s="284">
        <v>723</v>
      </c>
      <c r="AG519" s="284">
        <v>807</v>
      </c>
      <c r="AH519" s="284">
        <v>939</v>
      </c>
      <c r="AI519" s="284">
        <v>639</v>
      </c>
      <c r="AJ519" s="284">
        <v>699</v>
      </c>
      <c r="AK519" s="284">
        <v>783</v>
      </c>
      <c r="AL519" s="284">
        <v>910</v>
      </c>
      <c r="AM519" s="284">
        <v>629</v>
      </c>
      <c r="AN519" s="284">
        <v>680</v>
      </c>
      <c r="AO519" s="284">
        <v>767</v>
      </c>
      <c r="AP519" s="284">
        <v>750</v>
      </c>
      <c r="AQ519" s="284">
        <v>750</v>
      </c>
      <c r="AR519" s="284">
        <v>896</v>
      </c>
      <c r="AS519" s="284">
        <v>792</v>
      </c>
      <c r="AU519" t="s">
        <v>4508</v>
      </c>
    </row>
    <row r="520" spans="4:47" ht="13.5" customHeight="1">
      <c r="D520" s="283" t="s">
        <v>4509</v>
      </c>
      <c r="E520" s="283" t="s">
        <v>4713</v>
      </c>
      <c r="F520" s="285" t="s">
        <v>4515</v>
      </c>
      <c r="G520" s="199">
        <v>24</v>
      </c>
      <c r="H520" s="284">
        <v>615</v>
      </c>
      <c r="I520" s="284">
        <v>623</v>
      </c>
      <c r="J520" s="284">
        <v>700</v>
      </c>
      <c r="K520" s="284">
        <v>640</v>
      </c>
      <c r="L520" s="284">
        <v>633</v>
      </c>
      <c r="M520" s="284">
        <v>765</v>
      </c>
      <c r="N520" s="284">
        <v>674</v>
      </c>
      <c r="O520" s="284">
        <v>620</v>
      </c>
      <c r="P520" s="284">
        <v>683</v>
      </c>
      <c r="Q520" s="284">
        <v>753</v>
      </c>
      <c r="R520" s="284">
        <v>702</v>
      </c>
      <c r="S520" s="284">
        <v>705</v>
      </c>
      <c r="T520" s="284">
        <v>841</v>
      </c>
      <c r="U520" s="284">
        <v>924</v>
      </c>
      <c r="V520" s="284">
        <v>750</v>
      </c>
      <c r="W520" s="284">
        <v>825</v>
      </c>
      <c r="X520" s="284">
        <v>640</v>
      </c>
      <c r="Y520" s="284">
        <v>704</v>
      </c>
      <c r="Z520" s="284">
        <v>813</v>
      </c>
      <c r="AA520" s="284">
        <v>704</v>
      </c>
      <c r="AB520" s="284">
        <v>688</v>
      </c>
      <c r="AC520" s="284">
        <v>772</v>
      </c>
      <c r="AD520" s="284">
        <v>898</v>
      </c>
      <c r="AE520" s="284">
        <v>747</v>
      </c>
      <c r="AF520" s="284">
        <v>723</v>
      </c>
      <c r="AG520" s="284">
        <v>807</v>
      </c>
      <c r="AH520" s="284">
        <v>939</v>
      </c>
      <c r="AI520" s="284">
        <v>639</v>
      </c>
      <c r="AJ520" s="284">
        <v>699</v>
      </c>
      <c r="AK520" s="284">
        <v>783</v>
      </c>
      <c r="AL520" s="284">
        <v>910</v>
      </c>
      <c r="AM520" s="284">
        <v>629</v>
      </c>
      <c r="AN520" s="284">
        <v>680</v>
      </c>
      <c r="AO520" s="284">
        <v>767</v>
      </c>
      <c r="AP520" s="284">
        <v>750</v>
      </c>
      <c r="AQ520" s="284">
        <v>750</v>
      </c>
      <c r="AR520" s="284">
        <v>896</v>
      </c>
      <c r="AS520" s="284">
        <v>792</v>
      </c>
      <c r="AU520" t="s">
        <v>4509</v>
      </c>
    </row>
    <row r="521" spans="4:47" ht="13.5" customHeight="1">
      <c r="D521" s="283" t="s">
        <v>1874</v>
      </c>
      <c r="E521" s="283" t="s">
        <v>4713</v>
      </c>
      <c r="F521" s="285" t="s">
        <v>4746</v>
      </c>
      <c r="G521" s="199">
        <v>24</v>
      </c>
      <c r="H521" s="284">
        <v>742</v>
      </c>
      <c r="I521" s="284">
        <v>750</v>
      </c>
      <c r="J521" s="284">
        <v>850</v>
      </c>
      <c r="K521" s="284">
        <v>763</v>
      </c>
      <c r="L521" s="284">
        <v>759</v>
      </c>
      <c r="M521" s="284">
        <v>902</v>
      </c>
      <c r="N521" s="284">
        <v>824</v>
      </c>
      <c r="O521" s="284">
        <v>742</v>
      </c>
      <c r="P521" s="284">
        <v>794</v>
      </c>
      <c r="Q521" s="284">
        <v>883</v>
      </c>
      <c r="R521" s="284">
        <v>841</v>
      </c>
      <c r="S521" s="284">
        <v>916</v>
      </c>
      <c r="T521" s="284">
        <v>1058</v>
      </c>
      <c r="U521" s="284">
        <v>1122</v>
      </c>
      <c r="V521" s="284">
        <v>891</v>
      </c>
      <c r="W521" s="284">
        <v>984</v>
      </c>
      <c r="X521" s="284">
        <v>787</v>
      </c>
      <c r="Y521" s="284">
        <v>858</v>
      </c>
      <c r="Z521" s="284">
        <v>1010</v>
      </c>
      <c r="AA521" s="284">
        <v>888</v>
      </c>
      <c r="AB521" s="284">
        <v>824</v>
      </c>
      <c r="AC521" s="284">
        <v>916</v>
      </c>
      <c r="AD521" s="284">
        <v>1090</v>
      </c>
      <c r="AE521" s="284">
        <v>928</v>
      </c>
      <c r="AF521" s="284">
        <v>891</v>
      </c>
      <c r="AG521" s="284">
        <v>984</v>
      </c>
      <c r="AH521" s="284">
        <v>1171</v>
      </c>
      <c r="AI521" s="284">
        <v>803</v>
      </c>
      <c r="AJ521" s="284">
        <v>854</v>
      </c>
      <c r="AK521" s="284">
        <v>945</v>
      </c>
      <c r="AL521" s="284">
        <v>1103</v>
      </c>
      <c r="AM521" s="284">
        <v>765</v>
      </c>
      <c r="AN521" s="284">
        <v>823</v>
      </c>
      <c r="AO521" s="284">
        <v>934</v>
      </c>
      <c r="AP521" s="284">
        <v>870</v>
      </c>
      <c r="AQ521" s="284">
        <v>870</v>
      </c>
      <c r="AR521" s="284">
        <v>1017</v>
      </c>
      <c r="AS521" s="284">
        <v>941</v>
      </c>
      <c r="AU521" t="s">
        <v>1874</v>
      </c>
    </row>
    <row r="522" spans="4:47" ht="13.5" customHeight="1">
      <c r="D522" s="283" t="s">
        <v>3041</v>
      </c>
      <c r="E522" s="283" t="s">
        <v>4713</v>
      </c>
      <c r="F522" s="285" t="s">
        <v>4746</v>
      </c>
      <c r="G522" s="199">
        <v>24</v>
      </c>
      <c r="H522" s="284">
        <v>742</v>
      </c>
      <c r="I522" s="284">
        <v>750</v>
      </c>
      <c r="J522" s="284">
        <v>850</v>
      </c>
      <c r="K522" s="284">
        <v>763</v>
      </c>
      <c r="L522" s="284">
        <v>759</v>
      </c>
      <c r="M522" s="284">
        <v>902</v>
      </c>
      <c r="N522" s="284">
        <v>824</v>
      </c>
      <c r="O522" s="284">
        <v>742</v>
      </c>
      <c r="P522" s="284">
        <v>794</v>
      </c>
      <c r="Q522" s="284">
        <v>883</v>
      </c>
      <c r="R522" s="284">
        <v>841</v>
      </c>
      <c r="S522" s="284">
        <v>916</v>
      </c>
      <c r="T522" s="284">
        <v>1058</v>
      </c>
      <c r="U522" s="284">
        <v>1122</v>
      </c>
      <c r="V522" s="284">
        <v>891</v>
      </c>
      <c r="W522" s="284">
        <v>984</v>
      </c>
      <c r="X522" s="284">
        <v>787</v>
      </c>
      <c r="Y522" s="284">
        <v>858</v>
      </c>
      <c r="Z522" s="284">
        <v>1010</v>
      </c>
      <c r="AA522" s="284">
        <v>888</v>
      </c>
      <c r="AB522" s="284">
        <v>824</v>
      </c>
      <c r="AC522" s="284">
        <v>916</v>
      </c>
      <c r="AD522" s="284">
        <v>1090</v>
      </c>
      <c r="AE522" s="284">
        <v>928</v>
      </c>
      <c r="AF522" s="284">
        <v>891</v>
      </c>
      <c r="AG522" s="284">
        <v>984</v>
      </c>
      <c r="AH522" s="284">
        <v>1171</v>
      </c>
      <c r="AI522" s="284">
        <v>803</v>
      </c>
      <c r="AJ522" s="284">
        <v>854</v>
      </c>
      <c r="AK522" s="284">
        <v>945</v>
      </c>
      <c r="AL522" s="284">
        <v>1103</v>
      </c>
      <c r="AM522" s="284">
        <v>765</v>
      </c>
      <c r="AN522" s="284">
        <v>823</v>
      </c>
      <c r="AO522" s="284">
        <v>934</v>
      </c>
      <c r="AP522" s="284">
        <v>870</v>
      </c>
      <c r="AQ522" s="284">
        <v>870</v>
      </c>
      <c r="AR522" s="284">
        <v>1017</v>
      </c>
      <c r="AS522" s="284">
        <v>941</v>
      </c>
      <c r="AU522" t="s">
        <v>3041</v>
      </c>
    </row>
    <row r="523" spans="4:47" ht="13.5" customHeight="1">
      <c r="D523" s="283" t="s">
        <v>19</v>
      </c>
      <c r="E523" s="283" t="s">
        <v>4713</v>
      </c>
      <c r="F523" s="285" t="s">
        <v>774</v>
      </c>
      <c r="G523" s="199">
        <v>6.1</v>
      </c>
      <c r="H523" s="284">
        <v>339</v>
      </c>
      <c r="I523" s="284">
        <v>341</v>
      </c>
      <c r="J523" s="284">
        <v>392</v>
      </c>
      <c r="K523" s="284">
        <v>362</v>
      </c>
      <c r="L523" s="284">
        <v>354</v>
      </c>
      <c r="M523" s="284">
        <v>431</v>
      </c>
      <c r="N523" s="284">
        <v>380</v>
      </c>
      <c r="O523" s="284">
        <v>386</v>
      </c>
      <c r="P523" s="284">
        <v>370</v>
      </c>
      <c r="Q523" s="284">
        <v>418</v>
      </c>
      <c r="R523" s="284">
        <v>405</v>
      </c>
      <c r="S523" s="284">
        <v>462</v>
      </c>
      <c r="T523" s="284">
        <v>557</v>
      </c>
      <c r="U523" s="284">
        <v>606</v>
      </c>
      <c r="V523" s="284">
        <v>480</v>
      </c>
      <c r="W523" s="284">
        <v>523</v>
      </c>
      <c r="X523" s="284">
        <v>363</v>
      </c>
      <c r="Y523" s="284">
        <v>401</v>
      </c>
      <c r="Z523" s="284">
        <v>478</v>
      </c>
      <c r="AA523" s="284">
        <v>409</v>
      </c>
      <c r="AB523" s="284">
        <v>440</v>
      </c>
      <c r="AC523" s="284">
        <v>435</v>
      </c>
      <c r="AD523" s="284">
        <v>525</v>
      </c>
      <c r="AE523" s="284">
        <v>432</v>
      </c>
      <c r="AF523" s="284">
        <v>474</v>
      </c>
      <c r="AG523" s="284">
        <v>472</v>
      </c>
      <c r="AH523" s="284">
        <v>568</v>
      </c>
      <c r="AI523" s="284">
        <v>368</v>
      </c>
      <c r="AJ523" s="284">
        <v>420</v>
      </c>
      <c r="AK523" s="284">
        <v>472</v>
      </c>
      <c r="AL523" s="284">
        <v>552</v>
      </c>
      <c r="AM523" s="284">
        <v>402</v>
      </c>
      <c r="AN523" s="284">
        <v>403</v>
      </c>
      <c r="AO523" s="284">
        <v>457</v>
      </c>
      <c r="AP523" s="284">
        <v>404</v>
      </c>
      <c r="AQ523" s="284">
        <v>404</v>
      </c>
      <c r="AR523" s="284">
        <v>494</v>
      </c>
      <c r="AS523" s="284">
        <v>490</v>
      </c>
      <c r="AU523" t="s">
        <v>19</v>
      </c>
    </row>
    <row r="524" spans="4:47" ht="13.5" customHeight="1">
      <c r="D524" s="283" t="s">
        <v>4527</v>
      </c>
      <c r="E524" s="283" t="s">
        <v>4713</v>
      </c>
      <c r="F524" s="285" t="s">
        <v>4528</v>
      </c>
      <c r="G524" s="199">
        <v>6.8</v>
      </c>
      <c r="H524" s="287" t="s">
        <v>2022</v>
      </c>
      <c r="I524" s="287" t="s">
        <v>2022</v>
      </c>
      <c r="J524" s="287" t="s">
        <v>2022</v>
      </c>
      <c r="K524" s="287" t="s">
        <v>2022</v>
      </c>
      <c r="L524" s="287" t="s">
        <v>2022</v>
      </c>
      <c r="M524" s="287" t="s">
        <v>2022</v>
      </c>
      <c r="N524" s="287" t="s">
        <v>2022</v>
      </c>
      <c r="O524" s="287" t="s">
        <v>2022</v>
      </c>
      <c r="P524" s="287" t="s">
        <v>2022</v>
      </c>
      <c r="Q524" s="287" t="s">
        <v>2022</v>
      </c>
      <c r="R524" s="287" t="s">
        <v>2022</v>
      </c>
      <c r="S524" s="284">
        <v>503</v>
      </c>
      <c r="T524" s="284">
        <v>608</v>
      </c>
      <c r="U524" s="284">
        <v>659</v>
      </c>
      <c r="V524" s="284">
        <v>515</v>
      </c>
      <c r="W524" s="284">
        <v>561</v>
      </c>
      <c r="X524" s="284">
        <v>416</v>
      </c>
      <c r="Y524" s="284">
        <v>461</v>
      </c>
      <c r="Z524" s="284">
        <v>539</v>
      </c>
      <c r="AA524" s="284">
        <v>466</v>
      </c>
      <c r="AB524" s="284">
        <v>472</v>
      </c>
      <c r="AC524" s="284">
        <v>503</v>
      </c>
      <c r="AD524" s="284">
        <v>594</v>
      </c>
      <c r="AE524" s="284">
        <v>492</v>
      </c>
      <c r="AF524" s="284">
        <v>506</v>
      </c>
      <c r="AG524" s="284">
        <v>539</v>
      </c>
      <c r="AH524" s="284">
        <v>636</v>
      </c>
      <c r="AI524" s="284">
        <v>0</v>
      </c>
      <c r="AJ524" s="284">
        <v>467</v>
      </c>
      <c r="AK524" s="284">
        <v>527</v>
      </c>
      <c r="AL524" s="284">
        <v>613</v>
      </c>
      <c r="AM524" s="284">
        <v>430</v>
      </c>
      <c r="AN524" s="284">
        <v>452</v>
      </c>
      <c r="AO524" s="284">
        <v>510</v>
      </c>
      <c r="AP524" s="284">
        <v>461</v>
      </c>
      <c r="AQ524" s="284">
        <v>461</v>
      </c>
      <c r="AR524" s="284">
        <v>560</v>
      </c>
      <c r="AS524" s="284">
        <v>527</v>
      </c>
      <c r="AU524" t="s">
        <v>4527</v>
      </c>
    </row>
    <row r="525" spans="4:47" ht="13.5" customHeight="1">
      <c r="D525" s="283" t="s">
        <v>2722</v>
      </c>
      <c r="E525" s="283" t="s">
        <v>4713</v>
      </c>
      <c r="F525" s="285" t="s">
        <v>2737</v>
      </c>
      <c r="G525" s="199">
        <v>7.3999999999999995</v>
      </c>
      <c r="H525" s="284">
        <v>440</v>
      </c>
      <c r="I525" s="284">
        <v>452</v>
      </c>
      <c r="J525" s="284">
        <v>507</v>
      </c>
      <c r="K525" s="284">
        <v>466</v>
      </c>
      <c r="L525" s="284">
        <v>467</v>
      </c>
      <c r="M525" s="284">
        <v>554</v>
      </c>
      <c r="N525" s="284">
        <v>496</v>
      </c>
      <c r="O525" s="284">
        <v>442</v>
      </c>
      <c r="P525" s="284">
        <v>489</v>
      </c>
      <c r="Q525" s="284">
        <v>541</v>
      </c>
      <c r="R525" s="284">
        <v>507</v>
      </c>
      <c r="S525" s="284">
        <v>521</v>
      </c>
      <c r="T525" s="284">
        <v>634</v>
      </c>
      <c r="U525" s="284">
        <v>685</v>
      </c>
      <c r="V525" s="284">
        <v>549</v>
      </c>
      <c r="W525" s="284">
        <v>598</v>
      </c>
      <c r="X525" s="284">
        <v>468</v>
      </c>
      <c r="Y525" s="284">
        <v>521</v>
      </c>
      <c r="Z525" s="284">
        <v>600</v>
      </c>
      <c r="AA525" s="284">
        <v>522</v>
      </c>
      <c r="AB525" s="284">
        <v>503</v>
      </c>
      <c r="AC525" s="284">
        <v>570</v>
      </c>
      <c r="AD525" s="284">
        <v>662</v>
      </c>
      <c r="AE525" s="284">
        <v>552</v>
      </c>
      <c r="AF525" s="284">
        <v>537</v>
      </c>
      <c r="AG525" s="284">
        <v>605</v>
      </c>
      <c r="AH525" s="284">
        <v>703</v>
      </c>
      <c r="AI525" s="284">
        <v>475</v>
      </c>
      <c r="AJ525" s="284">
        <v>513</v>
      </c>
      <c r="AK525" s="284">
        <v>581</v>
      </c>
      <c r="AL525" s="284">
        <v>674</v>
      </c>
      <c r="AM525" s="284">
        <v>458</v>
      </c>
      <c r="AN525" s="284">
        <v>500</v>
      </c>
      <c r="AO525" s="284">
        <v>563</v>
      </c>
      <c r="AP525" s="284">
        <v>517</v>
      </c>
      <c r="AQ525" s="284">
        <v>517</v>
      </c>
      <c r="AR525" s="284">
        <v>625</v>
      </c>
      <c r="AS525" s="284">
        <v>564</v>
      </c>
      <c r="AU525" t="s">
        <v>2722</v>
      </c>
    </row>
    <row r="526" spans="4:47" ht="13.5" customHeight="1">
      <c r="D526" s="283" t="s">
        <v>2741</v>
      </c>
      <c r="E526" s="283" t="s">
        <v>4713</v>
      </c>
      <c r="F526" s="285" t="s">
        <v>3563</v>
      </c>
      <c r="G526" s="199">
        <v>8</v>
      </c>
      <c r="H526" s="284">
        <v>438</v>
      </c>
      <c r="I526" s="284">
        <v>439</v>
      </c>
      <c r="J526" s="284">
        <v>516</v>
      </c>
      <c r="K526" s="284">
        <v>459</v>
      </c>
      <c r="L526" s="284">
        <v>459</v>
      </c>
      <c r="M526" s="284">
        <v>548</v>
      </c>
      <c r="N526" s="284">
        <v>522</v>
      </c>
      <c r="O526" s="284">
        <v>468</v>
      </c>
      <c r="P526" s="284">
        <v>476</v>
      </c>
      <c r="Q526" s="284">
        <v>538</v>
      </c>
      <c r="R526" s="284">
        <v>519</v>
      </c>
      <c r="S526" s="284">
        <v>530</v>
      </c>
      <c r="T526" s="284">
        <v>652</v>
      </c>
      <c r="U526" s="284">
        <v>700</v>
      </c>
      <c r="V526" s="284">
        <v>561</v>
      </c>
      <c r="W526" s="284">
        <v>611</v>
      </c>
      <c r="X526" s="284">
        <v>470</v>
      </c>
      <c r="Y526" s="284">
        <v>526</v>
      </c>
      <c r="Z526" s="284">
        <v>606</v>
      </c>
      <c r="AA526" s="284">
        <v>524</v>
      </c>
      <c r="AB526" s="284">
        <v>508</v>
      </c>
      <c r="AC526" s="284">
        <v>580</v>
      </c>
      <c r="AD526" s="284">
        <v>673</v>
      </c>
      <c r="AE526" s="284">
        <v>557</v>
      </c>
      <c r="AF526" s="284">
        <v>542</v>
      </c>
      <c r="AG526" s="284">
        <v>615</v>
      </c>
      <c r="AH526" s="284">
        <v>714</v>
      </c>
      <c r="AI526" s="284">
        <v>474</v>
      </c>
      <c r="AJ526" s="284">
        <v>519</v>
      </c>
      <c r="AK526" s="284">
        <v>591</v>
      </c>
      <c r="AL526" s="284">
        <v>686</v>
      </c>
      <c r="AM526" s="284">
        <v>459</v>
      </c>
      <c r="AN526" s="284">
        <v>505</v>
      </c>
      <c r="AO526" s="284">
        <v>568</v>
      </c>
      <c r="AP526" s="284">
        <v>524</v>
      </c>
      <c r="AQ526" s="284">
        <v>524</v>
      </c>
      <c r="AR526" s="284">
        <v>642</v>
      </c>
      <c r="AS526" s="284">
        <v>571</v>
      </c>
      <c r="AU526" t="s">
        <v>2741</v>
      </c>
    </row>
    <row r="527" spans="4:47" ht="13.5" customHeight="1">
      <c r="D527" s="283" t="s">
        <v>23</v>
      </c>
      <c r="E527" s="283" t="s">
        <v>4713</v>
      </c>
      <c r="F527" s="285" t="s">
        <v>775</v>
      </c>
      <c r="G527" s="199">
        <v>8.6</v>
      </c>
      <c r="H527" s="284">
        <v>396</v>
      </c>
      <c r="I527" s="284">
        <v>402</v>
      </c>
      <c r="J527" s="284">
        <v>460</v>
      </c>
      <c r="K527" s="284">
        <v>426</v>
      </c>
      <c r="L527" s="284">
        <v>417</v>
      </c>
      <c r="M527" s="284">
        <v>516</v>
      </c>
      <c r="N527" s="284">
        <v>449</v>
      </c>
      <c r="O527" s="284">
        <v>462</v>
      </c>
      <c r="P527" s="284">
        <v>443</v>
      </c>
      <c r="Q527" s="284">
        <v>497</v>
      </c>
      <c r="R527" s="284">
        <v>485</v>
      </c>
      <c r="S527" s="284">
        <v>554</v>
      </c>
      <c r="T527" s="284">
        <v>684</v>
      </c>
      <c r="U527" s="284">
        <v>733</v>
      </c>
      <c r="V527" s="284">
        <v>590</v>
      </c>
      <c r="W527" s="284">
        <v>642</v>
      </c>
      <c r="X527" s="284">
        <v>419</v>
      </c>
      <c r="Y527" s="284">
        <v>471</v>
      </c>
      <c r="Z527" s="284">
        <v>562</v>
      </c>
      <c r="AA527" s="284">
        <v>474</v>
      </c>
      <c r="AB527" s="284">
        <v>527</v>
      </c>
      <c r="AC527" s="284">
        <v>521</v>
      </c>
      <c r="AD527" s="284">
        <v>631</v>
      </c>
      <c r="AE527" s="284">
        <v>509</v>
      </c>
      <c r="AF527" s="284">
        <v>562</v>
      </c>
      <c r="AG527" s="284">
        <v>558</v>
      </c>
      <c r="AH527" s="284">
        <v>674</v>
      </c>
      <c r="AI527" s="284">
        <v>423</v>
      </c>
      <c r="AJ527" s="284">
        <v>497</v>
      </c>
      <c r="AK527" s="284">
        <v>569</v>
      </c>
      <c r="AL527" s="284">
        <v>665</v>
      </c>
      <c r="AM527" s="284">
        <v>476</v>
      </c>
      <c r="AN527" s="284">
        <v>480</v>
      </c>
      <c r="AO527" s="284">
        <v>543</v>
      </c>
      <c r="AP527" s="284">
        <v>497</v>
      </c>
      <c r="AQ527" s="284">
        <v>497</v>
      </c>
      <c r="AR527" s="284">
        <v>624</v>
      </c>
      <c r="AS527" s="284">
        <v>595</v>
      </c>
      <c r="AU527" t="s">
        <v>23</v>
      </c>
    </row>
    <row r="528" spans="4:47" ht="13.5" customHeight="1">
      <c r="D528" s="283" t="s">
        <v>3044</v>
      </c>
      <c r="E528" s="283" t="s">
        <v>4713</v>
      </c>
      <c r="F528" s="285" t="s">
        <v>774</v>
      </c>
      <c r="G528" s="199">
        <v>6.1</v>
      </c>
      <c r="H528" s="284">
        <v>339</v>
      </c>
      <c r="I528" s="284">
        <v>341</v>
      </c>
      <c r="J528" s="284">
        <v>392</v>
      </c>
      <c r="K528" s="284">
        <v>362</v>
      </c>
      <c r="L528" s="284">
        <v>354</v>
      </c>
      <c r="M528" s="284">
        <v>431</v>
      </c>
      <c r="N528" s="284">
        <v>380</v>
      </c>
      <c r="O528" s="284">
        <v>386</v>
      </c>
      <c r="P528" s="284">
        <v>370</v>
      </c>
      <c r="Q528" s="284">
        <v>418</v>
      </c>
      <c r="R528" s="284">
        <v>405</v>
      </c>
      <c r="S528" s="284">
        <v>462</v>
      </c>
      <c r="T528" s="284">
        <v>557</v>
      </c>
      <c r="U528" s="284">
        <v>606</v>
      </c>
      <c r="V528" s="284">
        <v>480</v>
      </c>
      <c r="W528" s="284">
        <v>523</v>
      </c>
      <c r="X528" s="284">
        <v>363</v>
      </c>
      <c r="Y528" s="284">
        <v>401</v>
      </c>
      <c r="Z528" s="284">
        <v>478</v>
      </c>
      <c r="AA528" s="284">
        <v>409</v>
      </c>
      <c r="AB528" s="284">
        <v>440</v>
      </c>
      <c r="AC528" s="284">
        <v>435</v>
      </c>
      <c r="AD528" s="284">
        <v>525</v>
      </c>
      <c r="AE528" s="284">
        <v>432</v>
      </c>
      <c r="AF528" s="284">
        <v>474</v>
      </c>
      <c r="AG528" s="284">
        <v>472</v>
      </c>
      <c r="AH528" s="284">
        <v>568</v>
      </c>
      <c r="AI528" s="284">
        <v>368</v>
      </c>
      <c r="AJ528" s="284">
        <v>420</v>
      </c>
      <c r="AK528" s="284">
        <v>472</v>
      </c>
      <c r="AL528" s="284">
        <v>552</v>
      </c>
      <c r="AM528" s="284">
        <v>402</v>
      </c>
      <c r="AN528" s="284">
        <v>403</v>
      </c>
      <c r="AO528" s="284">
        <v>457</v>
      </c>
      <c r="AP528" s="284">
        <v>404</v>
      </c>
      <c r="AQ528" s="284">
        <v>404</v>
      </c>
      <c r="AR528" s="284">
        <v>494</v>
      </c>
      <c r="AS528" s="284">
        <v>490</v>
      </c>
      <c r="AU528" t="s">
        <v>19</v>
      </c>
    </row>
    <row r="529" spans="4:47" ht="13.5" customHeight="1">
      <c r="D529" s="283" t="s">
        <v>4529</v>
      </c>
      <c r="E529" s="283" t="s">
        <v>4713</v>
      </c>
      <c r="F529" s="285" t="s">
        <v>4528</v>
      </c>
      <c r="G529" s="199">
        <v>6.8</v>
      </c>
      <c r="H529" s="287" t="s">
        <v>2022</v>
      </c>
      <c r="I529" s="287" t="s">
        <v>2022</v>
      </c>
      <c r="J529" s="287" t="s">
        <v>2022</v>
      </c>
      <c r="K529" s="287" t="s">
        <v>2022</v>
      </c>
      <c r="L529" s="287" t="s">
        <v>2022</v>
      </c>
      <c r="M529" s="287" t="s">
        <v>2022</v>
      </c>
      <c r="N529" s="287" t="s">
        <v>2022</v>
      </c>
      <c r="O529" s="287" t="s">
        <v>2022</v>
      </c>
      <c r="P529" s="287" t="s">
        <v>2022</v>
      </c>
      <c r="Q529" s="287" t="s">
        <v>2022</v>
      </c>
      <c r="R529" s="287" t="s">
        <v>2022</v>
      </c>
      <c r="S529" s="284">
        <v>503</v>
      </c>
      <c r="T529" s="284">
        <v>608</v>
      </c>
      <c r="U529" s="284">
        <v>659</v>
      </c>
      <c r="V529" s="284">
        <v>515</v>
      </c>
      <c r="W529" s="284">
        <v>561</v>
      </c>
      <c r="X529" s="284">
        <v>416</v>
      </c>
      <c r="Y529" s="284">
        <v>461</v>
      </c>
      <c r="Z529" s="284">
        <v>539</v>
      </c>
      <c r="AA529" s="284">
        <v>466</v>
      </c>
      <c r="AB529" s="284">
        <v>472</v>
      </c>
      <c r="AC529" s="284">
        <v>503</v>
      </c>
      <c r="AD529" s="284">
        <v>594</v>
      </c>
      <c r="AE529" s="284">
        <v>492</v>
      </c>
      <c r="AF529" s="284">
        <v>506</v>
      </c>
      <c r="AG529" s="284">
        <v>539</v>
      </c>
      <c r="AH529" s="284">
        <v>636</v>
      </c>
      <c r="AI529" s="284">
        <v>0</v>
      </c>
      <c r="AJ529" s="284">
        <v>467</v>
      </c>
      <c r="AK529" s="284">
        <v>527</v>
      </c>
      <c r="AL529" s="284">
        <v>613</v>
      </c>
      <c r="AM529" s="284">
        <v>430</v>
      </c>
      <c r="AN529" s="284">
        <v>452</v>
      </c>
      <c r="AO529" s="284">
        <v>510</v>
      </c>
      <c r="AP529" s="284">
        <v>461</v>
      </c>
      <c r="AQ529" s="284">
        <v>461</v>
      </c>
      <c r="AR529" s="284">
        <v>560</v>
      </c>
      <c r="AS529" s="284">
        <v>527</v>
      </c>
      <c r="AU529" t="s">
        <v>4527</v>
      </c>
    </row>
    <row r="530" spans="4:47" ht="13.5" customHeight="1">
      <c r="D530" s="283" t="s">
        <v>3048</v>
      </c>
      <c r="E530" s="283" t="s">
        <v>4713</v>
      </c>
      <c r="F530" s="285" t="s">
        <v>2737</v>
      </c>
      <c r="G530" s="199">
        <v>7.3999999999999995</v>
      </c>
      <c r="H530" s="284">
        <v>440</v>
      </c>
      <c r="I530" s="284">
        <v>452</v>
      </c>
      <c r="J530" s="284">
        <v>507</v>
      </c>
      <c r="K530" s="284">
        <v>466</v>
      </c>
      <c r="L530" s="284">
        <v>467</v>
      </c>
      <c r="M530" s="284">
        <v>554</v>
      </c>
      <c r="N530" s="284">
        <v>496</v>
      </c>
      <c r="O530" s="284">
        <v>442</v>
      </c>
      <c r="P530" s="284">
        <v>489</v>
      </c>
      <c r="Q530" s="284">
        <v>541</v>
      </c>
      <c r="R530" s="284">
        <v>507</v>
      </c>
      <c r="S530" s="284">
        <v>521</v>
      </c>
      <c r="T530" s="284">
        <v>634</v>
      </c>
      <c r="U530" s="284">
        <v>685</v>
      </c>
      <c r="V530" s="284">
        <v>549</v>
      </c>
      <c r="W530" s="284">
        <v>598</v>
      </c>
      <c r="X530" s="284">
        <v>468</v>
      </c>
      <c r="Y530" s="284">
        <v>521</v>
      </c>
      <c r="Z530" s="284">
        <v>600</v>
      </c>
      <c r="AA530" s="284">
        <v>522</v>
      </c>
      <c r="AB530" s="284">
        <v>503</v>
      </c>
      <c r="AC530" s="284">
        <v>570</v>
      </c>
      <c r="AD530" s="284">
        <v>662</v>
      </c>
      <c r="AE530" s="284">
        <v>552</v>
      </c>
      <c r="AF530" s="284">
        <v>537</v>
      </c>
      <c r="AG530" s="284">
        <v>605</v>
      </c>
      <c r="AH530" s="284">
        <v>703</v>
      </c>
      <c r="AI530" s="284">
        <v>475</v>
      </c>
      <c r="AJ530" s="284">
        <v>513</v>
      </c>
      <c r="AK530" s="284">
        <v>581</v>
      </c>
      <c r="AL530" s="284">
        <v>674</v>
      </c>
      <c r="AM530" s="284">
        <v>458</v>
      </c>
      <c r="AN530" s="284">
        <v>500</v>
      </c>
      <c r="AO530" s="284">
        <v>563</v>
      </c>
      <c r="AP530" s="284">
        <v>517</v>
      </c>
      <c r="AQ530" s="284">
        <v>517</v>
      </c>
      <c r="AR530" s="284">
        <v>625</v>
      </c>
      <c r="AS530" s="284">
        <v>564</v>
      </c>
      <c r="AU530" t="s">
        <v>2722</v>
      </c>
    </row>
    <row r="531" spans="4:47" ht="13.5" customHeight="1">
      <c r="D531" s="283" t="s">
        <v>3052</v>
      </c>
      <c r="E531" s="283" t="s">
        <v>4713</v>
      </c>
      <c r="F531" s="285" t="s">
        <v>3563</v>
      </c>
      <c r="G531" s="199">
        <v>8</v>
      </c>
      <c r="H531" s="284">
        <v>438</v>
      </c>
      <c r="I531" s="284">
        <v>439</v>
      </c>
      <c r="J531" s="284">
        <v>516</v>
      </c>
      <c r="K531" s="284">
        <v>459</v>
      </c>
      <c r="L531" s="284">
        <v>459</v>
      </c>
      <c r="M531" s="284">
        <v>548</v>
      </c>
      <c r="N531" s="284">
        <v>522</v>
      </c>
      <c r="O531" s="284">
        <v>468</v>
      </c>
      <c r="P531" s="284">
        <v>476</v>
      </c>
      <c r="Q531" s="284">
        <v>538</v>
      </c>
      <c r="R531" s="284">
        <v>519</v>
      </c>
      <c r="S531" s="284">
        <v>530</v>
      </c>
      <c r="T531" s="284">
        <v>652</v>
      </c>
      <c r="U531" s="284">
        <v>700</v>
      </c>
      <c r="V531" s="284">
        <v>561</v>
      </c>
      <c r="W531" s="284">
        <v>611</v>
      </c>
      <c r="X531" s="284">
        <v>470</v>
      </c>
      <c r="Y531" s="284">
        <v>526</v>
      </c>
      <c r="Z531" s="284">
        <v>606</v>
      </c>
      <c r="AA531" s="284">
        <v>524</v>
      </c>
      <c r="AB531" s="284">
        <v>508</v>
      </c>
      <c r="AC531" s="284">
        <v>580</v>
      </c>
      <c r="AD531" s="284">
        <v>673</v>
      </c>
      <c r="AE531" s="284">
        <v>557</v>
      </c>
      <c r="AF531" s="284">
        <v>542</v>
      </c>
      <c r="AG531" s="284">
        <v>615</v>
      </c>
      <c r="AH531" s="284">
        <v>714</v>
      </c>
      <c r="AI531" s="284">
        <v>474</v>
      </c>
      <c r="AJ531" s="284">
        <v>519</v>
      </c>
      <c r="AK531" s="284">
        <v>591</v>
      </c>
      <c r="AL531" s="284">
        <v>686</v>
      </c>
      <c r="AM531" s="284">
        <v>459</v>
      </c>
      <c r="AN531" s="284">
        <v>505</v>
      </c>
      <c r="AO531" s="284">
        <v>568</v>
      </c>
      <c r="AP531" s="284">
        <v>524</v>
      </c>
      <c r="AQ531" s="284">
        <v>524</v>
      </c>
      <c r="AR531" s="284">
        <v>642</v>
      </c>
      <c r="AS531" s="284">
        <v>571</v>
      </c>
      <c r="AU531" t="s">
        <v>2741</v>
      </c>
    </row>
    <row r="532" spans="4:47" ht="13.5" customHeight="1">
      <c r="D532" s="283" t="s">
        <v>3056</v>
      </c>
      <c r="E532" s="283" t="s">
        <v>4713</v>
      </c>
      <c r="F532" s="285" t="s">
        <v>775</v>
      </c>
      <c r="G532" s="199">
        <v>8.6</v>
      </c>
      <c r="H532" s="284">
        <v>396</v>
      </c>
      <c r="I532" s="284">
        <v>402</v>
      </c>
      <c r="J532" s="284">
        <v>460</v>
      </c>
      <c r="K532" s="284">
        <v>426</v>
      </c>
      <c r="L532" s="284">
        <v>417</v>
      </c>
      <c r="M532" s="284">
        <v>516</v>
      </c>
      <c r="N532" s="284">
        <v>449</v>
      </c>
      <c r="O532" s="284">
        <v>462</v>
      </c>
      <c r="P532" s="284">
        <v>443</v>
      </c>
      <c r="Q532" s="284">
        <v>497</v>
      </c>
      <c r="R532" s="284">
        <v>485</v>
      </c>
      <c r="S532" s="284">
        <v>554</v>
      </c>
      <c r="T532" s="284">
        <v>684</v>
      </c>
      <c r="U532" s="284">
        <v>733</v>
      </c>
      <c r="V532" s="284">
        <v>590</v>
      </c>
      <c r="W532" s="284">
        <v>642</v>
      </c>
      <c r="X532" s="284">
        <v>419</v>
      </c>
      <c r="Y532" s="284">
        <v>471</v>
      </c>
      <c r="Z532" s="284">
        <v>562</v>
      </c>
      <c r="AA532" s="284">
        <v>474</v>
      </c>
      <c r="AB532" s="284">
        <v>527</v>
      </c>
      <c r="AC532" s="284">
        <v>521</v>
      </c>
      <c r="AD532" s="284">
        <v>631</v>
      </c>
      <c r="AE532" s="284">
        <v>509</v>
      </c>
      <c r="AF532" s="284">
        <v>562</v>
      </c>
      <c r="AG532" s="284">
        <v>558</v>
      </c>
      <c r="AH532" s="284">
        <v>674</v>
      </c>
      <c r="AI532" s="284">
        <v>423</v>
      </c>
      <c r="AJ532" s="284">
        <v>497</v>
      </c>
      <c r="AK532" s="284">
        <v>569</v>
      </c>
      <c r="AL532" s="284">
        <v>665</v>
      </c>
      <c r="AM532" s="284">
        <v>476</v>
      </c>
      <c r="AN532" s="284">
        <v>480</v>
      </c>
      <c r="AO532" s="284">
        <v>543</v>
      </c>
      <c r="AP532" s="284">
        <v>497</v>
      </c>
      <c r="AQ532" s="284">
        <v>497</v>
      </c>
      <c r="AR532" s="284">
        <v>624</v>
      </c>
      <c r="AS532" s="284">
        <v>595</v>
      </c>
      <c r="AU532" t="s">
        <v>23</v>
      </c>
    </row>
    <row r="533" spans="4:47" ht="13.5" customHeight="1">
      <c r="D533" s="283" t="s">
        <v>27</v>
      </c>
      <c r="E533" s="283" t="s">
        <v>4713</v>
      </c>
      <c r="F533" s="285" t="s">
        <v>774</v>
      </c>
      <c r="G533" s="199">
        <v>6.8</v>
      </c>
      <c r="H533" s="284">
        <v>359</v>
      </c>
      <c r="I533" s="284">
        <v>363</v>
      </c>
      <c r="J533" s="284">
        <v>416</v>
      </c>
      <c r="K533" s="284">
        <v>382</v>
      </c>
      <c r="L533" s="284">
        <v>374</v>
      </c>
      <c r="M533" s="284">
        <v>463</v>
      </c>
      <c r="N533" s="284">
        <v>403</v>
      </c>
      <c r="O533" s="284">
        <v>408</v>
      </c>
      <c r="P533" s="284">
        <v>400</v>
      </c>
      <c r="Q533" s="284">
        <v>449</v>
      </c>
      <c r="R533" s="284">
        <v>436</v>
      </c>
      <c r="S533" s="284">
        <v>489</v>
      </c>
      <c r="T533" s="284">
        <v>596</v>
      </c>
      <c r="U533" s="284">
        <v>646</v>
      </c>
      <c r="V533" s="284">
        <v>513</v>
      </c>
      <c r="W533" s="284">
        <v>560</v>
      </c>
      <c r="X533" s="284">
        <v>383</v>
      </c>
      <c r="Y533" s="284">
        <v>428</v>
      </c>
      <c r="Z533" s="284">
        <v>510</v>
      </c>
      <c r="AA533" s="284">
        <v>433</v>
      </c>
      <c r="AB533" s="284">
        <v>468</v>
      </c>
      <c r="AC533" s="284">
        <v>470</v>
      </c>
      <c r="AD533" s="284">
        <v>569</v>
      </c>
      <c r="AE533" s="284">
        <v>462</v>
      </c>
      <c r="AF533" s="284">
        <v>502</v>
      </c>
      <c r="AG533" s="284">
        <v>506</v>
      </c>
      <c r="AH533" s="284">
        <v>611</v>
      </c>
      <c r="AI533" s="284">
        <v>387</v>
      </c>
      <c r="AJ533" s="284">
        <v>449</v>
      </c>
      <c r="AK533" s="284">
        <v>511</v>
      </c>
      <c r="AL533" s="284">
        <v>598</v>
      </c>
      <c r="AM533" s="284">
        <v>422</v>
      </c>
      <c r="AN533" s="284">
        <v>432</v>
      </c>
      <c r="AO533" s="284">
        <v>490</v>
      </c>
      <c r="AP533" s="284">
        <v>440</v>
      </c>
      <c r="AQ533" s="284">
        <v>440</v>
      </c>
      <c r="AR533" s="284">
        <v>549</v>
      </c>
      <c r="AS533" s="284">
        <v>523</v>
      </c>
      <c r="AU533" t="s">
        <v>27</v>
      </c>
    </row>
    <row r="534" spans="4:47" ht="13.5" customHeight="1">
      <c r="D534" s="283" t="s">
        <v>4530</v>
      </c>
      <c r="E534" s="283" t="s">
        <v>4713</v>
      </c>
      <c r="F534" s="285" t="s">
        <v>4528</v>
      </c>
      <c r="G534" s="199">
        <v>7.5</v>
      </c>
      <c r="H534" s="287" t="s">
        <v>2022</v>
      </c>
      <c r="I534" s="287" t="s">
        <v>2022</v>
      </c>
      <c r="J534" s="287" t="s">
        <v>2022</v>
      </c>
      <c r="K534" s="287" t="s">
        <v>2022</v>
      </c>
      <c r="L534" s="287" t="s">
        <v>2022</v>
      </c>
      <c r="M534" s="287" t="s">
        <v>2022</v>
      </c>
      <c r="N534" s="287" t="s">
        <v>2022</v>
      </c>
      <c r="O534" s="287" t="s">
        <v>2022</v>
      </c>
      <c r="P534" s="287" t="s">
        <v>2022</v>
      </c>
      <c r="Q534" s="287" t="s">
        <v>2022</v>
      </c>
      <c r="R534" s="287" t="s">
        <v>2022</v>
      </c>
      <c r="S534" s="284">
        <v>532</v>
      </c>
      <c r="T534" s="284">
        <v>650</v>
      </c>
      <c r="U534" s="284">
        <v>702</v>
      </c>
      <c r="V534" s="284">
        <v>549</v>
      </c>
      <c r="W534" s="284">
        <v>600</v>
      </c>
      <c r="X534" s="284">
        <v>438</v>
      </c>
      <c r="Y534" s="284">
        <v>490</v>
      </c>
      <c r="Z534" s="284">
        <v>573</v>
      </c>
      <c r="AA534" s="284">
        <v>490</v>
      </c>
      <c r="AB534" s="284">
        <v>501</v>
      </c>
      <c r="AC534" s="284">
        <v>542</v>
      </c>
      <c r="AD534" s="284">
        <v>641</v>
      </c>
      <c r="AE534" s="284">
        <v>524</v>
      </c>
      <c r="AF534" s="284">
        <v>536</v>
      </c>
      <c r="AG534" s="284">
        <v>577</v>
      </c>
      <c r="AH534" s="284">
        <v>682</v>
      </c>
      <c r="AI534" s="284">
        <v>0</v>
      </c>
      <c r="AJ534" s="284">
        <v>497</v>
      </c>
      <c r="AK534" s="284">
        <v>567</v>
      </c>
      <c r="AL534" s="284">
        <v>661</v>
      </c>
      <c r="AM534" s="284">
        <v>452</v>
      </c>
      <c r="AN534" s="284">
        <v>482</v>
      </c>
      <c r="AO534" s="284">
        <v>544</v>
      </c>
      <c r="AP534" s="284">
        <v>498</v>
      </c>
      <c r="AQ534" s="284">
        <v>498</v>
      </c>
      <c r="AR534" s="284">
        <v>618</v>
      </c>
      <c r="AS534" s="284">
        <v>563</v>
      </c>
      <c r="AU534" t="s">
        <v>4530</v>
      </c>
    </row>
    <row r="535" spans="4:47" ht="13.5" customHeight="1">
      <c r="D535" s="283" t="s">
        <v>2723</v>
      </c>
      <c r="E535" s="283" t="s">
        <v>4713</v>
      </c>
      <c r="F535" s="285" t="s">
        <v>2737</v>
      </c>
      <c r="G535" s="199">
        <v>8.1999999999999993</v>
      </c>
      <c r="H535" s="284">
        <v>461</v>
      </c>
      <c r="I535" s="284">
        <v>476</v>
      </c>
      <c r="J535" s="284">
        <v>533</v>
      </c>
      <c r="K535" s="284">
        <v>488</v>
      </c>
      <c r="L535" s="284">
        <v>489</v>
      </c>
      <c r="M535" s="284">
        <v>591</v>
      </c>
      <c r="N535" s="284">
        <v>522</v>
      </c>
      <c r="O535" s="284">
        <v>468</v>
      </c>
      <c r="P535" s="284">
        <v>525</v>
      </c>
      <c r="Q535" s="284">
        <v>577</v>
      </c>
      <c r="R535" s="284">
        <v>541</v>
      </c>
      <c r="S535" s="284">
        <v>551</v>
      </c>
      <c r="T535" s="284">
        <v>679</v>
      </c>
      <c r="U535" s="284">
        <v>730</v>
      </c>
      <c r="V535" s="284">
        <v>585</v>
      </c>
      <c r="W535" s="284">
        <v>639</v>
      </c>
      <c r="X535" s="284">
        <v>492</v>
      </c>
      <c r="Y535" s="284">
        <v>552</v>
      </c>
      <c r="Z535" s="284">
        <v>636</v>
      </c>
      <c r="AA535" s="284">
        <v>547</v>
      </c>
      <c r="AB535" s="284">
        <v>534</v>
      </c>
      <c r="AC535" s="284">
        <v>613</v>
      </c>
      <c r="AD535" s="284">
        <v>712</v>
      </c>
      <c r="AE535" s="284">
        <v>585</v>
      </c>
      <c r="AF535" s="284">
        <v>569</v>
      </c>
      <c r="AG535" s="284">
        <v>648</v>
      </c>
      <c r="AH535" s="284">
        <v>753</v>
      </c>
      <c r="AI535" s="284">
        <v>494</v>
      </c>
      <c r="AJ535" s="284">
        <v>545</v>
      </c>
      <c r="AK535" s="284">
        <v>623</v>
      </c>
      <c r="AL535" s="284">
        <v>724</v>
      </c>
      <c r="AM535" s="284">
        <v>481</v>
      </c>
      <c r="AN535" s="284">
        <v>531</v>
      </c>
      <c r="AO535" s="284">
        <v>598</v>
      </c>
      <c r="AP535" s="284">
        <v>555</v>
      </c>
      <c r="AQ535" s="284">
        <v>555</v>
      </c>
      <c r="AR535" s="284">
        <v>686</v>
      </c>
      <c r="AS535" s="284">
        <v>602</v>
      </c>
      <c r="AU535" t="s">
        <v>2723</v>
      </c>
    </row>
    <row r="536" spans="4:47" ht="13.5" customHeight="1">
      <c r="D536" s="283" t="s">
        <v>2745</v>
      </c>
      <c r="E536" s="283" t="s">
        <v>4713</v>
      </c>
      <c r="F536" s="285" t="s">
        <v>3563</v>
      </c>
      <c r="G536" s="199">
        <v>8.9</v>
      </c>
      <c r="H536" s="284">
        <v>463</v>
      </c>
      <c r="I536" s="284">
        <v>465</v>
      </c>
      <c r="J536" s="284">
        <v>549</v>
      </c>
      <c r="K536" s="284">
        <v>485</v>
      </c>
      <c r="L536" s="284">
        <v>485</v>
      </c>
      <c r="M536" s="284">
        <v>581</v>
      </c>
      <c r="N536" s="284">
        <v>554</v>
      </c>
      <c r="O536" s="284">
        <v>504</v>
      </c>
      <c r="P536" s="284">
        <v>513</v>
      </c>
      <c r="Q536" s="284">
        <v>580</v>
      </c>
      <c r="R536" s="284">
        <v>560</v>
      </c>
      <c r="S536" s="284">
        <v>569</v>
      </c>
      <c r="T536" s="284">
        <v>706</v>
      </c>
      <c r="U536" s="284">
        <v>756</v>
      </c>
      <c r="V536" s="284">
        <v>608</v>
      </c>
      <c r="W536" s="284">
        <v>663</v>
      </c>
      <c r="X536" s="284">
        <v>500</v>
      </c>
      <c r="Y536" s="284">
        <v>564</v>
      </c>
      <c r="Z536" s="284">
        <v>650</v>
      </c>
      <c r="AA536" s="284">
        <v>556</v>
      </c>
      <c r="AB536" s="284">
        <v>546</v>
      </c>
      <c r="AC536" s="284">
        <v>630</v>
      </c>
      <c r="AD536" s="284">
        <v>732</v>
      </c>
      <c r="AE536" s="284">
        <v>597</v>
      </c>
      <c r="AF536" s="284">
        <v>581</v>
      </c>
      <c r="AG536" s="284">
        <v>665</v>
      </c>
      <c r="AH536" s="284">
        <v>773</v>
      </c>
      <c r="AI536" s="284">
        <v>499</v>
      </c>
      <c r="AJ536" s="284">
        <v>557</v>
      </c>
      <c r="AK536" s="284">
        <v>641</v>
      </c>
      <c r="AL536" s="284">
        <v>745</v>
      </c>
      <c r="AM536" s="284">
        <v>489</v>
      </c>
      <c r="AN536" s="284">
        <v>543</v>
      </c>
      <c r="AO536" s="284">
        <v>610</v>
      </c>
      <c r="AP536" s="284">
        <v>571</v>
      </c>
      <c r="AQ536" s="284">
        <v>571</v>
      </c>
      <c r="AR536" s="284">
        <v>713</v>
      </c>
      <c r="AS536" s="284">
        <v>619</v>
      </c>
      <c r="AU536" t="s">
        <v>2745</v>
      </c>
    </row>
    <row r="537" spans="4:47" ht="13.5" customHeight="1">
      <c r="D537" s="283" t="s">
        <v>4529</v>
      </c>
      <c r="E537" s="283" t="s">
        <v>4713</v>
      </c>
      <c r="F537" s="285" t="s">
        <v>4528</v>
      </c>
      <c r="G537" s="199">
        <v>6.8</v>
      </c>
      <c r="H537" s="287" t="s">
        <v>2022</v>
      </c>
      <c r="I537" s="287" t="s">
        <v>2022</v>
      </c>
      <c r="J537" s="287" t="s">
        <v>2022</v>
      </c>
      <c r="K537" s="287" t="s">
        <v>2022</v>
      </c>
      <c r="L537" s="287" t="s">
        <v>2022</v>
      </c>
      <c r="M537" s="287" t="s">
        <v>2022</v>
      </c>
      <c r="N537" s="287" t="s">
        <v>2022</v>
      </c>
      <c r="O537" s="287" t="s">
        <v>2022</v>
      </c>
      <c r="P537" s="287" t="s">
        <v>2022</v>
      </c>
      <c r="Q537" s="287" t="s">
        <v>2022</v>
      </c>
      <c r="R537" s="287" t="s">
        <v>2022</v>
      </c>
      <c r="S537" s="284">
        <v>503</v>
      </c>
      <c r="T537" s="284">
        <v>608</v>
      </c>
      <c r="U537" s="284">
        <v>659</v>
      </c>
      <c r="V537" s="284">
        <v>515</v>
      </c>
      <c r="W537" s="284">
        <v>561</v>
      </c>
      <c r="X537" s="284">
        <v>416</v>
      </c>
      <c r="Y537" s="284">
        <v>461</v>
      </c>
      <c r="Z537" s="284">
        <v>539</v>
      </c>
      <c r="AA537" s="284">
        <v>466</v>
      </c>
      <c r="AB537" s="284">
        <v>472</v>
      </c>
      <c r="AC537" s="284">
        <v>503</v>
      </c>
      <c r="AD537" s="284">
        <v>594</v>
      </c>
      <c r="AE537" s="284">
        <v>492</v>
      </c>
      <c r="AF537" s="284">
        <v>506</v>
      </c>
      <c r="AG537" s="284">
        <v>539</v>
      </c>
      <c r="AH537" s="284">
        <v>636</v>
      </c>
      <c r="AI537" s="284">
        <v>0</v>
      </c>
      <c r="AJ537" s="284">
        <v>467</v>
      </c>
      <c r="AK537" s="284">
        <v>527</v>
      </c>
      <c r="AL537" s="284">
        <v>613</v>
      </c>
      <c r="AM537" s="284">
        <v>430</v>
      </c>
      <c r="AN537" s="284">
        <v>452</v>
      </c>
      <c r="AO537" s="284">
        <v>510</v>
      </c>
      <c r="AP537" s="284">
        <v>461</v>
      </c>
      <c r="AQ537" s="284">
        <v>461</v>
      </c>
      <c r="AR537" s="284">
        <v>560</v>
      </c>
      <c r="AS537" s="284">
        <v>527</v>
      </c>
      <c r="AU537" t="s">
        <v>4527</v>
      </c>
    </row>
    <row r="538" spans="4:47" ht="13.5" customHeight="1">
      <c r="D538" s="283" t="s">
        <v>3048</v>
      </c>
      <c r="E538" s="283" t="s">
        <v>4713</v>
      </c>
      <c r="F538" s="285" t="s">
        <v>2737</v>
      </c>
      <c r="G538" s="199">
        <v>7.3999999999999995</v>
      </c>
      <c r="H538" s="284">
        <v>440</v>
      </c>
      <c r="I538" s="284">
        <v>452</v>
      </c>
      <c r="J538" s="284">
        <v>507</v>
      </c>
      <c r="K538" s="284">
        <v>466</v>
      </c>
      <c r="L538" s="284">
        <v>467</v>
      </c>
      <c r="M538" s="284">
        <v>554</v>
      </c>
      <c r="N538" s="284">
        <v>496</v>
      </c>
      <c r="O538" s="284">
        <v>442</v>
      </c>
      <c r="P538" s="284">
        <v>489</v>
      </c>
      <c r="Q538" s="284">
        <v>541</v>
      </c>
      <c r="R538" s="284">
        <v>507</v>
      </c>
      <c r="S538" s="284">
        <v>521</v>
      </c>
      <c r="T538" s="284">
        <v>634</v>
      </c>
      <c r="U538" s="284">
        <v>685</v>
      </c>
      <c r="V538" s="284">
        <v>549</v>
      </c>
      <c r="W538" s="284">
        <v>598</v>
      </c>
      <c r="X538" s="284">
        <v>468</v>
      </c>
      <c r="Y538" s="284">
        <v>521</v>
      </c>
      <c r="Z538" s="284">
        <v>600</v>
      </c>
      <c r="AA538" s="284">
        <v>522</v>
      </c>
      <c r="AB538" s="284">
        <v>503</v>
      </c>
      <c r="AC538" s="284">
        <v>570</v>
      </c>
      <c r="AD538" s="284">
        <v>662</v>
      </c>
      <c r="AE538" s="284">
        <v>552</v>
      </c>
      <c r="AF538" s="284">
        <v>537</v>
      </c>
      <c r="AG538" s="284">
        <v>605</v>
      </c>
      <c r="AH538" s="284">
        <v>703</v>
      </c>
      <c r="AI538" s="284">
        <v>475</v>
      </c>
      <c r="AJ538" s="284">
        <v>513</v>
      </c>
      <c r="AK538" s="284">
        <v>581</v>
      </c>
      <c r="AL538" s="284">
        <v>674</v>
      </c>
      <c r="AM538" s="284">
        <v>458</v>
      </c>
      <c r="AN538" s="284">
        <v>500</v>
      </c>
      <c r="AO538" s="284">
        <v>563</v>
      </c>
      <c r="AP538" s="284">
        <v>517</v>
      </c>
      <c r="AQ538" s="284">
        <v>517</v>
      </c>
      <c r="AR538" s="284">
        <v>625</v>
      </c>
      <c r="AS538" s="284">
        <v>564</v>
      </c>
      <c r="AU538" t="s">
        <v>2722</v>
      </c>
    </row>
    <row r="539" spans="4:47" ht="13.5" customHeight="1">
      <c r="D539" s="283" t="s">
        <v>3052</v>
      </c>
      <c r="E539" s="283" t="s">
        <v>4713</v>
      </c>
      <c r="F539" s="285" t="s">
        <v>3563</v>
      </c>
      <c r="G539" s="199">
        <v>8</v>
      </c>
      <c r="H539" s="284">
        <v>438</v>
      </c>
      <c r="I539" s="284">
        <v>439</v>
      </c>
      <c r="J539" s="284">
        <v>516</v>
      </c>
      <c r="K539" s="284">
        <v>459</v>
      </c>
      <c r="L539" s="284">
        <v>459</v>
      </c>
      <c r="M539" s="284">
        <v>548</v>
      </c>
      <c r="N539" s="284">
        <v>522</v>
      </c>
      <c r="O539" s="284">
        <v>468</v>
      </c>
      <c r="P539" s="284">
        <v>476</v>
      </c>
      <c r="Q539" s="284">
        <v>538</v>
      </c>
      <c r="R539" s="284">
        <v>519</v>
      </c>
      <c r="S539" s="284">
        <v>530</v>
      </c>
      <c r="T539" s="284">
        <v>652</v>
      </c>
      <c r="U539" s="284">
        <v>700</v>
      </c>
      <c r="V539" s="284">
        <v>561</v>
      </c>
      <c r="W539" s="284">
        <v>611</v>
      </c>
      <c r="X539" s="284">
        <v>470</v>
      </c>
      <c r="Y539" s="284">
        <v>526</v>
      </c>
      <c r="Z539" s="284">
        <v>606</v>
      </c>
      <c r="AA539" s="284">
        <v>524</v>
      </c>
      <c r="AB539" s="284">
        <v>508</v>
      </c>
      <c r="AC539" s="284">
        <v>580</v>
      </c>
      <c r="AD539" s="284">
        <v>673</v>
      </c>
      <c r="AE539" s="284">
        <v>557</v>
      </c>
      <c r="AF539" s="284">
        <v>542</v>
      </c>
      <c r="AG539" s="284">
        <v>615</v>
      </c>
      <c r="AH539" s="284">
        <v>714</v>
      </c>
      <c r="AI539" s="284">
        <v>474</v>
      </c>
      <c r="AJ539" s="284">
        <v>519</v>
      </c>
      <c r="AK539" s="284">
        <v>591</v>
      </c>
      <c r="AL539" s="284">
        <v>686</v>
      </c>
      <c r="AM539" s="284">
        <v>459</v>
      </c>
      <c r="AN539" s="284">
        <v>505</v>
      </c>
      <c r="AO539" s="284">
        <v>568</v>
      </c>
      <c r="AP539" s="284">
        <v>524</v>
      </c>
      <c r="AQ539" s="284">
        <v>524</v>
      </c>
      <c r="AR539" s="284">
        <v>642</v>
      </c>
      <c r="AS539" s="284">
        <v>571</v>
      </c>
      <c r="AU539" t="s">
        <v>2741</v>
      </c>
    </row>
    <row r="540" spans="4:47" ht="13.5" customHeight="1">
      <c r="D540" s="283" t="s">
        <v>3056</v>
      </c>
      <c r="E540" s="283" t="s">
        <v>4713</v>
      </c>
      <c r="F540" s="285" t="s">
        <v>775</v>
      </c>
      <c r="G540" s="199">
        <v>8.6</v>
      </c>
      <c r="H540" s="284">
        <v>396</v>
      </c>
      <c r="I540" s="284">
        <v>402</v>
      </c>
      <c r="J540" s="284">
        <v>460</v>
      </c>
      <c r="K540" s="284">
        <v>426</v>
      </c>
      <c r="L540" s="284">
        <v>417</v>
      </c>
      <c r="M540" s="284">
        <v>516</v>
      </c>
      <c r="N540" s="284">
        <v>449</v>
      </c>
      <c r="O540" s="284">
        <v>462</v>
      </c>
      <c r="P540" s="284">
        <v>443</v>
      </c>
      <c r="Q540" s="284">
        <v>497</v>
      </c>
      <c r="R540" s="284">
        <v>485</v>
      </c>
      <c r="S540" s="284">
        <v>554</v>
      </c>
      <c r="T540" s="284">
        <v>684</v>
      </c>
      <c r="U540" s="284">
        <v>733</v>
      </c>
      <c r="V540" s="284">
        <v>590</v>
      </c>
      <c r="W540" s="284">
        <v>642</v>
      </c>
      <c r="X540" s="284">
        <v>419</v>
      </c>
      <c r="Y540" s="284">
        <v>471</v>
      </c>
      <c r="Z540" s="284">
        <v>562</v>
      </c>
      <c r="AA540" s="284">
        <v>474</v>
      </c>
      <c r="AB540" s="284">
        <v>527</v>
      </c>
      <c r="AC540" s="284">
        <v>521</v>
      </c>
      <c r="AD540" s="284">
        <v>631</v>
      </c>
      <c r="AE540" s="284">
        <v>509</v>
      </c>
      <c r="AF540" s="284">
        <v>562</v>
      </c>
      <c r="AG540" s="284">
        <v>558</v>
      </c>
      <c r="AH540" s="284">
        <v>674</v>
      </c>
      <c r="AI540" s="284">
        <v>423</v>
      </c>
      <c r="AJ540" s="284">
        <v>497</v>
      </c>
      <c r="AK540" s="284">
        <v>569</v>
      </c>
      <c r="AL540" s="284">
        <v>665</v>
      </c>
      <c r="AM540" s="284">
        <v>476</v>
      </c>
      <c r="AN540" s="284">
        <v>480</v>
      </c>
      <c r="AO540" s="284">
        <v>543</v>
      </c>
      <c r="AP540" s="284">
        <v>497</v>
      </c>
      <c r="AQ540" s="284">
        <v>497</v>
      </c>
      <c r="AR540" s="284">
        <v>624</v>
      </c>
      <c r="AS540" s="284">
        <v>595</v>
      </c>
      <c r="AU540" t="s">
        <v>23</v>
      </c>
    </row>
    <row r="541" spans="4:47" ht="13.5" customHeight="1">
      <c r="D541" s="283" t="s">
        <v>3060</v>
      </c>
      <c r="E541" s="283" t="s">
        <v>4713</v>
      </c>
      <c r="F541" s="285" t="s">
        <v>774</v>
      </c>
      <c r="G541" s="199">
        <v>6.8</v>
      </c>
      <c r="H541" s="284">
        <v>359</v>
      </c>
      <c r="I541" s="284">
        <v>363</v>
      </c>
      <c r="J541" s="284">
        <v>416</v>
      </c>
      <c r="K541" s="284">
        <v>382</v>
      </c>
      <c r="L541" s="284">
        <v>374</v>
      </c>
      <c r="M541" s="284">
        <v>463</v>
      </c>
      <c r="N541" s="284">
        <v>403</v>
      </c>
      <c r="O541" s="284">
        <v>408</v>
      </c>
      <c r="P541" s="284">
        <v>400</v>
      </c>
      <c r="Q541" s="284">
        <v>449</v>
      </c>
      <c r="R541" s="284">
        <v>436</v>
      </c>
      <c r="S541" s="284">
        <v>489</v>
      </c>
      <c r="T541" s="284">
        <v>596</v>
      </c>
      <c r="U541" s="284">
        <v>646</v>
      </c>
      <c r="V541" s="284">
        <v>513</v>
      </c>
      <c r="W541" s="284">
        <v>560</v>
      </c>
      <c r="X541" s="284">
        <v>383</v>
      </c>
      <c r="Y541" s="284">
        <v>428</v>
      </c>
      <c r="Z541" s="284">
        <v>510</v>
      </c>
      <c r="AA541" s="284">
        <v>433</v>
      </c>
      <c r="AB541" s="284">
        <v>468</v>
      </c>
      <c r="AC541" s="284">
        <v>470</v>
      </c>
      <c r="AD541" s="284">
        <v>569</v>
      </c>
      <c r="AE541" s="284">
        <v>462</v>
      </c>
      <c r="AF541" s="284">
        <v>502</v>
      </c>
      <c r="AG541" s="284">
        <v>506</v>
      </c>
      <c r="AH541" s="284">
        <v>611</v>
      </c>
      <c r="AI541" s="284">
        <v>387</v>
      </c>
      <c r="AJ541" s="284">
        <v>449</v>
      </c>
      <c r="AK541" s="284">
        <v>511</v>
      </c>
      <c r="AL541" s="284">
        <v>598</v>
      </c>
      <c r="AM541" s="284">
        <v>422</v>
      </c>
      <c r="AN541" s="284">
        <v>432</v>
      </c>
      <c r="AO541" s="284">
        <v>490</v>
      </c>
      <c r="AP541" s="284">
        <v>440</v>
      </c>
      <c r="AQ541" s="284">
        <v>440</v>
      </c>
      <c r="AR541" s="284">
        <v>549</v>
      </c>
      <c r="AS541" s="284">
        <v>523</v>
      </c>
      <c r="AU541" t="s">
        <v>27</v>
      </c>
    </row>
    <row r="542" spans="4:47" ht="13.5" customHeight="1">
      <c r="D542" s="283" t="s">
        <v>4531</v>
      </c>
      <c r="E542" s="283" t="s">
        <v>4713</v>
      </c>
      <c r="F542" s="285" t="s">
        <v>4528</v>
      </c>
      <c r="G542" s="199">
        <v>7.5</v>
      </c>
      <c r="H542" s="287" t="s">
        <v>2022</v>
      </c>
      <c r="I542" s="287" t="s">
        <v>2022</v>
      </c>
      <c r="J542" s="287" t="s">
        <v>2022</v>
      </c>
      <c r="K542" s="287" t="s">
        <v>2022</v>
      </c>
      <c r="L542" s="287" t="s">
        <v>2022</v>
      </c>
      <c r="M542" s="287" t="s">
        <v>2022</v>
      </c>
      <c r="N542" s="287" t="s">
        <v>2022</v>
      </c>
      <c r="O542" s="287" t="s">
        <v>2022</v>
      </c>
      <c r="P542" s="287" t="s">
        <v>2022</v>
      </c>
      <c r="Q542" s="287" t="s">
        <v>2022</v>
      </c>
      <c r="R542" s="287" t="s">
        <v>2022</v>
      </c>
      <c r="S542" s="284">
        <v>532</v>
      </c>
      <c r="T542" s="284">
        <v>650</v>
      </c>
      <c r="U542" s="284">
        <v>702</v>
      </c>
      <c r="V542" s="284">
        <v>549</v>
      </c>
      <c r="W542" s="284">
        <v>600</v>
      </c>
      <c r="X542" s="284">
        <v>438</v>
      </c>
      <c r="Y542" s="284">
        <v>490</v>
      </c>
      <c r="Z542" s="284">
        <v>573</v>
      </c>
      <c r="AA542" s="284">
        <v>490</v>
      </c>
      <c r="AB542" s="284">
        <v>501</v>
      </c>
      <c r="AC542" s="284">
        <v>542</v>
      </c>
      <c r="AD542" s="284">
        <v>641</v>
      </c>
      <c r="AE542" s="284">
        <v>524</v>
      </c>
      <c r="AF542" s="284">
        <v>536</v>
      </c>
      <c r="AG542" s="284">
        <v>577</v>
      </c>
      <c r="AH542" s="284">
        <v>682</v>
      </c>
      <c r="AI542" s="284">
        <v>0</v>
      </c>
      <c r="AJ542" s="284">
        <v>497</v>
      </c>
      <c r="AK542" s="284">
        <v>567</v>
      </c>
      <c r="AL542" s="284">
        <v>661</v>
      </c>
      <c r="AM542" s="284">
        <v>452</v>
      </c>
      <c r="AN542" s="284">
        <v>482</v>
      </c>
      <c r="AO542" s="284">
        <v>544</v>
      </c>
      <c r="AP542" s="284">
        <v>498</v>
      </c>
      <c r="AQ542" s="284">
        <v>498</v>
      </c>
      <c r="AR542" s="284">
        <v>618</v>
      </c>
      <c r="AS542" s="284">
        <v>563</v>
      </c>
      <c r="AU542" t="s">
        <v>4530</v>
      </c>
    </row>
    <row r="543" spans="4:47" ht="13.5" customHeight="1">
      <c r="D543" s="283" t="s">
        <v>3064</v>
      </c>
      <c r="E543" s="283" t="s">
        <v>4713</v>
      </c>
      <c r="F543" s="285" t="s">
        <v>2737</v>
      </c>
      <c r="G543" s="199">
        <v>8.1999999999999993</v>
      </c>
      <c r="H543" s="284">
        <v>461</v>
      </c>
      <c r="I543" s="284">
        <v>476</v>
      </c>
      <c r="J543" s="284">
        <v>533</v>
      </c>
      <c r="K543" s="284">
        <v>488</v>
      </c>
      <c r="L543" s="284">
        <v>489</v>
      </c>
      <c r="M543" s="284">
        <v>591</v>
      </c>
      <c r="N543" s="284">
        <v>522</v>
      </c>
      <c r="O543" s="284">
        <v>468</v>
      </c>
      <c r="P543" s="284">
        <v>525</v>
      </c>
      <c r="Q543" s="284">
        <v>577</v>
      </c>
      <c r="R543" s="284">
        <v>541</v>
      </c>
      <c r="S543" s="284">
        <v>551</v>
      </c>
      <c r="T543" s="284">
        <v>679</v>
      </c>
      <c r="U543" s="284">
        <v>730</v>
      </c>
      <c r="V543" s="284">
        <v>585</v>
      </c>
      <c r="W543" s="284">
        <v>639</v>
      </c>
      <c r="X543" s="284">
        <v>492</v>
      </c>
      <c r="Y543" s="284">
        <v>552</v>
      </c>
      <c r="Z543" s="284">
        <v>636</v>
      </c>
      <c r="AA543" s="284">
        <v>547</v>
      </c>
      <c r="AB543" s="284">
        <v>534</v>
      </c>
      <c r="AC543" s="284">
        <v>613</v>
      </c>
      <c r="AD543" s="284">
        <v>712</v>
      </c>
      <c r="AE543" s="284">
        <v>585</v>
      </c>
      <c r="AF543" s="284">
        <v>569</v>
      </c>
      <c r="AG543" s="284">
        <v>648</v>
      </c>
      <c r="AH543" s="284">
        <v>753</v>
      </c>
      <c r="AI543" s="284">
        <v>494</v>
      </c>
      <c r="AJ543" s="284">
        <v>545</v>
      </c>
      <c r="AK543" s="284">
        <v>623</v>
      </c>
      <c r="AL543" s="284">
        <v>724</v>
      </c>
      <c r="AM543" s="284">
        <v>481</v>
      </c>
      <c r="AN543" s="284">
        <v>531</v>
      </c>
      <c r="AO543" s="284">
        <v>598</v>
      </c>
      <c r="AP543" s="284">
        <v>555</v>
      </c>
      <c r="AQ543" s="284">
        <v>555</v>
      </c>
      <c r="AR543" s="284">
        <v>686</v>
      </c>
      <c r="AS543" s="284">
        <v>602</v>
      </c>
      <c r="AU543" t="s">
        <v>2723</v>
      </c>
    </row>
    <row r="544" spans="4:47" ht="13.5" customHeight="1">
      <c r="D544" s="283" t="s">
        <v>3068</v>
      </c>
      <c r="E544" s="283" t="s">
        <v>4713</v>
      </c>
      <c r="F544" s="285" t="s">
        <v>3563</v>
      </c>
      <c r="G544" s="199">
        <v>8.9</v>
      </c>
      <c r="H544" s="284">
        <v>463</v>
      </c>
      <c r="I544" s="284">
        <v>465</v>
      </c>
      <c r="J544" s="284">
        <v>549</v>
      </c>
      <c r="K544" s="284">
        <v>485</v>
      </c>
      <c r="L544" s="284">
        <v>485</v>
      </c>
      <c r="M544" s="284">
        <v>581</v>
      </c>
      <c r="N544" s="284">
        <v>554</v>
      </c>
      <c r="O544" s="284">
        <v>504</v>
      </c>
      <c r="P544" s="284">
        <v>513</v>
      </c>
      <c r="Q544" s="284">
        <v>580</v>
      </c>
      <c r="R544" s="284">
        <v>560</v>
      </c>
      <c r="S544" s="284">
        <v>569</v>
      </c>
      <c r="T544" s="284">
        <v>706</v>
      </c>
      <c r="U544" s="284">
        <v>756</v>
      </c>
      <c r="V544" s="284">
        <v>608</v>
      </c>
      <c r="W544" s="284">
        <v>663</v>
      </c>
      <c r="X544" s="284">
        <v>500</v>
      </c>
      <c r="Y544" s="284">
        <v>564</v>
      </c>
      <c r="Z544" s="284">
        <v>650</v>
      </c>
      <c r="AA544" s="284">
        <v>556</v>
      </c>
      <c r="AB544" s="284">
        <v>546</v>
      </c>
      <c r="AC544" s="284">
        <v>630</v>
      </c>
      <c r="AD544" s="284">
        <v>732</v>
      </c>
      <c r="AE544" s="284">
        <v>597</v>
      </c>
      <c r="AF544" s="284">
        <v>581</v>
      </c>
      <c r="AG544" s="284">
        <v>665</v>
      </c>
      <c r="AH544" s="284">
        <v>773</v>
      </c>
      <c r="AI544" s="284">
        <v>499</v>
      </c>
      <c r="AJ544" s="284">
        <v>557</v>
      </c>
      <c r="AK544" s="284">
        <v>641</v>
      </c>
      <c r="AL544" s="284">
        <v>745</v>
      </c>
      <c r="AM544" s="284">
        <v>489</v>
      </c>
      <c r="AN544" s="284">
        <v>543</v>
      </c>
      <c r="AO544" s="284">
        <v>610</v>
      </c>
      <c r="AP544" s="284">
        <v>571</v>
      </c>
      <c r="AQ544" s="284">
        <v>571</v>
      </c>
      <c r="AR544" s="284">
        <v>713</v>
      </c>
      <c r="AS544" s="284">
        <v>619</v>
      </c>
      <c r="AU544" t="s">
        <v>2745</v>
      </c>
    </row>
    <row r="545" spans="4:47" ht="13.5" customHeight="1">
      <c r="D545" s="283" t="s">
        <v>31</v>
      </c>
      <c r="E545" s="283" t="s">
        <v>4713</v>
      </c>
      <c r="F545" s="285" t="s">
        <v>775</v>
      </c>
      <c r="G545" s="199">
        <v>9.5</v>
      </c>
      <c r="H545" s="284">
        <v>423</v>
      </c>
      <c r="I545" s="284">
        <v>430</v>
      </c>
      <c r="J545" s="284">
        <v>492</v>
      </c>
      <c r="K545" s="284">
        <v>453</v>
      </c>
      <c r="L545" s="284">
        <v>443</v>
      </c>
      <c r="M545" s="284">
        <v>560</v>
      </c>
      <c r="N545" s="284">
        <v>481</v>
      </c>
      <c r="O545" s="284">
        <v>493</v>
      </c>
      <c r="P545" s="284">
        <v>484</v>
      </c>
      <c r="Q545" s="284">
        <v>540</v>
      </c>
      <c r="R545" s="284">
        <v>527</v>
      </c>
      <c r="S545" s="284">
        <v>591</v>
      </c>
      <c r="T545" s="284">
        <v>738</v>
      </c>
      <c r="U545" s="284">
        <v>787</v>
      </c>
      <c r="V545" s="284">
        <v>634</v>
      </c>
      <c r="W545" s="284">
        <v>691</v>
      </c>
      <c r="X545" s="284">
        <v>446</v>
      </c>
      <c r="Y545" s="284">
        <v>508</v>
      </c>
      <c r="Z545" s="284">
        <v>607</v>
      </c>
      <c r="AA545" s="284">
        <v>507</v>
      </c>
      <c r="AB545" s="284">
        <v>568</v>
      </c>
      <c r="AC545" s="284">
        <v>570</v>
      </c>
      <c r="AD545" s="284">
        <v>692</v>
      </c>
      <c r="AE545" s="284">
        <v>550</v>
      </c>
      <c r="AF545" s="284">
        <v>602</v>
      </c>
      <c r="AG545" s="284">
        <v>606</v>
      </c>
      <c r="AH545" s="284">
        <v>735</v>
      </c>
      <c r="AI545" s="284">
        <v>448</v>
      </c>
      <c r="AJ545" s="284">
        <v>538</v>
      </c>
      <c r="AK545" s="284">
        <v>623</v>
      </c>
      <c r="AL545" s="284">
        <v>728</v>
      </c>
      <c r="AM545" s="284">
        <v>507</v>
      </c>
      <c r="AN545" s="284">
        <v>519</v>
      </c>
      <c r="AO545" s="284">
        <v>588</v>
      </c>
      <c r="AP545" s="284">
        <v>547</v>
      </c>
      <c r="AQ545" s="284">
        <v>547</v>
      </c>
      <c r="AR545" s="284">
        <v>700</v>
      </c>
      <c r="AS545" s="284">
        <v>646</v>
      </c>
      <c r="AU545" t="s">
        <v>31</v>
      </c>
    </row>
    <row r="546" spans="4:47" ht="13.5" customHeight="1">
      <c r="D546" s="283" t="s">
        <v>3072</v>
      </c>
      <c r="E546" s="283" t="s">
        <v>4713</v>
      </c>
      <c r="F546" s="285" t="s">
        <v>775</v>
      </c>
      <c r="G546" s="199">
        <v>9.5</v>
      </c>
      <c r="H546" s="284">
        <v>423</v>
      </c>
      <c r="I546" s="284">
        <v>430</v>
      </c>
      <c r="J546" s="284">
        <v>492</v>
      </c>
      <c r="K546" s="284">
        <v>453</v>
      </c>
      <c r="L546" s="284">
        <v>443</v>
      </c>
      <c r="M546" s="284">
        <v>560</v>
      </c>
      <c r="N546" s="284">
        <v>481</v>
      </c>
      <c r="O546" s="284">
        <v>493</v>
      </c>
      <c r="P546" s="284">
        <v>484</v>
      </c>
      <c r="Q546" s="284">
        <v>540</v>
      </c>
      <c r="R546" s="284">
        <v>527</v>
      </c>
      <c r="S546" s="284">
        <v>591</v>
      </c>
      <c r="T546" s="284">
        <v>738</v>
      </c>
      <c r="U546" s="284">
        <v>787</v>
      </c>
      <c r="V546" s="284">
        <v>634</v>
      </c>
      <c r="W546" s="284">
        <v>691</v>
      </c>
      <c r="X546" s="284">
        <v>446</v>
      </c>
      <c r="Y546" s="284">
        <v>508</v>
      </c>
      <c r="Z546" s="284">
        <v>607</v>
      </c>
      <c r="AA546" s="284">
        <v>507</v>
      </c>
      <c r="AB546" s="284">
        <v>568</v>
      </c>
      <c r="AC546" s="284">
        <v>570</v>
      </c>
      <c r="AD546" s="284">
        <v>692</v>
      </c>
      <c r="AE546" s="284">
        <v>550</v>
      </c>
      <c r="AF546" s="284">
        <v>602</v>
      </c>
      <c r="AG546" s="284">
        <v>606</v>
      </c>
      <c r="AH546" s="284">
        <v>735</v>
      </c>
      <c r="AI546" s="284">
        <v>448</v>
      </c>
      <c r="AJ546" s="284">
        <v>538</v>
      </c>
      <c r="AK546" s="284">
        <v>623</v>
      </c>
      <c r="AL546" s="284">
        <v>728</v>
      </c>
      <c r="AM546" s="284">
        <v>507</v>
      </c>
      <c r="AN546" s="284">
        <v>519</v>
      </c>
      <c r="AO546" s="284">
        <v>588</v>
      </c>
      <c r="AP546" s="284">
        <v>547</v>
      </c>
      <c r="AQ546" s="284">
        <v>547</v>
      </c>
      <c r="AR546" s="284">
        <v>700</v>
      </c>
      <c r="AS546" s="284">
        <v>646</v>
      </c>
      <c r="AU546" t="s">
        <v>31</v>
      </c>
    </row>
    <row r="547" spans="4:47" ht="13.5" customHeight="1">
      <c r="D547" s="283" t="s">
        <v>33</v>
      </c>
      <c r="E547" s="283" t="s">
        <v>4713</v>
      </c>
      <c r="F547" s="285" t="s">
        <v>774</v>
      </c>
      <c r="G547" s="199">
        <v>8.1999999999999993</v>
      </c>
      <c r="H547" s="284">
        <v>399</v>
      </c>
      <c r="I547" s="284">
        <v>407</v>
      </c>
      <c r="J547" s="284">
        <v>465</v>
      </c>
      <c r="K547" s="284">
        <v>424</v>
      </c>
      <c r="L547" s="284">
        <v>415</v>
      </c>
      <c r="M547" s="284">
        <v>529</v>
      </c>
      <c r="N547" s="284">
        <v>451</v>
      </c>
      <c r="O547" s="284">
        <v>455</v>
      </c>
      <c r="P547" s="284">
        <v>460</v>
      </c>
      <c r="Q547" s="284">
        <v>513</v>
      </c>
      <c r="R547" s="284">
        <v>500</v>
      </c>
      <c r="S547" s="284">
        <v>549</v>
      </c>
      <c r="T547" s="284">
        <v>681</v>
      </c>
      <c r="U547" s="284">
        <v>732</v>
      </c>
      <c r="V547" s="284">
        <v>585</v>
      </c>
      <c r="W547" s="284">
        <v>640</v>
      </c>
      <c r="X547" s="284">
        <v>423</v>
      </c>
      <c r="Y547" s="284">
        <v>482</v>
      </c>
      <c r="Z547" s="284">
        <v>576</v>
      </c>
      <c r="AA547" s="284">
        <v>480</v>
      </c>
      <c r="AB547" s="284">
        <v>527</v>
      </c>
      <c r="AC547" s="284">
        <v>540</v>
      </c>
      <c r="AD547" s="284">
        <v>657</v>
      </c>
      <c r="AE547" s="284">
        <v>521</v>
      </c>
      <c r="AF547" s="284">
        <v>561</v>
      </c>
      <c r="AG547" s="284">
        <v>577</v>
      </c>
      <c r="AH547" s="284">
        <v>700</v>
      </c>
      <c r="AI547" s="284">
        <v>425</v>
      </c>
      <c r="AJ547" s="284">
        <v>509</v>
      </c>
      <c r="AK547" s="284">
        <v>590</v>
      </c>
      <c r="AL547" s="284">
        <v>690</v>
      </c>
      <c r="AM547" s="284">
        <v>468</v>
      </c>
      <c r="AN547" s="284">
        <v>490</v>
      </c>
      <c r="AO547" s="284">
        <v>555</v>
      </c>
      <c r="AP547" s="284">
        <v>513</v>
      </c>
      <c r="AQ547" s="284">
        <v>513</v>
      </c>
      <c r="AR547" s="284">
        <v>659</v>
      </c>
      <c r="AS547" s="284">
        <v>594</v>
      </c>
      <c r="AU547" t="s">
        <v>33</v>
      </c>
    </row>
    <row r="548" spans="4:47" ht="13.5" customHeight="1">
      <c r="D548" s="283" t="s">
        <v>3074</v>
      </c>
      <c r="E548" s="283" t="s">
        <v>4713</v>
      </c>
      <c r="F548" s="285" t="s">
        <v>774</v>
      </c>
      <c r="G548" s="199">
        <v>8.1999999999999993</v>
      </c>
      <c r="H548" s="284">
        <v>399</v>
      </c>
      <c r="I548" s="284">
        <v>407</v>
      </c>
      <c r="J548" s="284">
        <v>465</v>
      </c>
      <c r="K548" s="284">
        <v>424</v>
      </c>
      <c r="L548" s="284">
        <v>415</v>
      </c>
      <c r="M548" s="284">
        <v>529</v>
      </c>
      <c r="N548" s="284">
        <v>451</v>
      </c>
      <c r="O548" s="284">
        <v>455</v>
      </c>
      <c r="P548" s="284">
        <v>460</v>
      </c>
      <c r="Q548" s="284">
        <v>513</v>
      </c>
      <c r="R548" s="284">
        <v>500</v>
      </c>
      <c r="S548" s="284">
        <v>549</v>
      </c>
      <c r="T548" s="284">
        <v>681</v>
      </c>
      <c r="U548" s="284">
        <v>732</v>
      </c>
      <c r="V548" s="284">
        <v>585</v>
      </c>
      <c r="W548" s="284">
        <v>640</v>
      </c>
      <c r="X548" s="284">
        <v>423</v>
      </c>
      <c r="Y548" s="284">
        <v>482</v>
      </c>
      <c r="Z548" s="284">
        <v>576</v>
      </c>
      <c r="AA548" s="284">
        <v>480</v>
      </c>
      <c r="AB548" s="284">
        <v>527</v>
      </c>
      <c r="AC548" s="284">
        <v>540</v>
      </c>
      <c r="AD548" s="284">
        <v>657</v>
      </c>
      <c r="AE548" s="284">
        <v>521</v>
      </c>
      <c r="AF548" s="284">
        <v>561</v>
      </c>
      <c r="AG548" s="284">
        <v>577</v>
      </c>
      <c r="AH548" s="284">
        <v>700</v>
      </c>
      <c r="AI548" s="284">
        <v>425</v>
      </c>
      <c r="AJ548" s="284">
        <v>509</v>
      </c>
      <c r="AK548" s="284">
        <v>590</v>
      </c>
      <c r="AL548" s="284">
        <v>690</v>
      </c>
      <c r="AM548" s="284">
        <v>468</v>
      </c>
      <c r="AN548" s="284">
        <v>490</v>
      </c>
      <c r="AO548" s="284">
        <v>555</v>
      </c>
      <c r="AP548" s="284">
        <v>513</v>
      </c>
      <c r="AQ548" s="284">
        <v>513</v>
      </c>
      <c r="AR548" s="284">
        <v>659</v>
      </c>
      <c r="AS548" s="284">
        <v>594</v>
      </c>
      <c r="AU548" t="s">
        <v>33</v>
      </c>
    </row>
    <row r="549" spans="4:47" ht="13.5" customHeight="1">
      <c r="D549" s="283" t="s">
        <v>4532</v>
      </c>
      <c r="E549" s="283" t="s">
        <v>4713</v>
      </c>
      <c r="F549" s="285" t="s">
        <v>4528</v>
      </c>
      <c r="G549" s="199">
        <v>9</v>
      </c>
      <c r="H549" s="287" t="s">
        <v>2022</v>
      </c>
      <c r="I549" s="287" t="s">
        <v>2022</v>
      </c>
      <c r="J549" s="287" t="s">
        <v>2022</v>
      </c>
      <c r="K549" s="287" t="s">
        <v>2022</v>
      </c>
      <c r="L549" s="287" t="s">
        <v>2022</v>
      </c>
      <c r="M549" s="287" t="s">
        <v>2022</v>
      </c>
      <c r="N549" s="287" t="s">
        <v>2022</v>
      </c>
      <c r="O549" s="287" t="s">
        <v>2022</v>
      </c>
      <c r="P549" s="287" t="s">
        <v>2022</v>
      </c>
      <c r="Q549" s="287" t="s">
        <v>2022</v>
      </c>
      <c r="R549" s="287" t="s">
        <v>2022</v>
      </c>
      <c r="S549" s="284">
        <v>594</v>
      </c>
      <c r="T549" s="284">
        <v>737</v>
      </c>
      <c r="U549" s="284">
        <v>792</v>
      </c>
      <c r="V549" s="284">
        <v>626</v>
      </c>
      <c r="W549" s="284">
        <v>685</v>
      </c>
      <c r="X549" s="284">
        <v>483</v>
      </c>
      <c r="Y549" s="284">
        <v>551</v>
      </c>
      <c r="Z549" s="284">
        <v>645</v>
      </c>
      <c r="AA549" s="284">
        <v>541</v>
      </c>
      <c r="AB549" s="284">
        <v>565</v>
      </c>
      <c r="AC549" s="284">
        <v>621</v>
      </c>
      <c r="AD549" s="284">
        <v>737</v>
      </c>
      <c r="AE549" s="284">
        <v>588</v>
      </c>
      <c r="AF549" s="284">
        <v>599</v>
      </c>
      <c r="AG549" s="284">
        <v>657</v>
      </c>
      <c r="AH549" s="284">
        <v>779</v>
      </c>
      <c r="AI549" s="284">
        <v>0</v>
      </c>
      <c r="AJ549" s="284">
        <v>561</v>
      </c>
      <c r="AK549" s="284">
        <v>652</v>
      </c>
      <c r="AL549" s="284">
        <v>760</v>
      </c>
      <c r="AM549" s="284">
        <v>500</v>
      </c>
      <c r="AN549" s="284">
        <v>543</v>
      </c>
      <c r="AO549" s="284">
        <v>614</v>
      </c>
      <c r="AP549" s="284">
        <v>576</v>
      </c>
      <c r="AQ549" s="284">
        <v>576</v>
      </c>
      <c r="AR549" s="284">
        <v>736</v>
      </c>
      <c r="AS549" s="284">
        <v>639</v>
      </c>
      <c r="AU549" t="s">
        <v>4532</v>
      </c>
    </row>
    <row r="550" spans="4:47" ht="13.5" customHeight="1">
      <c r="D550" s="283" t="s">
        <v>4533</v>
      </c>
      <c r="E550" s="283" t="s">
        <v>4713</v>
      </c>
      <c r="F550" s="285" t="s">
        <v>4528</v>
      </c>
      <c r="G550" s="199">
        <v>9</v>
      </c>
      <c r="H550" s="287" t="s">
        <v>2022</v>
      </c>
      <c r="I550" s="287" t="s">
        <v>2022</v>
      </c>
      <c r="J550" s="287" t="s">
        <v>2022</v>
      </c>
      <c r="K550" s="287" t="s">
        <v>2022</v>
      </c>
      <c r="L550" s="287" t="s">
        <v>2022</v>
      </c>
      <c r="M550" s="287" t="s">
        <v>2022</v>
      </c>
      <c r="N550" s="287" t="s">
        <v>2022</v>
      </c>
      <c r="O550" s="287" t="s">
        <v>2022</v>
      </c>
      <c r="P550" s="287" t="s">
        <v>2022</v>
      </c>
      <c r="Q550" s="287" t="s">
        <v>2022</v>
      </c>
      <c r="R550" s="287" t="s">
        <v>2022</v>
      </c>
      <c r="S550" s="284">
        <v>594</v>
      </c>
      <c r="T550" s="284">
        <v>737</v>
      </c>
      <c r="U550" s="284">
        <v>792</v>
      </c>
      <c r="V550" s="284">
        <v>626</v>
      </c>
      <c r="W550" s="284">
        <v>685</v>
      </c>
      <c r="X550" s="284">
        <v>483</v>
      </c>
      <c r="Y550" s="284">
        <v>551</v>
      </c>
      <c r="Z550" s="284">
        <v>645</v>
      </c>
      <c r="AA550" s="284">
        <v>541</v>
      </c>
      <c r="AB550" s="284">
        <v>565</v>
      </c>
      <c r="AC550" s="284">
        <v>621</v>
      </c>
      <c r="AD550" s="284">
        <v>737</v>
      </c>
      <c r="AE550" s="284">
        <v>588</v>
      </c>
      <c r="AF550" s="284">
        <v>599</v>
      </c>
      <c r="AG550" s="284">
        <v>657</v>
      </c>
      <c r="AH550" s="284">
        <v>779</v>
      </c>
      <c r="AI550" s="284">
        <v>0</v>
      </c>
      <c r="AJ550" s="284">
        <v>561</v>
      </c>
      <c r="AK550" s="284">
        <v>652</v>
      </c>
      <c r="AL550" s="284">
        <v>760</v>
      </c>
      <c r="AM550" s="284">
        <v>500</v>
      </c>
      <c r="AN550" s="284">
        <v>543</v>
      </c>
      <c r="AO550" s="284">
        <v>614</v>
      </c>
      <c r="AP550" s="284">
        <v>576</v>
      </c>
      <c r="AQ550" s="284">
        <v>576</v>
      </c>
      <c r="AR550" s="284">
        <v>736</v>
      </c>
      <c r="AS550" s="284">
        <v>639</v>
      </c>
      <c r="AU550" t="s">
        <v>4532</v>
      </c>
    </row>
    <row r="551" spans="4:47" ht="13.5" customHeight="1">
      <c r="D551" s="283" t="s">
        <v>3075</v>
      </c>
      <c r="E551" s="283" t="s">
        <v>4713</v>
      </c>
      <c r="F551" s="285" t="s">
        <v>2737</v>
      </c>
      <c r="G551" s="199">
        <v>9.7999999999999989</v>
      </c>
      <c r="H551" s="284">
        <v>509</v>
      </c>
      <c r="I551" s="284">
        <v>528</v>
      </c>
      <c r="J551" s="284">
        <v>590</v>
      </c>
      <c r="K551" s="284">
        <v>536</v>
      </c>
      <c r="L551" s="284">
        <v>537</v>
      </c>
      <c r="M551" s="284">
        <v>669</v>
      </c>
      <c r="N551" s="284">
        <v>578</v>
      </c>
      <c r="O551" s="284">
        <v>519</v>
      </c>
      <c r="P551" s="284">
        <v>600</v>
      </c>
      <c r="Q551" s="284">
        <v>654</v>
      </c>
      <c r="R551" s="284">
        <v>612</v>
      </c>
      <c r="S551" s="284">
        <v>620</v>
      </c>
      <c r="T551" s="284">
        <v>776</v>
      </c>
      <c r="U551" s="284">
        <v>830</v>
      </c>
      <c r="V551" s="284">
        <v>667</v>
      </c>
      <c r="W551" s="284">
        <v>730</v>
      </c>
      <c r="X551" s="284">
        <v>543</v>
      </c>
      <c r="Y551" s="284">
        <v>619</v>
      </c>
      <c r="Z551" s="284">
        <v>714</v>
      </c>
      <c r="AA551" s="284">
        <v>602</v>
      </c>
      <c r="AB551" s="284">
        <v>602</v>
      </c>
      <c r="AC551" s="284">
        <v>702</v>
      </c>
      <c r="AD551" s="284">
        <v>817</v>
      </c>
      <c r="AE551" s="284">
        <v>655</v>
      </c>
      <c r="AF551" s="284">
        <v>636</v>
      </c>
      <c r="AG551" s="284">
        <v>737</v>
      </c>
      <c r="AH551" s="284">
        <v>858</v>
      </c>
      <c r="AI551" s="284">
        <v>538</v>
      </c>
      <c r="AJ551" s="284">
        <v>613</v>
      </c>
      <c r="AK551" s="284">
        <v>713</v>
      </c>
      <c r="AL551" s="284">
        <v>830</v>
      </c>
      <c r="AM551" s="284">
        <v>532</v>
      </c>
      <c r="AN551" s="284">
        <v>596</v>
      </c>
      <c r="AO551" s="284">
        <v>672</v>
      </c>
      <c r="AP551" s="284">
        <v>638</v>
      </c>
      <c r="AQ551" s="284">
        <v>638</v>
      </c>
      <c r="AR551" s="284">
        <v>813</v>
      </c>
      <c r="AS551" s="284">
        <v>683</v>
      </c>
      <c r="AU551" t="s">
        <v>2724</v>
      </c>
    </row>
    <row r="552" spans="4:47" ht="13.5" customHeight="1">
      <c r="D552" s="283" t="s">
        <v>2724</v>
      </c>
      <c r="E552" s="283" t="s">
        <v>4713</v>
      </c>
      <c r="F552" s="285" t="s">
        <v>2737</v>
      </c>
      <c r="G552" s="199">
        <v>9.7999999999999989</v>
      </c>
      <c r="H552" s="284">
        <v>509</v>
      </c>
      <c r="I552" s="284">
        <v>528</v>
      </c>
      <c r="J552" s="284">
        <v>590</v>
      </c>
      <c r="K552" s="284">
        <v>536</v>
      </c>
      <c r="L552" s="284">
        <v>537</v>
      </c>
      <c r="M552" s="284">
        <v>669</v>
      </c>
      <c r="N552" s="284">
        <v>578</v>
      </c>
      <c r="O552" s="284">
        <v>519</v>
      </c>
      <c r="P552" s="284">
        <v>600</v>
      </c>
      <c r="Q552" s="284">
        <v>654</v>
      </c>
      <c r="R552" s="284">
        <v>612</v>
      </c>
      <c r="S552" s="284">
        <v>620</v>
      </c>
      <c r="T552" s="284">
        <v>776</v>
      </c>
      <c r="U552" s="284">
        <v>830</v>
      </c>
      <c r="V552" s="284">
        <v>667</v>
      </c>
      <c r="W552" s="284">
        <v>730</v>
      </c>
      <c r="X552" s="284">
        <v>543</v>
      </c>
      <c r="Y552" s="284">
        <v>619</v>
      </c>
      <c r="Z552" s="284">
        <v>714</v>
      </c>
      <c r="AA552" s="284">
        <v>602</v>
      </c>
      <c r="AB552" s="284">
        <v>602</v>
      </c>
      <c r="AC552" s="284">
        <v>702</v>
      </c>
      <c r="AD552" s="284">
        <v>817</v>
      </c>
      <c r="AE552" s="284">
        <v>655</v>
      </c>
      <c r="AF552" s="284">
        <v>636</v>
      </c>
      <c r="AG552" s="284">
        <v>737</v>
      </c>
      <c r="AH552" s="284">
        <v>858</v>
      </c>
      <c r="AI552" s="284">
        <v>538</v>
      </c>
      <c r="AJ552" s="284">
        <v>613</v>
      </c>
      <c r="AK552" s="284">
        <v>713</v>
      </c>
      <c r="AL552" s="284">
        <v>830</v>
      </c>
      <c r="AM552" s="284">
        <v>532</v>
      </c>
      <c r="AN552" s="284">
        <v>596</v>
      </c>
      <c r="AO552" s="284">
        <v>672</v>
      </c>
      <c r="AP552" s="284">
        <v>638</v>
      </c>
      <c r="AQ552" s="284">
        <v>638</v>
      </c>
      <c r="AR552" s="284">
        <v>813</v>
      </c>
      <c r="AS552" s="284">
        <v>683</v>
      </c>
      <c r="AU552" t="s">
        <v>2724</v>
      </c>
    </row>
    <row r="553" spans="4:47" ht="13.5" customHeight="1">
      <c r="D553" s="283" t="s">
        <v>2747</v>
      </c>
      <c r="E553" s="283" t="s">
        <v>4713</v>
      </c>
      <c r="F553" s="285" t="s">
        <v>3563</v>
      </c>
      <c r="G553" s="199">
        <v>10.6</v>
      </c>
      <c r="H553" s="284">
        <v>495</v>
      </c>
      <c r="I553" s="284">
        <v>498</v>
      </c>
      <c r="J553" s="284">
        <v>592</v>
      </c>
      <c r="K553" s="284">
        <v>519</v>
      </c>
      <c r="L553" s="284">
        <v>520</v>
      </c>
      <c r="M553" s="284">
        <v>626</v>
      </c>
      <c r="N553" s="284">
        <v>600</v>
      </c>
      <c r="O553" s="284">
        <v>556</v>
      </c>
      <c r="P553" s="284">
        <v>567</v>
      </c>
      <c r="Q553" s="284">
        <v>642</v>
      </c>
      <c r="R553" s="284">
        <v>623</v>
      </c>
      <c r="S553" s="284">
        <v>624</v>
      </c>
      <c r="T553" s="284">
        <v>792</v>
      </c>
      <c r="U553" s="284">
        <v>841</v>
      </c>
      <c r="V553" s="284">
        <v>676</v>
      </c>
      <c r="W553" s="284">
        <v>739</v>
      </c>
      <c r="X553" s="284">
        <v>538</v>
      </c>
      <c r="Y553" s="284">
        <v>619</v>
      </c>
      <c r="Z553" s="284">
        <v>713</v>
      </c>
      <c r="AA553" s="284">
        <v>597</v>
      </c>
      <c r="AB553" s="284">
        <v>603</v>
      </c>
      <c r="AC553" s="284">
        <v>710</v>
      </c>
      <c r="AD553" s="284">
        <v>826</v>
      </c>
      <c r="AE553" s="284">
        <v>655</v>
      </c>
      <c r="AF553" s="284">
        <v>637</v>
      </c>
      <c r="AG553" s="284">
        <v>745</v>
      </c>
      <c r="AH553" s="284">
        <v>867</v>
      </c>
      <c r="AI553" s="284">
        <v>529</v>
      </c>
      <c r="AJ553" s="284">
        <v>613</v>
      </c>
      <c r="AK553" s="284">
        <v>721</v>
      </c>
      <c r="AL553" s="284">
        <v>839</v>
      </c>
      <c r="AM553" s="284">
        <v>527</v>
      </c>
      <c r="AN553" s="284">
        <v>597</v>
      </c>
      <c r="AO553" s="284">
        <v>671</v>
      </c>
      <c r="AP553" s="284">
        <v>641</v>
      </c>
      <c r="AQ553" s="284">
        <v>641</v>
      </c>
      <c r="AR553" s="284">
        <v>832</v>
      </c>
      <c r="AS553" s="284">
        <v>688</v>
      </c>
      <c r="AU553" t="s">
        <v>2747</v>
      </c>
    </row>
    <row r="554" spans="4:47" ht="13.5" customHeight="1">
      <c r="D554" s="283" t="s">
        <v>3076</v>
      </c>
      <c r="E554" s="283" t="s">
        <v>4713</v>
      </c>
      <c r="F554" s="285" t="s">
        <v>3563</v>
      </c>
      <c r="G554" s="199">
        <v>10.6</v>
      </c>
      <c r="H554" s="284">
        <v>495</v>
      </c>
      <c r="I554" s="284">
        <v>498</v>
      </c>
      <c r="J554" s="284">
        <v>592</v>
      </c>
      <c r="K554" s="284">
        <v>519</v>
      </c>
      <c r="L554" s="284">
        <v>520</v>
      </c>
      <c r="M554" s="284">
        <v>626</v>
      </c>
      <c r="N554" s="284">
        <v>600</v>
      </c>
      <c r="O554" s="284">
        <v>556</v>
      </c>
      <c r="P554" s="284">
        <v>567</v>
      </c>
      <c r="Q554" s="284">
        <v>642</v>
      </c>
      <c r="R554" s="284">
        <v>623</v>
      </c>
      <c r="S554" s="284">
        <v>624</v>
      </c>
      <c r="T554" s="284">
        <v>792</v>
      </c>
      <c r="U554" s="284">
        <v>841</v>
      </c>
      <c r="V554" s="284">
        <v>676</v>
      </c>
      <c r="W554" s="284">
        <v>739</v>
      </c>
      <c r="X554" s="284">
        <v>538</v>
      </c>
      <c r="Y554" s="284">
        <v>619</v>
      </c>
      <c r="Z554" s="284">
        <v>713</v>
      </c>
      <c r="AA554" s="284">
        <v>597</v>
      </c>
      <c r="AB554" s="284">
        <v>603</v>
      </c>
      <c r="AC554" s="284">
        <v>710</v>
      </c>
      <c r="AD554" s="284">
        <v>826</v>
      </c>
      <c r="AE554" s="284">
        <v>655</v>
      </c>
      <c r="AF554" s="284">
        <v>637</v>
      </c>
      <c r="AG554" s="284">
        <v>745</v>
      </c>
      <c r="AH554" s="284">
        <v>867</v>
      </c>
      <c r="AI554" s="284">
        <v>529</v>
      </c>
      <c r="AJ554" s="284">
        <v>613</v>
      </c>
      <c r="AK554" s="284">
        <v>721</v>
      </c>
      <c r="AL554" s="284">
        <v>839</v>
      </c>
      <c r="AM554" s="284">
        <v>527</v>
      </c>
      <c r="AN554" s="284">
        <v>597</v>
      </c>
      <c r="AO554" s="284">
        <v>671</v>
      </c>
      <c r="AP554" s="284">
        <v>641</v>
      </c>
      <c r="AQ554" s="284">
        <v>641</v>
      </c>
      <c r="AR554" s="284">
        <v>832</v>
      </c>
      <c r="AS554" s="284">
        <v>688</v>
      </c>
      <c r="AU554" t="s">
        <v>2747</v>
      </c>
    </row>
    <row r="555" spans="4:47" ht="13.5" customHeight="1">
      <c r="D555" s="283" t="s">
        <v>34</v>
      </c>
      <c r="E555" s="283" t="s">
        <v>4713</v>
      </c>
      <c r="F555" s="285" t="s">
        <v>775</v>
      </c>
      <c r="G555" s="199">
        <v>11.4</v>
      </c>
      <c r="H555" s="284">
        <v>459</v>
      </c>
      <c r="I555" s="284">
        <v>471</v>
      </c>
      <c r="J555" s="284">
        <v>538</v>
      </c>
      <c r="K555" s="284">
        <v>490</v>
      </c>
      <c r="L555" s="284">
        <v>480</v>
      </c>
      <c r="M555" s="284">
        <v>630</v>
      </c>
      <c r="N555" s="284">
        <v>526</v>
      </c>
      <c r="O555" s="284">
        <v>537</v>
      </c>
      <c r="P555" s="284">
        <v>550</v>
      </c>
      <c r="Q555" s="284">
        <v>606</v>
      </c>
      <c r="R555" s="284">
        <v>592</v>
      </c>
      <c r="S555" s="284">
        <v>650</v>
      </c>
      <c r="T555" s="284">
        <v>830</v>
      </c>
      <c r="U555" s="284">
        <v>877</v>
      </c>
      <c r="V555" s="284">
        <v>707</v>
      </c>
      <c r="W555" s="284">
        <v>773</v>
      </c>
      <c r="X555" s="284">
        <v>483</v>
      </c>
      <c r="Y555" s="284">
        <v>563</v>
      </c>
      <c r="Z555" s="284">
        <v>676</v>
      </c>
      <c r="AA555" s="284">
        <v>551</v>
      </c>
      <c r="AB555" s="284">
        <v>628</v>
      </c>
      <c r="AC555" s="284">
        <v>648</v>
      </c>
      <c r="AD555" s="284">
        <v>792</v>
      </c>
      <c r="AE555" s="284">
        <v>611</v>
      </c>
      <c r="AF555" s="284">
        <v>663</v>
      </c>
      <c r="AG555" s="284">
        <v>684</v>
      </c>
      <c r="AH555" s="284">
        <v>835</v>
      </c>
      <c r="AI555" s="284">
        <v>480</v>
      </c>
      <c r="AJ555" s="284">
        <v>598</v>
      </c>
      <c r="AK555" s="284">
        <v>708</v>
      </c>
      <c r="AL555" s="284">
        <v>829</v>
      </c>
      <c r="AM555" s="284">
        <v>548</v>
      </c>
      <c r="AN555" s="284">
        <v>577</v>
      </c>
      <c r="AO555" s="284">
        <v>653</v>
      </c>
      <c r="AP555" s="284">
        <v>622</v>
      </c>
      <c r="AQ555" s="284">
        <v>622</v>
      </c>
      <c r="AR555" s="284">
        <v>828</v>
      </c>
      <c r="AS555" s="284">
        <v>719</v>
      </c>
      <c r="AU555" t="s">
        <v>34</v>
      </c>
    </row>
    <row r="556" spans="4:47" ht="13.5" customHeight="1">
      <c r="D556" s="283" t="s">
        <v>3077</v>
      </c>
      <c r="E556" s="283" t="s">
        <v>4713</v>
      </c>
      <c r="F556" s="285" t="s">
        <v>775</v>
      </c>
      <c r="G556" s="199">
        <v>11.4</v>
      </c>
      <c r="H556" s="284">
        <v>459</v>
      </c>
      <c r="I556" s="284">
        <v>471</v>
      </c>
      <c r="J556" s="284">
        <v>538</v>
      </c>
      <c r="K556" s="284">
        <v>490</v>
      </c>
      <c r="L556" s="284">
        <v>480</v>
      </c>
      <c r="M556" s="284">
        <v>630</v>
      </c>
      <c r="N556" s="284">
        <v>526</v>
      </c>
      <c r="O556" s="284">
        <v>537</v>
      </c>
      <c r="P556" s="284">
        <v>550</v>
      </c>
      <c r="Q556" s="284">
        <v>606</v>
      </c>
      <c r="R556" s="284">
        <v>592</v>
      </c>
      <c r="S556" s="284">
        <v>650</v>
      </c>
      <c r="T556" s="284">
        <v>830</v>
      </c>
      <c r="U556" s="284">
        <v>877</v>
      </c>
      <c r="V556" s="284">
        <v>707</v>
      </c>
      <c r="W556" s="284">
        <v>773</v>
      </c>
      <c r="X556" s="284">
        <v>483</v>
      </c>
      <c r="Y556" s="284">
        <v>563</v>
      </c>
      <c r="Z556" s="284">
        <v>676</v>
      </c>
      <c r="AA556" s="284">
        <v>551</v>
      </c>
      <c r="AB556" s="284">
        <v>628</v>
      </c>
      <c r="AC556" s="284">
        <v>648</v>
      </c>
      <c r="AD556" s="284">
        <v>792</v>
      </c>
      <c r="AE556" s="284">
        <v>611</v>
      </c>
      <c r="AF556" s="284">
        <v>663</v>
      </c>
      <c r="AG556" s="284">
        <v>684</v>
      </c>
      <c r="AH556" s="284">
        <v>835</v>
      </c>
      <c r="AI556" s="284">
        <v>480</v>
      </c>
      <c r="AJ556" s="284">
        <v>598</v>
      </c>
      <c r="AK556" s="284">
        <v>708</v>
      </c>
      <c r="AL556" s="284">
        <v>829</v>
      </c>
      <c r="AM556" s="284">
        <v>548</v>
      </c>
      <c r="AN556" s="284">
        <v>577</v>
      </c>
      <c r="AO556" s="284">
        <v>653</v>
      </c>
      <c r="AP556" s="284">
        <v>622</v>
      </c>
      <c r="AQ556" s="284">
        <v>622</v>
      </c>
      <c r="AR556" s="284">
        <v>828</v>
      </c>
      <c r="AS556" s="284">
        <v>719</v>
      </c>
      <c r="AU556" t="s">
        <v>34</v>
      </c>
    </row>
    <row r="557" spans="4:47" ht="13.5" customHeight="1">
      <c r="D557" s="283" t="s">
        <v>406</v>
      </c>
      <c r="E557" s="283" t="s">
        <v>4713</v>
      </c>
      <c r="F557" s="285" t="s">
        <v>776</v>
      </c>
      <c r="G557" s="199">
        <v>8.9</v>
      </c>
      <c r="H557" s="284">
        <v>436</v>
      </c>
      <c r="I557" s="284">
        <v>445</v>
      </c>
      <c r="J557" s="284">
        <v>512</v>
      </c>
      <c r="K557" s="284">
        <v>481</v>
      </c>
      <c r="L557" s="284">
        <v>471</v>
      </c>
      <c r="M557" s="284">
        <v>585</v>
      </c>
      <c r="N557" s="284">
        <v>508</v>
      </c>
      <c r="O557" s="284">
        <v>493</v>
      </c>
      <c r="P557" s="284">
        <v>497</v>
      </c>
      <c r="Q557" s="284">
        <v>560</v>
      </c>
      <c r="R557" s="284">
        <v>545</v>
      </c>
      <c r="S557" s="284">
        <v>651</v>
      </c>
      <c r="T557" s="284">
        <v>796</v>
      </c>
      <c r="U557" s="284">
        <v>864</v>
      </c>
      <c r="V557" s="284">
        <v>650</v>
      </c>
      <c r="W557" s="284">
        <v>714</v>
      </c>
      <c r="X557" s="284">
        <v>487</v>
      </c>
      <c r="Y557" s="284">
        <v>552</v>
      </c>
      <c r="Z557" s="284">
        <v>661</v>
      </c>
      <c r="AA557" s="284">
        <v>552</v>
      </c>
      <c r="AB557" s="284">
        <v>593</v>
      </c>
      <c r="AC557" s="284">
        <v>613</v>
      </c>
      <c r="AD557" s="284">
        <v>745</v>
      </c>
      <c r="AE557" s="284">
        <v>592</v>
      </c>
      <c r="AF557" s="284">
        <v>661</v>
      </c>
      <c r="AG557" s="284">
        <v>686</v>
      </c>
      <c r="AH557" s="284">
        <v>831</v>
      </c>
      <c r="AI557" s="284">
        <v>494</v>
      </c>
      <c r="AJ557" s="284">
        <v>585</v>
      </c>
      <c r="AK557" s="284">
        <v>675</v>
      </c>
      <c r="AL557" s="284">
        <v>791</v>
      </c>
      <c r="AM557" s="284">
        <v>522</v>
      </c>
      <c r="AN557" s="284">
        <v>549</v>
      </c>
      <c r="AO557" s="284">
        <v>623</v>
      </c>
      <c r="AP557" s="284">
        <v>566</v>
      </c>
      <c r="AQ557" s="284">
        <v>566</v>
      </c>
      <c r="AR557" s="284">
        <v>730</v>
      </c>
      <c r="AS557" s="284">
        <v>697</v>
      </c>
      <c r="AU557" t="s">
        <v>406</v>
      </c>
    </row>
    <row r="558" spans="4:47" ht="13.5" customHeight="1">
      <c r="D558" s="283" t="s">
        <v>3078</v>
      </c>
      <c r="E558" s="283" t="s">
        <v>4713</v>
      </c>
      <c r="F558" s="285" t="s">
        <v>776</v>
      </c>
      <c r="G558" s="199">
        <v>8.9</v>
      </c>
      <c r="H558" s="284">
        <v>436</v>
      </c>
      <c r="I558" s="284">
        <v>445</v>
      </c>
      <c r="J558" s="284">
        <v>512</v>
      </c>
      <c r="K558" s="284">
        <v>481</v>
      </c>
      <c r="L558" s="284">
        <v>471</v>
      </c>
      <c r="M558" s="284">
        <v>585</v>
      </c>
      <c r="N558" s="284">
        <v>508</v>
      </c>
      <c r="O558" s="284">
        <v>493</v>
      </c>
      <c r="P558" s="284">
        <v>497</v>
      </c>
      <c r="Q558" s="284">
        <v>560</v>
      </c>
      <c r="R558" s="284">
        <v>545</v>
      </c>
      <c r="S558" s="284">
        <v>651</v>
      </c>
      <c r="T558" s="284">
        <v>796</v>
      </c>
      <c r="U558" s="284">
        <v>864</v>
      </c>
      <c r="V558" s="284">
        <v>650</v>
      </c>
      <c r="W558" s="284">
        <v>714</v>
      </c>
      <c r="X558" s="284">
        <v>487</v>
      </c>
      <c r="Y558" s="284">
        <v>552</v>
      </c>
      <c r="Z558" s="284">
        <v>661</v>
      </c>
      <c r="AA558" s="284">
        <v>552</v>
      </c>
      <c r="AB558" s="284">
        <v>593</v>
      </c>
      <c r="AC558" s="284">
        <v>613</v>
      </c>
      <c r="AD558" s="284">
        <v>745</v>
      </c>
      <c r="AE558" s="284">
        <v>592</v>
      </c>
      <c r="AF558" s="284">
        <v>661</v>
      </c>
      <c r="AG558" s="284">
        <v>686</v>
      </c>
      <c r="AH558" s="284">
        <v>831</v>
      </c>
      <c r="AI558" s="284">
        <v>494</v>
      </c>
      <c r="AJ558" s="284">
        <v>585</v>
      </c>
      <c r="AK558" s="284">
        <v>675</v>
      </c>
      <c r="AL558" s="284">
        <v>791</v>
      </c>
      <c r="AM558" s="284">
        <v>522</v>
      </c>
      <c r="AN558" s="284">
        <v>549</v>
      </c>
      <c r="AO558" s="284">
        <v>623</v>
      </c>
      <c r="AP558" s="284">
        <v>566</v>
      </c>
      <c r="AQ558" s="284">
        <v>566</v>
      </c>
      <c r="AR558" s="284">
        <v>730</v>
      </c>
      <c r="AS558" s="284">
        <v>697</v>
      </c>
      <c r="AU558" t="s">
        <v>3078</v>
      </c>
    </row>
    <row r="559" spans="4:47" ht="13.5" customHeight="1">
      <c r="D559" s="283" t="s">
        <v>4534</v>
      </c>
      <c r="E559" s="283" t="s">
        <v>4713</v>
      </c>
      <c r="F559" s="285" t="s">
        <v>4535</v>
      </c>
      <c r="G559" s="199">
        <v>9.6999999999999993</v>
      </c>
      <c r="H559" s="287" t="s">
        <v>2022</v>
      </c>
      <c r="I559" s="287" t="s">
        <v>2022</v>
      </c>
      <c r="J559" s="287" t="s">
        <v>2022</v>
      </c>
      <c r="K559" s="287" t="s">
        <v>2022</v>
      </c>
      <c r="L559" s="287" t="s">
        <v>2022</v>
      </c>
      <c r="M559" s="287" t="s">
        <v>2022</v>
      </c>
      <c r="N559" s="287" t="s">
        <v>2022</v>
      </c>
      <c r="O559" s="287" t="s">
        <v>2022</v>
      </c>
      <c r="P559" s="287" t="s">
        <v>2022</v>
      </c>
      <c r="Q559" s="287" t="s">
        <v>2022</v>
      </c>
      <c r="R559" s="287" t="s">
        <v>2022</v>
      </c>
      <c r="S559" s="284">
        <v>744</v>
      </c>
      <c r="T559" s="284">
        <v>903</v>
      </c>
      <c r="U559" s="284">
        <v>986</v>
      </c>
      <c r="V559" s="284">
        <v>714</v>
      </c>
      <c r="W559" s="284">
        <v>785</v>
      </c>
      <c r="X559" s="284">
        <v>570</v>
      </c>
      <c r="Y559" s="284">
        <v>645</v>
      </c>
      <c r="Z559" s="284">
        <v>757</v>
      </c>
      <c r="AA559" s="284">
        <v>638</v>
      </c>
      <c r="AB559" s="284">
        <v>654</v>
      </c>
      <c r="AC559" s="284">
        <v>720</v>
      </c>
      <c r="AD559" s="284">
        <v>855</v>
      </c>
      <c r="AE559" s="284">
        <v>685</v>
      </c>
      <c r="AF559" s="284">
        <v>722</v>
      </c>
      <c r="AG559" s="284">
        <v>792</v>
      </c>
      <c r="AH559" s="284">
        <v>939</v>
      </c>
      <c r="AI559" s="287" t="s">
        <v>2022</v>
      </c>
      <c r="AJ559" s="284">
        <v>661</v>
      </c>
      <c r="AK559" s="284">
        <v>762</v>
      </c>
      <c r="AL559" s="284">
        <v>890</v>
      </c>
      <c r="AM559" s="284">
        <v>577</v>
      </c>
      <c r="AN559" s="284">
        <v>626</v>
      </c>
      <c r="AO559" s="284">
        <v>709</v>
      </c>
      <c r="AP559" s="284">
        <v>631</v>
      </c>
      <c r="AQ559" s="284">
        <v>631</v>
      </c>
      <c r="AR559" s="284">
        <v>812</v>
      </c>
      <c r="AS559" s="284">
        <v>744</v>
      </c>
      <c r="AU559" t="s">
        <v>4534</v>
      </c>
    </row>
    <row r="560" spans="4:47" ht="13.5" customHeight="1">
      <c r="D560" s="283" t="s">
        <v>4536</v>
      </c>
      <c r="E560" s="283" t="s">
        <v>4713</v>
      </c>
      <c r="F560" s="285" t="s">
        <v>4535</v>
      </c>
      <c r="G560" s="199">
        <v>9.6999999999999993</v>
      </c>
      <c r="H560" s="287" t="s">
        <v>2022</v>
      </c>
      <c r="I560" s="287" t="s">
        <v>2022</v>
      </c>
      <c r="J560" s="287" t="s">
        <v>2022</v>
      </c>
      <c r="K560" s="287" t="s">
        <v>2022</v>
      </c>
      <c r="L560" s="287" t="s">
        <v>2022</v>
      </c>
      <c r="M560" s="287" t="s">
        <v>2022</v>
      </c>
      <c r="N560" s="287" t="s">
        <v>2022</v>
      </c>
      <c r="O560" s="287" t="s">
        <v>2022</v>
      </c>
      <c r="P560" s="287" t="s">
        <v>2022</v>
      </c>
      <c r="Q560" s="287" t="s">
        <v>2022</v>
      </c>
      <c r="R560" s="287" t="s">
        <v>2022</v>
      </c>
      <c r="S560" s="284">
        <v>744</v>
      </c>
      <c r="T560" s="284">
        <v>903</v>
      </c>
      <c r="U560" s="284">
        <v>986</v>
      </c>
      <c r="V560" s="284">
        <v>714</v>
      </c>
      <c r="W560" s="284">
        <v>785</v>
      </c>
      <c r="X560" s="284">
        <v>570</v>
      </c>
      <c r="Y560" s="284">
        <v>645</v>
      </c>
      <c r="Z560" s="284">
        <v>757</v>
      </c>
      <c r="AA560" s="284">
        <v>638</v>
      </c>
      <c r="AB560" s="284">
        <v>654</v>
      </c>
      <c r="AC560" s="284">
        <v>720</v>
      </c>
      <c r="AD560" s="284">
        <v>855</v>
      </c>
      <c r="AE560" s="284">
        <v>685</v>
      </c>
      <c r="AF560" s="284">
        <v>722</v>
      </c>
      <c r="AG560" s="284">
        <v>792</v>
      </c>
      <c r="AH560" s="284">
        <v>939</v>
      </c>
      <c r="AI560" s="287" t="s">
        <v>2022</v>
      </c>
      <c r="AJ560" s="284">
        <v>661</v>
      </c>
      <c r="AK560" s="284">
        <v>762</v>
      </c>
      <c r="AL560" s="284">
        <v>890</v>
      </c>
      <c r="AM560" s="284">
        <v>577</v>
      </c>
      <c r="AN560" s="284">
        <v>626</v>
      </c>
      <c r="AO560" s="284">
        <v>709</v>
      </c>
      <c r="AP560" s="284">
        <v>631</v>
      </c>
      <c r="AQ560" s="284">
        <v>631</v>
      </c>
      <c r="AR560" s="284">
        <v>812</v>
      </c>
      <c r="AS560" s="284">
        <v>744</v>
      </c>
      <c r="AU560" t="s">
        <v>4536</v>
      </c>
    </row>
    <row r="561" spans="4:47" ht="13.5" customHeight="1">
      <c r="D561" s="283" t="s">
        <v>2725</v>
      </c>
      <c r="E561" s="283" t="s">
        <v>4713</v>
      </c>
      <c r="F561" s="285" t="s">
        <v>2738</v>
      </c>
      <c r="G561" s="199">
        <v>10.6</v>
      </c>
      <c r="H561" s="284">
        <v>595</v>
      </c>
      <c r="I561" s="284">
        <v>617</v>
      </c>
      <c r="J561" s="284">
        <v>694</v>
      </c>
      <c r="K561" s="284">
        <v>647</v>
      </c>
      <c r="L561" s="284">
        <v>649</v>
      </c>
      <c r="M561" s="284">
        <v>784</v>
      </c>
      <c r="N561" s="284">
        <v>692</v>
      </c>
      <c r="O561" s="284">
        <v>606</v>
      </c>
      <c r="P561" s="284">
        <v>687</v>
      </c>
      <c r="Q561" s="284">
        <v>758</v>
      </c>
      <c r="R561" s="284">
        <v>710</v>
      </c>
      <c r="S561" s="284">
        <v>763</v>
      </c>
      <c r="T561" s="284">
        <v>934</v>
      </c>
      <c r="U561" s="284">
        <v>1014</v>
      </c>
      <c r="V561" s="284">
        <v>777</v>
      </c>
      <c r="W561" s="284">
        <v>855</v>
      </c>
      <c r="X561" s="284">
        <v>653</v>
      </c>
      <c r="Y561" s="284">
        <v>738</v>
      </c>
      <c r="Z561" s="284">
        <v>853</v>
      </c>
      <c r="AA561" s="284">
        <v>724</v>
      </c>
      <c r="AB561" s="284">
        <v>714</v>
      </c>
      <c r="AC561" s="284">
        <v>827</v>
      </c>
      <c r="AD561" s="284">
        <v>964</v>
      </c>
      <c r="AE561" s="284">
        <v>778</v>
      </c>
      <c r="AF561" s="284">
        <v>783</v>
      </c>
      <c r="AG561" s="284">
        <v>897</v>
      </c>
      <c r="AH561" s="284">
        <v>1046</v>
      </c>
      <c r="AI561" s="284">
        <v>656</v>
      </c>
      <c r="AJ561" s="284">
        <v>736</v>
      </c>
      <c r="AK561" s="284">
        <v>848</v>
      </c>
      <c r="AL561" s="284">
        <v>989</v>
      </c>
      <c r="AM561" s="284">
        <v>632</v>
      </c>
      <c r="AN561" s="284">
        <v>702</v>
      </c>
      <c r="AO561" s="284">
        <v>794</v>
      </c>
      <c r="AP561" s="284">
        <v>696</v>
      </c>
      <c r="AQ561" s="284">
        <v>696</v>
      </c>
      <c r="AR561" s="284">
        <v>893</v>
      </c>
      <c r="AS561" s="284">
        <v>791</v>
      </c>
      <c r="AU561" t="s">
        <v>2725</v>
      </c>
    </row>
    <row r="562" spans="4:47" ht="13.5" customHeight="1">
      <c r="D562" s="283" t="s">
        <v>3079</v>
      </c>
      <c r="E562" s="283" t="s">
        <v>4713</v>
      </c>
      <c r="F562" s="285" t="s">
        <v>2738</v>
      </c>
      <c r="G562" s="199">
        <v>10.6</v>
      </c>
      <c r="H562" s="284">
        <v>595</v>
      </c>
      <c r="I562" s="284">
        <v>617</v>
      </c>
      <c r="J562" s="284">
        <v>694</v>
      </c>
      <c r="K562" s="284">
        <v>647</v>
      </c>
      <c r="L562" s="284">
        <v>649</v>
      </c>
      <c r="M562" s="284">
        <v>784</v>
      </c>
      <c r="N562" s="284">
        <v>692</v>
      </c>
      <c r="O562" s="284">
        <v>606</v>
      </c>
      <c r="P562" s="284">
        <v>687</v>
      </c>
      <c r="Q562" s="284">
        <v>758</v>
      </c>
      <c r="R562" s="284">
        <v>710</v>
      </c>
      <c r="S562" s="284">
        <v>763</v>
      </c>
      <c r="T562" s="284">
        <v>934</v>
      </c>
      <c r="U562" s="284">
        <v>1014</v>
      </c>
      <c r="V562" s="284">
        <v>777</v>
      </c>
      <c r="W562" s="284">
        <v>855</v>
      </c>
      <c r="X562" s="284">
        <v>653</v>
      </c>
      <c r="Y562" s="284">
        <v>738</v>
      </c>
      <c r="Z562" s="284">
        <v>853</v>
      </c>
      <c r="AA562" s="284">
        <v>724</v>
      </c>
      <c r="AB562" s="284">
        <v>714</v>
      </c>
      <c r="AC562" s="284">
        <v>827</v>
      </c>
      <c r="AD562" s="284">
        <v>964</v>
      </c>
      <c r="AE562" s="284">
        <v>778</v>
      </c>
      <c r="AF562" s="284">
        <v>783</v>
      </c>
      <c r="AG562" s="284">
        <v>897</v>
      </c>
      <c r="AH562" s="284">
        <v>1046</v>
      </c>
      <c r="AI562" s="284">
        <v>656</v>
      </c>
      <c r="AJ562" s="284">
        <v>736</v>
      </c>
      <c r="AK562" s="284">
        <v>848</v>
      </c>
      <c r="AL562" s="284">
        <v>989</v>
      </c>
      <c r="AM562" s="284">
        <v>632</v>
      </c>
      <c r="AN562" s="284">
        <v>702</v>
      </c>
      <c r="AO562" s="284">
        <v>794</v>
      </c>
      <c r="AP562" s="284">
        <v>696</v>
      </c>
      <c r="AQ562" s="284">
        <v>696</v>
      </c>
      <c r="AR562" s="284">
        <v>893</v>
      </c>
      <c r="AS562" s="284">
        <v>791</v>
      </c>
      <c r="AU562" t="s">
        <v>3079</v>
      </c>
    </row>
    <row r="563" spans="4:47" ht="13.5" customHeight="1">
      <c r="D563" s="283" t="s">
        <v>2748</v>
      </c>
      <c r="E563" s="283" t="s">
        <v>4713</v>
      </c>
      <c r="F563" s="285" t="s">
        <v>3564</v>
      </c>
      <c r="G563" s="199">
        <v>11.5</v>
      </c>
      <c r="H563" s="284">
        <v>608</v>
      </c>
      <c r="I563" s="284">
        <v>609</v>
      </c>
      <c r="J563" s="284">
        <v>730</v>
      </c>
      <c r="K563" s="284">
        <v>650</v>
      </c>
      <c r="L563" s="284">
        <v>648</v>
      </c>
      <c r="M563" s="284">
        <v>794</v>
      </c>
      <c r="N563" s="284">
        <v>758</v>
      </c>
      <c r="O563" s="284">
        <v>667</v>
      </c>
      <c r="P563" s="284">
        <v>678</v>
      </c>
      <c r="Q563" s="284">
        <v>770</v>
      </c>
      <c r="R563" s="284">
        <v>748</v>
      </c>
      <c r="S563" s="284">
        <v>796</v>
      </c>
      <c r="T563" s="284">
        <v>981</v>
      </c>
      <c r="U563" s="284">
        <v>1062</v>
      </c>
      <c r="V563" s="284">
        <v>817</v>
      </c>
      <c r="W563" s="284">
        <v>898</v>
      </c>
      <c r="X563" s="284">
        <v>673</v>
      </c>
      <c r="Y563" s="284">
        <v>765</v>
      </c>
      <c r="Z563" s="284">
        <v>883</v>
      </c>
      <c r="AA563" s="284">
        <v>746</v>
      </c>
      <c r="AB563" s="284">
        <v>741</v>
      </c>
      <c r="AC563" s="284">
        <v>861</v>
      </c>
      <c r="AD563" s="284">
        <v>1004</v>
      </c>
      <c r="AE563" s="284">
        <v>806</v>
      </c>
      <c r="AF563" s="284">
        <v>809</v>
      </c>
      <c r="AG563" s="284">
        <v>931</v>
      </c>
      <c r="AH563" s="284">
        <v>1086</v>
      </c>
      <c r="AI563" s="284">
        <v>671</v>
      </c>
      <c r="AJ563" s="284">
        <v>762</v>
      </c>
      <c r="AK563" s="284">
        <v>883</v>
      </c>
      <c r="AL563" s="284">
        <v>1030</v>
      </c>
      <c r="AM563" s="284">
        <v>652</v>
      </c>
      <c r="AN563" s="284">
        <v>728</v>
      </c>
      <c r="AO563" s="284">
        <v>822</v>
      </c>
      <c r="AP563" s="284">
        <v>728</v>
      </c>
      <c r="AQ563" s="284">
        <v>728</v>
      </c>
      <c r="AR563" s="284">
        <v>942</v>
      </c>
      <c r="AS563" s="284">
        <v>827</v>
      </c>
      <c r="AU563" t="s">
        <v>2748</v>
      </c>
    </row>
    <row r="564" spans="4:47" ht="13.5" customHeight="1">
      <c r="D564" s="283" t="s">
        <v>3080</v>
      </c>
      <c r="E564" s="283" t="s">
        <v>4713</v>
      </c>
      <c r="F564" s="285" t="s">
        <v>3564</v>
      </c>
      <c r="G564" s="199">
        <v>11.5</v>
      </c>
      <c r="H564" s="284">
        <v>608</v>
      </c>
      <c r="I564" s="284">
        <v>609</v>
      </c>
      <c r="J564" s="284">
        <v>730</v>
      </c>
      <c r="K564" s="284">
        <v>650</v>
      </c>
      <c r="L564" s="284">
        <v>648</v>
      </c>
      <c r="M564" s="284">
        <v>794</v>
      </c>
      <c r="N564" s="284">
        <v>758</v>
      </c>
      <c r="O564" s="284">
        <v>667</v>
      </c>
      <c r="P564" s="284">
        <v>678</v>
      </c>
      <c r="Q564" s="284">
        <v>770</v>
      </c>
      <c r="R564" s="284">
        <v>748</v>
      </c>
      <c r="S564" s="284">
        <v>796</v>
      </c>
      <c r="T564" s="284">
        <v>981</v>
      </c>
      <c r="U564" s="284">
        <v>1062</v>
      </c>
      <c r="V564" s="284">
        <v>817</v>
      </c>
      <c r="W564" s="284">
        <v>898</v>
      </c>
      <c r="X564" s="284">
        <v>673</v>
      </c>
      <c r="Y564" s="284">
        <v>765</v>
      </c>
      <c r="Z564" s="284">
        <v>883</v>
      </c>
      <c r="AA564" s="284">
        <v>746</v>
      </c>
      <c r="AB564" s="284">
        <v>741</v>
      </c>
      <c r="AC564" s="284">
        <v>861</v>
      </c>
      <c r="AD564" s="284">
        <v>1004</v>
      </c>
      <c r="AE564" s="284">
        <v>806</v>
      </c>
      <c r="AF564" s="284">
        <v>809</v>
      </c>
      <c r="AG564" s="284">
        <v>931</v>
      </c>
      <c r="AH564" s="284">
        <v>1086</v>
      </c>
      <c r="AI564" s="284">
        <v>671</v>
      </c>
      <c r="AJ564" s="284">
        <v>762</v>
      </c>
      <c r="AK564" s="284">
        <v>883</v>
      </c>
      <c r="AL564" s="284">
        <v>1030</v>
      </c>
      <c r="AM564" s="284">
        <v>652</v>
      </c>
      <c r="AN564" s="284">
        <v>728</v>
      </c>
      <c r="AO564" s="284">
        <v>822</v>
      </c>
      <c r="AP564" s="284">
        <v>728</v>
      </c>
      <c r="AQ564" s="284">
        <v>728</v>
      </c>
      <c r="AR564" s="284">
        <v>942</v>
      </c>
      <c r="AS564" s="284">
        <v>827</v>
      </c>
      <c r="AU564" t="s">
        <v>3080</v>
      </c>
    </row>
    <row r="565" spans="4:47" ht="13.5" customHeight="1">
      <c r="D565" s="283" t="s">
        <v>407</v>
      </c>
      <c r="E565" s="283" t="s">
        <v>4713</v>
      </c>
      <c r="F565" s="285" t="s">
        <v>777</v>
      </c>
      <c r="G565" s="199">
        <v>12.4</v>
      </c>
      <c r="H565" s="284">
        <v>567</v>
      </c>
      <c r="I565" s="284">
        <v>581</v>
      </c>
      <c r="J565" s="284">
        <v>666</v>
      </c>
      <c r="K565" s="284">
        <v>626</v>
      </c>
      <c r="L565" s="284">
        <v>612</v>
      </c>
      <c r="M565" s="284">
        <v>770</v>
      </c>
      <c r="N565" s="284">
        <v>663</v>
      </c>
      <c r="O565" s="284">
        <v>648</v>
      </c>
      <c r="P565" s="284">
        <v>656</v>
      </c>
      <c r="Q565" s="284">
        <v>735</v>
      </c>
      <c r="R565" s="284">
        <v>717</v>
      </c>
      <c r="S565" s="284">
        <v>823</v>
      </c>
      <c r="T565" s="284">
        <v>1022</v>
      </c>
      <c r="U565" s="284">
        <v>1101</v>
      </c>
      <c r="V565" s="284">
        <v>851</v>
      </c>
      <c r="W565" s="284">
        <v>935</v>
      </c>
      <c r="X565" s="284">
        <v>615</v>
      </c>
      <c r="Y565" s="284">
        <v>706</v>
      </c>
      <c r="Z565" s="284">
        <v>845</v>
      </c>
      <c r="AA565" s="284">
        <v>699</v>
      </c>
      <c r="AB565" s="284">
        <v>769</v>
      </c>
      <c r="AC565" s="284">
        <v>796</v>
      </c>
      <c r="AD565" s="284">
        <v>970</v>
      </c>
      <c r="AE565" s="284">
        <v>761</v>
      </c>
      <c r="AF565" s="284">
        <v>837</v>
      </c>
      <c r="AG565" s="284">
        <v>868</v>
      </c>
      <c r="AH565" s="284">
        <v>1055</v>
      </c>
      <c r="AI565" s="284">
        <v>619</v>
      </c>
      <c r="AJ565" s="284">
        <v>749</v>
      </c>
      <c r="AK565" s="284">
        <v>874</v>
      </c>
      <c r="AL565" s="284">
        <v>1024</v>
      </c>
      <c r="AM565" s="284">
        <v>673</v>
      </c>
      <c r="AN565" s="284">
        <v>711</v>
      </c>
      <c r="AO565" s="284">
        <v>807</v>
      </c>
      <c r="AP565" s="284">
        <v>712</v>
      </c>
      <c r="AQ565" s="284">
        <v>712</v>
      </c>
      <c r="AR565" s="284">
        <v>943</v>
      </c>
      <c r="AS565" s="284">
        <v>861</v>
      </c>
      <c r="AU565" t="s">
        <v>407</v>
      </c>
    </row>
    <row r="566" spans="4:47" ht="13.5" customHeight="1">
      <c r="D566" s="283" t="s">
        <v>3081</v>
      </c>
      <c r="E566" s="283" t="s">
        <v>4713</v>
      </c>
      <c r="F566" s="285" t="s">
        <v>777</v>
      </c>
      <c r="G566" s="199">
        <v>12.4</v>
      </c>
      <c r="H566" s="284">
        <v>567</v>
      </c>
      <c r="I566" s="284">
        <v>581</v>
      </c>
      <c r="J566" s="284">
        <v>666</v>
      </c>
      <c r="K566" s="284">
        <v>626</v>
      </c>
      <c r="L566" s="284">
        <v>612</v>
      </c>
      <c r="M566" s="284">
        <v>770</v>
      </c>
      <c r="N566" s="284">
        <v>663</v>
      </c>
      <c r="O566" s="284">
        <v>648</v>
      </c>
      <c r="P566" s="284">
        <v>656</v>
      </c>
      <c r="Q566" s="284">
        <v>735</v>
      </c>
      <c r="R566" s="284">
        <v>717</v>
      </c>
      <c r="S566" s="284">
        <v>823</v>
      </c>
      <c r="T566" s="284">
        <v>1022</v>
      </c>
      <c r="U566" s="284">
        <v>1101</v>
      </c>
      <c r="V566" s="284">
        <v>851</v>
      </c>
      <c r="W566" s="284">
        <v>935</v>
      </c>
      <c r="X566" s="284">
        <v>615</v>
      </c>
      <c r="Y566" s="284">
        <v>706</v>
      </c>
      <c r="Z566" s="284">
        <v>845</v>
      </c>
      <c r="AA566" s="284">
        <v>699</v>
      </c>
      <c r="AB566" s="284">
        <v>769</v>
      </c>
      <c r="AC566" s="284">
        <v>796</v>
      </c>
      <c r="AD566" s="284">
        <v>970</v>
      </c>
      <c r="AE566" s="284">
        <v>761</v>
      </c>
      <c r="AF566" s="284">
        <v>837</v>
      </c>
      <c r="AG566" s="284">
        <v>868</v>
      </c>
      <c r="AH566" s="284">
        <v>1055</v>
      </c>
      <c r="AI566" s="284">
        <v>619</v>
      </c>
      <c r="AJ566" s="284">
        <v>749</v>
      </c>
      <c r="AK566" s="284">
        <v>874</v>
      </c>
      <c r="AL566" s="284">
        <v>1024</v>
      </c>
      <c r="AM566" s="284">
        <v>673</v>
      </c>
      <c r="AN566" s="284">
        <v>711</v>
      </c>
      <c r="AO566" s="284">
        <v>807</v>
      </c>
      <c r="AP566" s="284">
        <v>712</v>
      </c>
      <c r="AQ566" s="284">
        <v>712</v>
      </c>
      <c r="AR566" s="284">
        <v>943</v>
      </c>
      <c r="AS566" s="284">
        <v>861</v>
      </c>
      <c r="AU566" t="s">
        <v>3081</v>
      </c>
    </row>
    <row r="567" spans="4:47" ht="13.5" customHeight="1">
      <c r="D567" s="283" t="s">
        <v>414</v>
      </c>
      <c r="E567" s="283" t="s">
        <v>4713</v>
      </c>
      <c r="F567" s="285" t="s">
        <v>776</v>
      </c>
      <c r="G567" s="199">
        <v>9.5</v>
      </c>
      <c r="H567" s="284">
        <v>449</v>
      </c>
      <c r="I567" s="284">
        <v>459</v>
      </c>
      <c r="J567" s="284">
        <v>528</v>
      </c>
      <c r="K567" s="284">
        <v>494</v>
      </c>
      <c r="L567" s="284">
        <v>483</v>
      </c>
      <c r="M567" s="284">
        <v>609</v>
      </c>
      <c r="N567" s="284">
        <v>523</v>
      </c>
      <c r="O567" s="284">
        <v>519</v>
      </c>
      <c r="P567" s="284">
        <v>519</v>
      </c>
      <c r="Q567" s="284">
        <v>583</v>
      </c>
      <c r="R567" s="284">
        <v>568</v>
      </c>
      <c r="S567" s="284">
        <v>683</v>
      </c>
      <c r="T567" s="284">
        <v>841</v>
      </c>
      <c r="U567" s="284">
        <v>909</v>
      </c>
      <c r="V567" s="284">
        <v>690</v>
      </c>
      <c r="W567" s="284">
        <v>755</v>
      </c>
      <c r="X567" s="284">
        <v>500</v>
      </c>
      <c r="Y567" s="284">
        <v>571</v>
      </c>
      <c r="Z567" s="284">
        <v>685</v>
      </c>
      <c r="AA567" s="284">
        <v>567</v>
      </c>
      <c r="AB567" s="284">
        <v>625</v>
      </c>
      <c r="AC567" s="284">
        <v>640</v>
      </c>
      <c r="AD567" s="284">
        <v>780</v>
      </c>
      <c r="AE567" s="284">
        <v>613</v>
      </c>
      <c r="AF567" s="284">
        <v>693</v>
      </c>
      <c r="AG567" s="284">
        <v>713</v>
      </c>
      <c r="AH567" s="284">
        <v>866</v>
      </c>
      <c r="AI567" s="284">
        <v>505</v>
      </c>
      <c r="AJ567" s="284">
        <v>607</v>
      </c>
      <c r="AK567" s="284">
        <v>705</v>
      </c>
      <c r="AL567" s="284">
        <v>827</v>
      </c>
      <c r="AM567" s="284">
        <v>547</v>
      </c>
      <c r="AN567" s="284">
        <v>569</v>
      </c>
      <c r="AO567" s="284">
        <v>647</v>
      </c>
      <c r="AP567" s="284">
        <v>592</v>
      </c>
      <c r="AQ567" s="284">
        <v>592</v>
      </c>
      <c r="AR567" s="284">
        <v>775</v>
      </c>
      <c r="AS567" s="284">
        <v>737</v>
      </c>
      <c r="AU567" t="s">
        <v>414</v>
      </c>
    </row>
    <row r="568" spans="4:47" ht="13.5" customHeight="1">
      <c r="D568" s="283" t="s">
        <v>3084</v>
      </c>
      <c r="E568" s="283" t="s">
        <v>4713</v>
      </c>
      <c r="F568" s="285" t="s">
        <v>776</v>
      </c>
      <c r="G568" s="199">
        <v>9.5</v>
      </c>
      <c r="H568" s="284">
        <v>449</v>
      </c>
      <c r="I568" s="284">
        <v>459</v>
      </c>
      <c r="J568" s="284">
        <v>528</v>
      </c>
      <c r="K568" s="284">
        <v>494</v>
      </c>
      <c r="L568" s="284">
        <v>483</v>
      </c>
      <c r="M568" s="284">
        <v>609</v>
      </c>
      <c r="N568" s="284">
        <v>523</v>
      </c>
      <c r="O568" s="284">
        <v>519</v>
      </c>
      <c r="P568" s="284">
        <v>519</v>
      </c>
      <c r="Q568" s="284">
        <v>583</v>
      </c>
      <c r="R568" s="284">
        <v>568</v>
      </c>
      <c r="S568" s="284">
        <v>683</v>
      </c>
      <c r="T568" s="284">
        <v>841</v>
      </c>
      <c r="U568" s="284">
        <v>909</v>
      </c>
      <c r="V568" s="284">
        <v>690</v>
      </c>
      <c r="W568" s="284">
        <v>755</v>
      </c>
      <c r="X568" s="284">
        <v>500</v>
      </c>
      <c r="Y568" s="284">
        <v>571</v>
      </c>
      <c r="Z568" s="284">
        <v>685</v>
      </c>
      <c r="AA568" s="284">
        <v>567</v>
      </c>
      <c r="AB568" s="284">
        <v>625</v>
      </c>
      <c r="AC568" s="284">
        <v>640</v>
      </c>
      <c r="AD568" s="284">
        <v>780</v>
      </c>
      <c r="AE568" s="284">
        <v>613</v>
      </c>
      <c r="AF568" s="284">
        <v>693</v>
      </c>
      <c r="AG568" s="284">
        <v>713</v>
      </c>
      <c r="AH568" s="284">
        <v>866</v>
      </c>
      <c r="AI568" s="284">
        <v>505</v>
      </c>
      <c r="AJ568" s="284">
        <v>607</v>
      </c>
      <c r="AK568" s="284">
        <v>705</v>
      </c>
      <c r="AL568" s="284">
        <v>827</v>
      </c>
      <c r="AM568" s="284">
        <v>547</v>
      </c>
      <c r="AN568" s="284">
        <v>569</v>
      </c>
      <c r="AO568" s="284">
        <v>647</v>
      </c>
      <c r="AP568" s="284">
        <v>592</v>
      </c>
      <c r="AQ568" s="284">
        <v>592</v>
      </c>
      <c r="AR568" s="284">
        <v>775</v>
      </c>
      <c r="AS568" s="284">
        <v>737</v>
      </c>
      <c r="AU568" t="s">
        <v>3084</v>
      </c>
    </row>
    <row r="569" spans="4:47" ht="13.5" customHeight="1">
      <c r="D569" s="283" t="s">
        <v>4537</v>
      </c>
      <c r="E569" s="283" t="s">
        <v>4713</v>
      </c>
      <c r="F569" s="285" t="s">
        <v>4535</v>
      </c>
      <c r="G569" s="199">
        <v>10.5</v>
      </c>
      <c r="H569" s="287" t="s">
        <v>2022</v>
      </c>
      <c r="I569" s="287" t="s">
        <v>2022</v>
      </c>
      <c r="J569" s="287" t="s">
        <v>2022</v>
      </c>
      <c r="K569" s="287" t="s">
        <v>2022</v>
      </c>
      <c r="L569" s="287" t="s">
        <v>2022</v>
      </c>
      <c r="M569" s="287" t="s">
        <v>2022</v>
      </c>
      <c r="N569" s="287" t="s">
        <v>2022</v>
      </c>
      <c r="O569" s="287" t="s">
        <v>2022</v>
      </c>
      <c r="P569" s="287" t="s">
        <v>2022</v>
      </c>
      <c r="Q569" s="287" t="s">
        <v>2022</v>
      </c>
      <c r="R569" s="287" t="s">
        <v>2022</v>
      </c>
      <c r="S569" s="284">
        <v>778</v>
      </c>
      <c r="T569" s="284">
        <v>951</v>
      </c>
      <c r="U569" s="284">
        <v>1033</v>
      </c>
      <c r="V569" s="284">
        <v>756</v>
      </c>
      <c r="W569" s="284">
        <v>828</v>
      </c>
      <c r="X569" s="284">
        <v>591</v>
      </c>
      <c r="Y569" s="284">
        <v>673</v>
      </c>
      <c r="Z569" s="284">
        <v>790</v>
      </c>
      <c r="AA569" s="284">
        <v>661</v>
      </c>
      <c r="AB569" s="284">
        <v>688</v>
      </c>
      <c r="AC569" s="284">
        <v>758</v>
      </c>
      <c r="AD569" s="284">
        <v>900</v>
      </c>
      <c r="AE569" s="284">
        <v>715</v>
      </c>
      <c r="AF569" s="284">
        <v>756</v>
      </c>
      <c r="AG569" s="284">
        <v>829</v>
      </c>
      <c r="AH569" s="284">
        <v>984</v>
      </c>
      <c r="AI569" s="287" t="s">
        <v>2022</v>
      </c>
      <c r="AJ569" s="284">
        <v>690</v>
      </c>
      <c r="AK569" s="284">
        <v>801</v>
      </c>
      <c r="AL569" s="284">
        <v>936</v>
      </c>
      <c r="AM569" s="284">
        <v>604</v>
      </c>
      <c r="AN569" s="284">
        <v>654</v>
      </c>
      <c r="AO569" s="284">
        <v>740</v>
      </c>
      <c r="AP569" s="284">
        <v>667</v>
      </c>
      <c r="AQ569" s="284">
        <v>667</v>
      </c>
      <c r="AR569" s="284">
        <v>868</v>
      </c>
      <c r="AS569" s="284">
        <v>786</v>
      </c>
      <c r="AU569" t="s">
        <v>4537</v>
      </c>
    </row>
    <row r="570" spans="4:47" ht="13.5" customHeight="1">
      <c r="D570" s="283" t="s">
        <v>4538</v>
      </c>
      <c r="E570" s="283" t="s">
        <v>4713</v>
      </c>
      <c r="F570" s="285" t="s">
        <v>4535</v>
      </c>
      <c r="G570" s="199">
        <v>10.5</v>
      </c>
      <c r="H570" s="287" t="s">
        <v>2022</v>
      </c>
      <c r="I570" s="287" t="s">
        <v>2022</v>
      </c>
      <c r="J570" s="287" t="s">
        <v>2022</v>
      </c>
      <c r="K570" s="287" t="s">
        <v>2022</v>
      </c>
      <c r="L570" s="287" t="s">
        <v>2022</v>
      </c>
      <c r="M570" s="287" t="s">
        <v>2022</v>
      </c>
      <c r="N570" s="287" t="s">
        <v>2022</v>
      </c>
      <c r="O570" s="287" t="s">
        <v>2022</v>
      </c>
      <c r="P570" s="287" t="s">
        <v>2022</v>
      </c>
      <c r="Q570" s="287" t="s">
        <v>2022</v>
      </c>
      <c r="R570" s="287" t="s">
        <v>2022</v>
      </c>
      <c r="S570" s="284">
        <v>778</v>
      </c>
      <c r="T570" s="284">
        <v>951</v>
      </c>
      <c r="U570" s="284">
        <v>1033</v>
      </c>
      <c r="V570" s="284">
        <v>756</v>
      </c>
      <c r="W570" s="284">
        <v>828</v>
      </c>
      <c r="X570" s="284">
        <v>591</v>
      </c>
      <c r="Y570" s="284">
        <v>673</v>
      </c>
      <c r="Z570" s="284">
        <v>790</v>
      </c>
      <c r="AA570" s="284">
        <v>661</v>
      </c>
      <c r="AB570" s="284">
        <v>688</v>
      </c>
      <c r="AC570" s="284">
        <v>758</v>
      </c>
      <c r="AD570" s="284">
        <v>900</v>
      </c>
      <c r="AE570" s="284">
        <v>715</v>
      </c>
      <c r="AF570" s="284">
        <v>756</v>
      </c>
      <c r="AG570" s="284">
        <v>829</v>
      </c>
      <c r="AH570" s="284">
        <v>984</v>
      </c>
      <c r="AI570" s="287" t="s">
        <v>2022</v>
      </c>
      <c r="AJ570" s="284">
        <v>690</v>
      </c>
      <c r="AK570" s="284">
        <v>801</v>
      </c>
      <c r="AL570" s="284">
        <v>936</v>
      </c>
      <c r="AM570" s="284">
        <v>604</v>
      </c>
      <c r="AN570" s="284">
        <v>654</v>
      </c>
      <c r="AO570" s="284">
        <v>740</v>
      </c>
      <c r="AP570" s="284">
        <v>667</v>
      </c>
      <c r="AQ570" s="284">
        <v>667</v>
      </c>
      <c r="AR570" s="284">
        <v>868</v>
      </c>
      <c r="AS570" s="284">
        <v>786</v>
      </c>
      <c r="AU570" t="s">
        <v>4538</v>
      </c>
    </row>
    <row r="571" spans="4:47" ht="13.5" customHeight="1">
      <c r="D571" s="283" t="s">
        <v>2726</v>
      </c>
      <c r="E571" s="283" t="s">
        <v>4713</v>
      </c>
      <c r="F571" s="285" t="s">
        <v>2738</v>
      </c>
      <c r="G571" s="199">
        <v>11.4</v>
      </c>
      <c r="H571" s="284">
        <v>621</v>
      </c>
      <c r="I571" s="284">
        <v>646</v>
      </c>
      <c r="J571" s="284">
        <v>726</v>
      </c>
      <c r="K571" s="284">
        <v>674</v>
      </c>
      <c r="L571" s="284">
        <v>676</v>
      </c>
      <c r="M571" s="284">
        <v>826</v>
      </c>
      <c r="N571" s="284">
        <v>723</v>
      </c>
      <c r="O571" s="284">
        <v>635</v>
      </c>
      <c r="P571" s="284">
        <v>728</v>
      </c>
      <c r="Q571" s="284">
        <v>799</v>
      </c>
      <c r="R571" s="284">
        <v>748</v>
      </c>
      <c r="S571" s="284">
        <v>798</v>
      </c>
      <c r="T571" s="284">
        <v>986</v>
      </c>
      <c r="U571" s="284">
        <v>1064</v>
      </c>
      <c r="V571" s="284">
        <v>821</v>
      </c>
      <c r="W571" s="284">
        <v>901</v>
      </c>
      <c r="X571" s="284">
        <v>681</v>
      </c>
      <c r="Y571" s="284">
        <v>775</v>
      </c>
      <c r="Z571" s="284">
        <v>895</v>
      </c>
      <c r="AA571" s="284">
        <v>754</v>
      </c>
      <c r="AB571" s="284">
        <v>751</v>
      </c>
      <c r="AC571" s="284">
        <v>875</v>
      </c>
      <c r="AD571" s="284">
        <v>1020</v>
      </c>
      <c r="AE571" s="284">
        <v>816</v>
      </c>
      <c r="AF571" s="284">
        <v>819</v>
      </c>
      <c r="AG571" s="284">
        <v>945</v>
      </c>
      <c r="AH571" s="284">
        <v>1102</v>
      </c>
      <c r="AI571" s="284">
        <v>681</v>
      </c>
      <c r="AJ571" s="284">
        <v>772</v>
      </c>
      <c r="AK571" s="284">
        <v>896</v>
      </c>
      <c r="AL571" s="284">
        <v>1045</v>
      </c>
      <c r="AM571" s="284">
        <v>660</v>
      </c>
      <c r="AN571" s="284">
        <v>738</v>
      </c>
      <c r="AO571" s="284">
        <v>833</v>
      </c>
      <c r="AP571" s="284">
        <v>741</v>
      </c>
      <c r="AQ571" s="284">
        <v>741</v>
      </c>
      <c r="AR571" s="284">
        <v>960</v>
      </c>
      <c r="AS571" s="284">
        <v>835</v>
      </c>
      <c r="AU571" t="s">
        <v>2726</v>
      </c>
    </row>
    <row r="572" spans="4:47" ht="13.5" customHeight="1">
      <c r="D572" s="283" t="s">
        <v>3088</v>
      </c>
      <c r="E572" s="283" t="s">
        <v>4713</v>
      </c>
      <c r="F572" s="285" t="s">
        <v>2738</v>
      </c>
      <c r="G572" s="199">
        <v>11.4</v>
      </c>
      <c r="H572" s="284">
        <v>621</v>
      </c>
      <c r="I572" s="284">
        <v>646</v>
      </c>
      <c r="J572" s="284">
        <v>726</v>
      </c>
      <c r="K572" s="284">
        <v>674</v>
      </c>
      <c r="L572" s="284">
        <v>676</v>
      </c>
      <c r="M572" s="284">
        <v>826</v>
      </c>
      <c r="N572" s="284">
        <v>723</v>
      </c>
      <c r="O572" s="284">
        <v>635</v>
      </c>
      <c r="P572" s="284">
        <v>728</v>
      </c>
      <c r="Q572" s="284">
        <v>799</v>
      </c>
      <c r="R572" s="284">
        <v>748</v>
      </c>
      <c r="S572" s="284">
        <v>798</v>
      </c>
      <c r="T572" s="284">
        <v>986</v>
      </c>
      <c r="U572" s="284">
        <v>1064</v>
      </c>
      <c r="V572" s="284">
        <v>821</v>
      </c>
      <c r="W572" s="284">
        <v>901</v>
      </c>
      <c r="X572" s="284">
        <v>681</v>
      </c>
      <c r="Y572" s="284">
        <v>775</v>
      </c>
      <c r="Z572" s="284">
        <v>895</v>
      </c>
      <c r="AA572" s="284">
        <v>754</v>
      </c>
      <c r="AB572" s="284">
        <v>751</v>
      </c>
      <c r="AC572" s="284">
        <v>875</v>
      </c>
      <c r="AD572" s="284">
        <v>1020</v>
      </c>
      <c r="AE572" s="284">
        <v>816</v>
      </c>
      <c r="AF572" s="284">
        <v>819</v>
      </c>
      <c r="AG572" s="284">
        <v>945</v>
      </c>
      <c r="AH572" s="284">
        <v>1102</v>
      </c>
      <c r="AI572" s="284">
        <v>681</v>
      </c>
      <c r="AJ572" s="284">
        <v>772</v>
      </c>
      <c r="AK572" s="284">
        <v>896</v>
      </c>
      <c r="AL572" s="284">
        <v>1045</v>
      </c>
      <c r="AM572" s="284">
        <v>660</v>
      </c>
      <c r="AN572" s="284">
        <v>738</v>
      </c>
      <c r="AO572" s="284">
        <v>833</v>
      </c>
      <c r="AP572" s="284">
        <v>741</v>
      </c>
      <c r="AQ572" s="284">
        <v>741</v>
      </c>
      <c r="AR572" s="284">
        <v>960</v>
      </c>
      <c r="AS572" s="284">
        <v>835</v>
      </c>
      <c r="AU572" t="s">
        <v>3088</v>
      </c>
    </row>
    <row r="573" spans="4:47" ht="13.5" customHeight="1">
      <c r="D573" s="283" t="s">
        <v>2751</v>
      </c>
      <c r="E573" s="283" t="s">
        <v>4713</v>
      </c>
      <c r="F573" s="285" t="s">
        <v>3564</v>
      </c>
      <c r="G573" s="199">
        <v>12.4</v>
      </c>
      <c r="H573" s="284">
        <v>639</v>
      </c>
      <c r="I573" s="284">
        <v>642</v>
      </c>
      <c r="J573" s="284">
        <v>769</v>
      </c>
      <c r="K573" s="284">
        <v>682</v>
      </c>
      <c r="L573" s="284">
        <v>681</v>
      </c>
      <c r="M573" s="284">
        <v>833</v>
      </c>
      <c r="N573" s="284">
        <v>797</v>
      </c>
      <c r="O573" s="284">
        <v>708</v>
      </c>
      <c r="P573" s="284">
        <v>721</v>
      </c>
      <c r="Q573" s="284">
        <v>818</v>
      </c>
      <c r="R573" s="284">
        <v>795</v>
      </c>
      <c r="S573" s="284">
        <v>838</v>
      </c>
      <c r="T573" s="284">
        <v>1041</v>
      </c>
      <c r="U573" s="284">
        <v>1121</v>
      </c>
      <c r="V573" s="284">
        <v>870</v>
      </c>
      <c r="W573" s="284">
        <v>953</v>
      </c>
      <c r="X573" s="284">
        <v>707</v>
      </c>
      <c r="Y573" s="284">
        <v>808</v>
      </c>
      <c r="Z573" s="284">
        <v>933</v>
      </c>
      <c r="AA573" s="284">
        <v>783</v>
      </c>
      <c r="AB573" s="284">
        <v>784</v>
      </c>
      <c r="AC573" s="284">
        <v>917</v>
      </c>
      <c r="AD573" s="284">
        <v>1069</v>
      </c>
      <c r="AE573" s="284">
        <v>851</v>
      </c>
      <c r="AF573" s="284">
        <v>852</v>
      </c>
      <c r="AG573" s="284">
        <v>987</v>
      </c>
      <c r="AH573" s="284">
        <v>1151</v>
      </c>
      <c r="AI573" s="284">
        <v>702</v>
      </c>
      <c r="AJ573" s="284">
        <v>805</v>
      </c>
      <c r="AK573" s="284">
        <v>939</v>
      </c>
      <c r="AL573" s="284">
        <v>1094</v>
      </c>
      <c r="AM573" s="284">
        <v>686</v>
      </c>
      <c r="AN573" s="284">
        <v>771</v>
      </c>
      <c r="AO573" s="284">
        <v>870</v>
      </c>
      <c r="AP573" s="284">
        <v>781</v>
      </c>
      <c r="AQ573" s="284">
        <v>781</v>
      </c>
      <c r="AR573" s="284">
        <v>1019</v>
      </c>
      <c r="AS573" s="284">
        <v>879</v>
      </c>
      <c r="AU573" t="s">
        <v>2751</v>
      </c>
    </row>
    <row r="574" spans="4:47" ht="13.5" customHeight="1">
      <c r="D574" s="283" t="s">
        <v>3092</v>
      </c>
      <c r="E574" s="283" t="s">
        <v>4713</v>
      </c>
      <c r="F574" s="285" t="s">
        <v>3564</v>
      </c>
      <c r="G574" s="199">
        <v>12.4</v>
      </c>
      <c r="H574" s="284">
        <v>639</v>
      </c>
      <c r="I574" s="284">
        <v>642</v>
      </c>
      <c r="J574" s="284">
        <v>769</v>
      </c>
      <c r="K574" s="284">
        <v>682</v>
      </c>
      <c r="L574" s="284">
        <v>681</v>
      </c>
      <c r="M574" s="284">
        <v>833</v>
      </c>
      <c r="N574" s="284">
        <v>797</v>
      </c>
      <c r="O574" s="284">
        <v>708</v>
      </c>
      <c r="P574" s="284">
        <v>721</v>
      </c>
      <c r="Q574" s="284">
        <v>818</v>
      </c>
      <c r="R574" s="284">
        <v>795</v>
      </c>
      <c r="S574" s="284">
        <v>838</v>
      </c>
      <c r="T574" s="284">
        <v>1041</v>
      </c>
      <c r="U574" s="284">
        <v>1121</v>
      </c>
      <c r="V574" s="284">
        <v>870</v>
      </c>
      <c r="W574" s="284">
        <v>953</v>
      </c>
      <c r="X574" s="284">
        <v>707</v>
      </c>
      <c r="Y574" s="284">
        <v>808</v>
      </c>
      <c r="Z574" s="284">
        <v>933</v>
      </c>
      <c r="AA574" s="284">
        <v>783</v>
      </c>
      <c r="AB574" s="284">
        <v>784</v>
      </c>
      <c r="AC574" s="284">
        <v>917</v>
      </c>
      <c r="AD574" s="284">
        <v>1069</v>
      </c>
      <c r="AE574" s="284">
        <v>851</v>
      </c>
      <c r="AF574" s="284">
        <v>852</v>
      </c>
      <c r="AG574" s="284">
        <v>987</v>
      </c>
      <c r="AH574" s="284">
        <v>1151</v>
      </c>
      <c r="AI574" s="284">
        <v>702</v>
      </c>
      <c r="AJ574" s="284">
        <v>805</v>
      </c>
      <c r="AK574" s="284">
        <v>939</v>
      </c>
      <c r="AL574" s="284">
        <v>1094</v>
      </c>
      <c r="AM574" s="284">
        <v>686</v>
      </c>
      <c r="AN574" s="284">
        <v>771</v>
      </c>
      <c r="AO574" s="284">
        <v>870</v>
      </c>
      <c r="AP574" s="284">
        <v>781</v>
      </c>
      <c r="AQ574" s="284">
        <v>781</v>
      </c>
      <c r="AR574" s="284">
        <v>1019</v>
      </c>
      <c r="AS574" s="284">
        <v>879</v>
      </c>
      <c r="AU574" t="s">
        <v>3092</v>
      </c>
    </row>
    <row r="575" spans="4:47" ht="13.5" customHeight="1">
      <c r="D575" s="283" t="s">
        <v>415</v>
      </c>
      <c r="E575" s="283" t="s">
        <v>4713</v>
      </c>
      <c r="F575" s="285" t="s">
        <v>777</v>
      </c>
      <c r="G575" s="199">
        <v>13.299999999999999</v>
      </c>
      <c r="H575" s="284">
        <v>585</v>
      </c>
      <c r="I575" s="284">
        <v>600</v>
      </c>
      <c r="J575" s="284">
        <v>688</v>
      </c>
      <c r="K575" s="284">
        <v>644</v>
      </c>
      <c r="L575" s="284">
        <v>629</v>
      </c>
      <c r="M575" s="284">
        <v>804</v>
      </c>
      <c r="N575" s="284">
        <v>684</v>
      </c>
      <c r="O575" s="284">
        <v>604</v>
      </c>
      <c r="P575" s="284">
        <v>688</v>
      </c>
      <c r="Q575" s="284">
        <v>767</v>
      </c>
      <c r="R575" s="284">
        <v>457</v>
      </c>
      <c r="S575" s="284">
        <v>868</v>
      </c>
      <c r="T575" s="284">
        <v>1085</v>
      </c>
      <c r="U575" s="284">
        <v>1164</v>
      </c>
      <c r="V575" s="284">
        <v>906</v>
      </c>
      <c r="W575" s="284">
        <v>992</v>
      </c>
      <c r="X575" s="284">
        <v>633</v>
      </c>
      <c r="Y575" s="284">
        <v>732</v>
      </c>
      <c r="Z575" s="284">
        <v>879</v>
      </c>
      <c r="AA575" s="284">
        <v>720</v>
      </c>
      <c r="AB575" s="284">
        <v>814</v>
      </c>
      <c r="AC575" s="284">
        <v>833</v>
      </c>
      <c r="AD575" s="284">
        <v>1019</v>
      </c>
      <c r="AE575" s="284">
        <v>790</v>
      </c>
      <c r="AF575" s="284">
        <v>882</v>
      </c>
      <c r="AG575" s="284">
        <v>906</v>
      </c>
      <c r="AH575" s="284">
        <v>1104</v>
      </c>
      <c r="AI575" s="284">
        <v>634</v>
      </c>
      <c r="AJ575" s="284">
        <v>780</v>
      </c>
      <c r="AK575" s="284">
        <v>916</v>
      </c>
      <c r="AL575" s="284">
        <v>1074</v>
      </c>
      <c r="AM575" s="284">
        <v>709</v>
      </c>
      <c r="AN575" s="284">
        <v>739</v>
      </c>
      <c r="AO575" s="284">
        <v>839</v>
      </c>
      <c r="AP575" s="284">
        <v>749</v>
      </c>
      <c r="AQ575" s="284">
        <v>749</v>
      </c>
      <c r="AR575" s="284">
        <v>1006</v>
      </c>
      <c r="AS575" s="284">
        <v>916</v>
      </c>
      <c r="AU575" t="s">
        <v>415</v>
      </c>
    </row>
    <row r="576" spans="4:47" ht="13.5" customHeight="1">
      <c r="D576" s="283" t="s">
        <v>3096</v>
      </c>
      <c r="E576" s="283" t="s">
        <v>4713</v>
      </c>
      <c r="F576" s="285" t="s">
        <v>777</v>
      </c>
      <c r="G576" s="199">
        <v>13.299999999999999</v>
      </c>
      <c r="H576" s="284">
        <v>585</v>
      </c>
      <c r="I576" s="284">
        <v>600</v>
      </c>
      <c r="J576" s="284">
        <v>688</v>
      </c>
      <c r="K576" s="284">
        <v>644</v>
      </c>
      <c r="L576" s="284">
        <v>629</v>
      </c>
      <c r="M576" s="284">
        <v>804</v>
      </c>
      <c r="N576" s="284">
        <v>684</v>
      </c>
      <c r="O576" s="284">
        <v>604</v>
      </c>
      <c r="P576" s="284">
        <v>688</v>
      </c>
      <c r="Q576" s="284">
        <v>767</v>
      </c>
      <c r="R576" s="284">
        <v>457</v>
      </c>
      <c r="S576" s="284">
        <v>868</v>
      </c>
      <c r="T576" s="284">
        <v>1085</v>
      </c>
      <c r="U576" s="284">
        <v>1164</v>
      </c>
      <c r="V576" s="284">
        <v>906</v>
      </c>
      <c r="W576" s="284">
        <v>992</v>
      </c>
      <c r="X576" s="284">
        <v>633</v>
      </c>
      <c r="Y576" s="284">
        <v>732</v>
      </c>
      <c r="Z576" s="284">
        <v>879</v>
      </c>
      <c r="AA576" s="284">
        <v>720</v>
      </c>
      <c r="AB576" s="284">
        <v>814</v>
      </c>
      <c r="AC576" s="284">
        <v>833</v>
      </c>
      <c r="AD576" s="284">
        <v>1019</v>
      </c>
      <c r="AE576" s="284">
        <v>790</v>
      </c>
      <c r="AF576" s="284">
        <v>882</v>
      </c>
      <c r="AG576" s="284">
        <v>906</v>
      </c>
      <c r="AH576" s="284">
        <v>1104</v>
      </c>
      <c r="AI576" s="284">
        <v>634</v>
      </c>
      <c r="AJ576" s="284">
        <v>780</v>
      </c>
      <c r="AK576" s="284">
        <v>916</v>
      </c>
      <c r="AL576" s="284">
        <v>1074</v>
      </c>
      <c r="AM576" s="284">
        <v>709</v>
      </c>
      <c r="AN576" s="284">
        <v>739</v>
      </c>
      <c r="AO576" s="284">
        <v>839</v>
      </c>
      <c r="AP576" s="284">
        <v>749</v>
      </c>
      <c r="AQ576" s="284">
        <v>749</v>
      </c>
      <c r="AR576" s="284">
        <v>1006</v>
      </c>
      <c r="AS576" s="284">
        <v>916</v>
      </c>
      <c r="AU576" t="s">
        <v>3096</v>
      </c>
    </row>
    <row r="577" spans="4:47" ht="13.5" customHeight="1">
      <c r="D577" s="283" t="s">
        <v>416</v>
      </c>
      <c r="E577" s="283" t="s">
        <v>4713</v>
      </c>
      <c r="F577" s="285" t="s">
        <v>776</v>
      </c>
      <c r="G577" s="199">
        <v>10.199999999999999</v>
      </c>
      <c r="H577" s="284">
        <v>510</v>
      </c>
      <c r="I577" s="284">
        <v>520</v>
      </c>
      <c r="J577" s="284">
        <v>598</v>
      </c>
      <c r="K577" s="284">
        <v>556</v>
      </c>
      <c r="L577" s="284">
        <v>543</v>
      </c>
      <c r="M577" s="284">
        <v>688</v>
      </c>
      <c r="N577" s="284">
        <v>589</v>
      </c>
      <c r="O577" s="284">
        <v>523</v>
      </c>
      <c r="P577" s="284">
        <v>589</v>
      </c>
      <c r="Q577" s="284">
        <v>661</v>
      </c>
      <c r="R577" s="284">
        <v>641</v>
      </c>
      <c r="S577" s="284">
        <v>746</v>
      </c>
      <c r="T577" s="284">
        <v>916</v>
      </c>
      <c r="U577" s="284">
        <v>993</v>
      </c>
      <c r="V577" s="284">
        <v>760</v>
      </c>
      <c r="W577" s="284">
        <v>834</v>
      </c>
      <c r="X577" s="284">
        <v>559</v>
      </c>
      <c r="Y577" s="284">
        <v>638</v>
      </c>
      <c r="Z577" s="284">
        <v>765</v>
      </c>
      <c r="AA577" s="284">
        <v>634</v>
      </c>
      <c r="AB577" s="284">
        <v>694</v>
      </c>
      <c r="AC577" s="284">
        <v>716</v>
      </c>
      <c r="AD577" s="284">
        <v>872</v>
      </c>
      <c r="AE577" s="284">
        <v>687</v>
      </c>
      <c r="AF577" s="284">
        <v>762</v>
      </c>
      <c r="AG577" s="284">
        <v>788</v>
      </c>
      <c r="AH577" s="284">
        <v>957</v>
      </c>
      <c r="AI577" s="284">
        <v>563</v>
      </c>
      <c r="AJ577" s="284">
        <v>676</v>
      </c>
      <c r="AK577" s="284">
        <v>784</v>
      </c>
      <c r="AL577" s="284">
        <v>920</v>
      </c>
      <c r="AM577" s="284">
        <v>609</v>
      </c>
      <c r="AN577" s="284">
        <v>638</v>
      </c>
      <c r="AO577" s="284">
        <v>725</v>
      </c>
      <c r="AP577" s="284">
        <v>624</v>
      </c>
      <c r="AQ577" s="284">
        <v>624</v>
      </c>
      <c r="AR577" s="284">
        <v>825</v>
      </c>
      <c r="AS577" s="284">
        <v>768</v>
      </c>
      <c r="AU577" t="s">
        <v>416</v>
      </c>
    </row>
    <row r="578" spans="4:47" ht="13.5" customHeight="1">
      <c r="D578" s="283" t="s">
        <v>3098</v>
      </c>
      <c r="E578" s="283" t="s">
        <v>4713</v>
      </c>
      <c r="F578" s="285" t="s">
        <v>776</v>
      </c>
      <c r="G578" s="199">
        <v>10.199999999999999</v>
      </c>
      <c r="H578" s="284">
        <v>510</v>
      </c>
      <c r="I578" s="284">
        <v>520</v>
      </c>
      <c r="J578" s="284">
        <v>598</v>
      </c>
      <c r="K578" s="284">
        <v>556</v>
      </c>
      <c r="L578" s="284">
        <v>543</v>
      </c>
      <c r="M578" s="284">
        <v>688</v>
      </c>
      <c r="N578" s="284">
        <v>589</v>
      </c>
      <c r="O578" s="284">
        <v>523</v>
      </c>
      <c r="P578" s="284">
        <v>589</v>
      </c>
      <c r="Q578" s="284">
        <v>661</v>
      </c>
      <c r="R578" s="284">
        <v>641</v>
      </c>
      <c r="S578" s="284">
        <v>746</v>
      </c>
      <c r="T578" s="284">
        <v>916</v>
      </c>
      <c r="U578" s="284">
        <v>993</v>
      </c>
      <c r="V578" s="284">
        <v>760</v>
      </c>
      <c r="W578" s="284">
        <v>834</v>
      </c>
      <c r="X578" s="284">
        <v>559</v>
      </c>
      <c r="Y578" s="284">
        <v>638</v>
      </c>
      <c r="Z578" s="284">
        <v>765</v>
      </c>
      <c r="AA578" s="284">
        <v>634</v>
      </c>
      <c r="AB578" s="284">
        <v>694</v>
      </c>
      <c r="AC578" s="284">
        <v>716</v>
      </c>
      <c r="AD578" s="284">
        <v>872</v>
      </c>
      <c r="AE578" s="284">
        <v>687</v>
      </c>
      <c r="AF578" s="284">
        <v>762</v>
      </c>
      <c r="AG578" s="284">
        <v>788</v>
      </c>
      <c r="AH578" s="284">
        <v>957</v>
      </c>
      <c r="AI578" s="284">
        <v>563</v>
      </c>
      <c r="AJ578" s="284">
        <v>676</v>
      </c>
      <c r="AK578" s="284">
        <v>784</v>
      </c>
      <c r="AL578" s="284">
        <v>920</v>
      </c>
      <c r="AM578" s="284">
        <v>609</v>
      </c>
      <c r="AN578" s="284">
        <v>638</v>
      </c>
      <c r="AO578" s="284">
        <v>725</v>
      </c>
      <c r="AP578" s="284">
        <v>624</v>
      </c>
      <c r="AQ578" s="284">
        <v>624</v>
      </c>
      <c r="AR578" s="284">
        <v>825</v>
      </c>
      <c r="AS578" s="284">
        <v>768</v>
      </c>
      <c r="AU578" t="s">
        <v>3098</v>
      </c>
    </row>
    <row r="579" spans="4:47" ht="13.5" customHeight="1">
      <c r="D579" s="283" t="s">
        <v>4539</v>
      </c>
      <c r="E579" s="283" t="s">
        <v>4713</v>
      </c>
      <c r="F579" s="285" t="s">
        <v>4535</v>
      </c>
      <c r="G579" s="199">
        <v>11.2</v>
      </c>
      <c r="H579" s="287" t="s">
        <v>2022</v>
      </c>
      <c r="I579" s="287" t="s">
        <v>2022</v>
      </c>
      <c r="J579" s="287" t="s">
        <v>2022</v>
      </c>
      <c r="K579" s="287" t="s">
        <v>2022</v>
      </c>
      <c r="L579" s="287" t="s">
        <v>2022</v>
      </c>
      <c r="M579" s="287" t="s">
        <v>2022</v>
      </c>
      <c r="N579" s="287" t="s">
        <v>2022</v>
      </c>
      <c r="O579" s="287" t="s">
        <v>2022</v>
      </c>
      <c r="P579" s="287" t="s">
        <v>2022</v>
      </c>
      <c r="Q579" s="287" t="s">
        <v>2022</v>
      </c>
      <c r="R579" s="287" t="s">
        <v>2022</v>
      </c>
      <c r="S579" s="284">
        <v>788</v>
      </c>
      <c r="T579" s="284">
        <v>962</v>
      </c>
      <c r="U579" s="284">
        <v>1045</v>
      </c>
      <c r="V579" s="284">
        <v>809</v>
      </c>
      <c r="W579" s="284">
        <v>888</v>
      </c>
      <c r="X579" s="284">
        <v>631</v>
      </c>
      <c r="Y579" s="284">
        <v>722</v>
      </c>
      <c r="Z579" s="284">
        <v>848</v>
      </c>
      <c r="AA579" s="284">
        <v>706</v>
      </c>
      <c r="AB579" s="284">
        <v>738</v>
      </c>
      <c r="AC579" s="284">
        <v>816</v>
      </c>
      <c r="AD579" s="284">
        <v>970</v>
      </c>
      <c r="AE579" s="284">
        <v>767</v>
      </c>
      <c r="AF579" s="284">
        <v>806</v>
      </c>
      <c r="AG579" s="284">
        <v>887</v>
      </c>
      <c r="AH579" s="284">
        <v>1054</v>
      </c>
      <c r="AI579" s="287" t="s">
        <v>2022</v>
      </c>
      <c r="AJ579" s="284">
        <v>739</v>
      </c>
      <c r="AK579" s="284">
        <v>861</v>
      </c>
      <c r="AL579" s="284">
        <v>1007</v>
      </c>
      <c r="AM579" s="284">
        <v>646</v>
      </c>
      <c r="AN579" s="284">
        <v>703</v>
      </c>
      <c r="AO579" s="284">
        <v>796</v>
      </c>
      <c r="AP579" s="284">
        <v>701</v>
      </c>
      <c r="AQ579" s="284">
        <v>701</v>
      </c>
      <c r="AR579" s="284">
        <v>923</v>
      </c>
      <c r="AS579" s="284">
        <v>820</v>
      </c>
      <c r="AU579" t="s">
        <v>4539</v>
      </c>
    </row>
    <row r="580" spans="4:47" ht="13.5" customHeight="1">
      <c r="D580" s="283" t="s">
        <v>4540</v>
      </c>
      <c r="E580" s="283" t="s">
        <v>4713</v>
      </c>
      <c r="F580" s="285" t="s">
        <v>4535</v>
      </c>
      <c r="G580" s="199">
        <v>11.2</v>
      </c>
      <c r="H580" s="287" t="s">
        <v>2022</v>
      </c>
      <c r="I580" s="287" t="s">
        <v>2022</v>
      </c>
      <c r="J580" s="287" t="s">
        <v>2022</v>
      </c>
      <c r="K580" s="287" t="s">
        <v>2022</v>
      </c>
      <c r="L580" s="287" t="s">
        <v>2022</v>
      </c>
      <c r="M580" s="287" t="s">
        <v>2022</v>
      </c>
      <c r="N580" s="287" t="s">
        <v>2022</v>
      </c>
      <c r="O580" s="287" t="s">
        <v>2022</v>
      </c>
      <c r="P580" s="287" t="s">
        <v>2022</v>
      </c>
      <c r="Q580" s="287" t="s">
        <v>2022</v>
      </c>
      <c r="R580" s="287" t="s">
        <v>2022</v>
      </c>
      <c r="S580" s="284">
        <v>788</v>
      </c>
      <c r="T580" s="284">
        <v>962</v>
      </c>
      <c r="U580" s="284">
        <v>1045</v>
      </c>
      <c r="V580" s="284">
        <v>809</v>
      </c>
      <c r="W580" s="284">
        <v>888</v>
      </c>
      <c r="X580" s="284">
        <v>631</v>
      </c>
      <c r="Y580" s="284">
        <v>722</v>
      </c>
      <c r="Z580" s="284">
        <v>848</v>
      </c>
      <c r="AA580" s="284">
        <v>706</v>
      </c>
      <c r="AB580" s="284">
        <v>738</v>
      </c>
      <c r="AC580" s="284">
        <v>816</v>
      </c>
      <c r="AD580" s="284">
        <v>970</v>
      </c>
      <c r="AE580" s="284">
        <v>767</v>
      </c>
      <c r="AF580" s="284">
        <v>806</v>
      </c>
      <c r="AG580" s="284">
        <v>887</v>
      </c>
      <c r="AH580" s="284">
        <v>1054</v>
      </c>
      <c r="AI580" s="287" t="s">
        <v>2022</v>
      </c>
      <c r="AJ580" s="284">
        <v>739</v>
      </c>
      <c r="AK580" s="284">
        <v>861</v>
      </c>
      <c r="AL580" s="284">
        <v>1007</v>
      </c>
      <c r="AM580" s="284">
        <v>646</v>
      </c>
      <c r="AN580" s="284">
        <v>703</v>
      </c>
      <c r="AO580" s="284">
        <v>796</v>
      </c>
      <c r="AP580" s="284">
        <v>701</v>
      </c>
      <c r="AQ580" s="284">
        <v>701</v>
      </c>
      <c r="AR580" s="284">
        <v>923</v>
      </c>
      <c r="AS580" s="284">
        <v>820</v>
      </c>
      <c r="AU580" t="s">
        <v>4540</v>
      </c>
    </row>
    <row r="581" spans="4:47" ht="13.5" customHeight="1">
      <c r="D581" s="283" t="s">
        <v>2727</v>
      </c>
      <c r="E581" s="283" t="s">
        <v>4713</v>
      </c>
      <c r="F581" s="285" t="s">
        <v>2738</v>
      </c>
      <c r="G581" s="199">
        <v>12.2</v>
      </c>
      <c r="H581" s="284">
        <v>642</v>
      </c>
      <c r="I581" s="284">
        <v>669</v>
      </c>
      <c r="J581" s="284">
        <v>751</v>
      </c>
      <c r="K581" s="284">
        <v>694</v>
      </c>
      <c r="L581" s="284">
        <v>697</v>
      </c>
      <c r="M581" s="284">
        <v>861</v>
      </c>
      <c r="N581" s="284">
        <v>747</v>
      </c>
      <c r="O581" s="284">
        <v>658</v>
      </c>
      <c r="P581" s="284">
        <v>762</v>
      </c>
      <c r="Q581" s="284">
        <v>833</v>
      </c>
      <c r="R581" s="284">
        <v>781</v>
      </c>
      <c r="S581" s="284">
        <v>827</v>
      </c>
      <c r="T581" s="284">
        <v>1029</v>
      </c>
      <c r="U581" s="284">
        <v>1108</v>
      </c>
      <c r="V581" s="284">
        <v>857</v>
      </c>
      <c r="W581" s="284">
        <v>941</v>
      </c>
      <c r="X581" s="284">
        <v>703</v>
      </c>
      <c r="Y581" s="284">
        <v>805</v>
      </c>
      <c r="Z581" s="284">
        <v>930</v>
      </c>
      <c r="AA581" s="284">
        <v>778</v>
      </c>
      <c r="AB581" s="284">
        <v>781</v>
      </c>
      <c r="AC581" s="284">
        <v>916</v>
      </c>
      <c r="AD581" s="284">
        <v>1068</v>
      </c>
      <c r="AE581" s="284">
        <v>847</v>
      </c>
      <c r="AF581" s="284">
        <v>850</v>
      </c>
      <c r="AG581" s="284">
        <v>986</v>
      </c>
      <c r="AH581" s="284">
        <v>1150</v>
      </c>
      <c r="AI581" s="284">
        <v>700</v>
      </c>
      <c r="AJ581" s="284">
        <v>802</v>
      </c>
      <c r="AK581" s="284">
        <v>938</v>
      </c>
      <c r="AL581" s="284">
        <v>1094</v>
      </c>
      <c r="AM581" s="284">
        <v>682</v>
      </c>
      <c r="AN581" s="284">
        <v>768</v>
      </c>
      <c r="AO581" s="284">
        <v>867</v>
      </c>
      <c r="AP581" s="284">
        <v>778</v>
      </c>
      <c r="AQ581" s="284">
        <v>778</v>
      </c>
      <c r="AR581" s="284">
        <v>1020</v>
      </c>
      <c r="AS581" s="284">
        <v>872</v>
      </c>
      <c r="AU581" t="s">
        <v>2727</v>
      </c>
    </row>
    <row r="582" spans="4:47" ht="13.5" customHeight="1">
      <c r="D582" s="283" t="s">
        <v>3099</v>
      </c>
      <c r="E582" s="283" t="s">
        <v>4713</v>
      </c>
      <c r="F582" s="285" t="s">
        <v>2738</v>
      </c>
      <c r="G582" s="199">
        <v>12.2</v>
      </c>
      <c r="H582" s="284">
        <v>642</v>
      </c>
      <c r="I582" s="284">
        <v>669</v>
      </c>
      <c r="J582" s="284">
        <v>751</v>
      </c>
      <c r="K582" s="284">
        <v>694</v>
      </c>
      <c r="L582" s="284">
        <v>697</v>
      </c>
      <c r="M582" s="284">
        <v>861</v>
      </c>
      <c r="N582" s="284">
        <v>747</v>
      </c>
      <c r="O582" s="284">
        <v>658</v>
      </c>
      <c r="P582" s="284">
        <v>762</v>
      </c>
      <c r="Q582" s="284">
        <v>833</v>
      </c>
      <c r="R582" s="284">
        <v>781</v>
      </c>
      <c r="S582" s="284">
        <v>827</v>
      </c>
      <c r="T582" s="284">
        <v>1029</v>
      </c>
      <c r="U582" s="284">
        <v>1108</v>
      </c>
      <c r="V582" s="284">
        <v>857</v>
      </c>
      <c r="W582" s="284">
        <v>941</v>
      </c>
      <c r="X582" s="284">
        <v>703</v>
      </c>
      <c r="Y582" s="284">
        <v>805</v>
      </c>
      <c r="Z582" s="284">
        <v>930</v>
      </c>
      <c r="AA582" s="284">
        <v>778</v>
      </c>
      <c r="AB582" s="284">
        <v>781</v>
      </c>
      <c r="AC582" s="284">
        <v>916</v>
      </c>
      <c r="AD582" s="284">
        <v>1068</v>
      </c>
      <c r="AE582" s="284">
        <v>847</v>
      </c>
      <c r="AF582" s="284">
        <v>850</v>
      </c>
      <c r="AG582" s="284">
        <v>986</v>
      </c>
      <c r="AH582" s="284">
        <v>1150</v>
      </c>
      <c r="AI582" s="284">
        <v>700</v>
      </c>
      <c r="AJ582" s="284">
        <v>802</v>
      </c>
      <c r="AK582" s="284">
        <v>938</v>
      </c>
      <c r="AL582" s="284">
        <v>1094</v>
      </c>
      <c r="AM582" s="284">
        <v>682</v>
      </c>
      <c r="AN582" s="284">
        <v>768</v>
      </c>
      <c r="AO582" s="284">
        <v>867</v>
      </c>
      <c r="AP582" s="284">
        <v>778</v>
      </c>
      <c r="AQ582" s="284">
        <v>778</v>
      </c>
      <c r="AR582" s="284">
        <v>1020</v>
      </c>
      <c r="AS582" s="284">
        <v>872</v>
      </c>
      <c r="AU582" t="s">
        <v>3099</v>
      </c>
    </row>
    <row r="583" spans="4:47" ht="13.5" customHeight="1">
      <c r="D583" s="283" t="s">
        <v>2753</v>
      </c>
      <c r="E583" s="283" t="s">
        <v>4713</v>
      </c>
      <c r="F583" s="285" t="s">
        <v>3564</v>
      </c>
      <c r="G583" s="199">
        <v>13.299999999999999</v>
      </c>
      <c r="H583" s="284">
        <v>662</v>
      </c>
      <c r="I583" s="284">
        <v>666</v>
      </c>
      <c r="J583" s="284">
        <v>800</v>
      </c>
      <c r="K583" s="284">
        <v>706</v>
      </c>
      <c r="L583" s="284">
        <v>706</v>
      </c>
      <c r="M583" s="284">
        <v>865</v>
      </c>
      <c r="N583" s="284">
        <v>828</v>
      </c>
      <c r="O583" s="284">
        <v>743</v>
      </c>
      <c r="P583" s="284">
        <v>755</v>
      </c>
      <c r="Q583" s="284">
        <v>858</v>
      </c>
      <c r="R583" s="284">
        <v>835</v>
      </c>
      <c r="S583" s="284">
        <v>873</v>
      </c>
      <c r="T583" s="284">
        <v>1091</v>
      </c>
      <c r="U583" s="284">
        <v>1172</v>
      </c>
      <c r="V583" s="284">
        <v>912</v>
      </c>
      <c r="W583" s="284">
        <v>999</v>
      </c>
      <c r="X583" s="284">
        <v>734</v>
      </c>
      <c r="Y583" s="284">
        <v>844</v>
      </c>
      <c r="Z583" s="284">
        <v>974</v>
      </c>
      <c r="AA583" s="284">
        <v>813</v>
      </c>
      <c r="AB583" s="284">
        <v>820</v>
      </c>
      <c r="AC583" s="284">
        <v>965</v>
      </c>
      <c r="AD583" s="284">
        <v>1125</v>
      </c>
      <c r="AE583" s="284">
        <v>889</v>
      </c>
      <c r="AF583" s="284">
        <v>888</v>
      </c>
      <c r="AG583" s="284">
        <v>1035</v>
      </c>
      <c r="AH583" s="284">
        <v>1208</v>
      </c>
      <c r="AI583" s="284">
        <v>725</v>
      </c>
      <c r="AJ583" s="284">
        <v>841</v>
      </c>
      <c r="AK583" s="284">
        <v>987</v>
      </c>
      <c r="AL583" s="284">
        <v>1151</v>
      </c>
      <c r="AM583" s="284">
        <v>713</v>
      </c>
      <c r="AN583" s="284">
        <v>806</v>
      </c>
      <c r="AO583" s="284">
        <v>909</v>
      </c>
      <c r="AP583" s="284">
        <v>825</v>
      </c>
      <c r="AQ583" s="284">
        <v>825</v>
      </c>
      <c r="AR583" s="284">
        <v>1088</v>
      </c>
      <c r="AS583" s="284">
        <v>922</v>
      </c>
      <c r="AU583" t="s">
        <v>2753</v>
      </c>
    </row>
    <row r="584" spans="4:47" ht="13.5" customHeight="1">
      <c r="D584" s="283" t="s">
        <v>3100</v>
      </c>
      <c r="E584" s="283" t="s">
        <v>4713</v>
      </c>
      <c r="F584" s="285" t="s">
        <v>3564</v>
      </c>
      <c r="G584" s="199">
        <v>13.299999999999999</v>
      </c>
      <c r="H584" s="284">
        <v>662</v>
      </c>
      <c r="I584" s="284">
        <v>666</v>
      </c>
      <c r="J584" s="284">
        <v>800</v>
      </c>
      <c r="K584" s="284">
        <v>706</v>
      </c>
      <c r="L584" s="284">
        <v>706</v>
      </c>
      <c r="M584" s="284">
        <v>865</v>
      </c>
      <c r="N584" s="284">
        <v>828</v>
      </c>
      <c r="O584" s="284">
        <v>743</v>
      </c>
      <c r="P584" s="284">
        <v>755</v>
      </c>
      <c r="Q584" s="284">
        <v>858</v>
      </c>
      <c r="R584" s="284">
        <v>835</v>
      </c>
      <c r="S584" s="284">
        <v>873</v>
      </c>
      <c r="T584" s="284">
        <v>1091</v>
      </c>
      <c r="U584" s="284">
        <v>1172</v>
      </c>
      <c r="V584" s="284">
        <v>912</v>
      </c>
      <c r="W584" s="284">
        <v>999</v>
      </c>
      <c r="X584" s="284">
        <v>734</v>
      </c>
      <c r="Y584" s="284">
        <v>844</v>
      </c>
      <c r="Z584" s="284">
        <v>974</v>
      </c>
      <c r="AA584" s="284">
        <v>813</v>
      </c>
      <c r="AB584" s="284">
        <v>820</v>
      </c>
      <c r="AC584" s="284">
        <v>965</v>
      </c>
      <c r="AD584" s="284">
        <v>1125</v>
      </c>
      <c r="AE584" s="284">
        <v>889</v>
      </c>
      <c r="AF584" s="284">
        <v>888</v>
      </c>
      <c r="AG584" s="284">
        <v>1035</v>
      </c>
      <c r="AH584" s="284">
        <v>1208</v>
      </c>
      <c r="AI584" s="284">
        <v>725</v>
      </c>
      <c r="AJ584" s="284">
        <v>841</v>
      </c>
      <c r="AK584" s="284">
        <v>987</v>
      </c>
      <c r="AL584" s="284">
        <v>1151</v>
      </c>
      <c r="AM584" s="284">
        <v>713</v>
      </c>
      <c r="AN584" s="284">
        <v>806</v>
      </c>
      <c r="AO584" s="284">
        <v>909</v>
      </c>
      <c r="AP584" s="284">
        <v>825</v>
      </c>
      <c r="AQ584" s="284">
        <v>825</v>
      </c>
      <c r="AR584" s="284">
        <v>1088</v>
      </c>
      <c r="AS584" s="284">
        <v>922</v>
      </c>
      <c r="AU584" t="s">
        <v>3100</v>
      </c>
    </row>
    <row r="585" spans="4:47" ht="13.5" customHeight="1">
      <c r="D585" s="283" t="s">
        <v>417</v>
      </c>
      <c r="E585" s="283" t="s">
        <v>4713</v>
      </c>
      <c r="F585" s="285" t="s">
        <v>777</v>
      </c>
      <c r="G585" s="199">
        <v>14.299999999999999</v>
      </c>
      <c r="H585" s="284">
        <v>609</v>
      </c>
      <c r="I585" s="284">
        <v>627</v>
      </c>
      <c r="J585" s="284">
        <v>718</v>
      </c>
      <c r="K585" s="284">
        <v>669</v>
      </c>
      <c r="L585" s="284">
        <v>654</v>
      </c>
      <c r="M585" s="284">
        <v>847</v>
      </c>
      <c r="N585" s="284">
        <v>714</v>
      </c>
      <c r="O585" s="284">
        <v>632</v>
      </c>
      <c r="P585" s="284">
        <v>727</v>
      </c>
      <c r="Q585" s="284">
        <v>808</v>
      </c>
      <c r="R585" s="284">
        <v>789</v>
      </c>
      <c r="S585" s="284">
        <v>904</v>
      </c>
      <c r="T585" s="284">
        <v>1139</v>
      </c>
      <c r="U585" s="284">
        <v>1218</v>
      </c>
      <c r="V585" s="284">
        <v>951</v>
      </c>
      <c r="W585" s="284">
        <v>1042</v>
      </c>
      <c r="X585" s="284">
        <v>658</v>
      </c>
      <c r="Y585" s="284">
        <v>766</v>
      </c>
      <c r="Z585" s="284">
        <v>921</v>
      </c>
      <c r="AA585" s="284">
        <v>749</v>
      </c>
      <c r="AB585" s="284">
        <v>852</v>
      </c>
      <c r="AC585" s="284">
        <v>879</v>
      </c>
      <c r="AD585" s="284">
        <v>1077</v>
      </c>
      <c r="AE585" s="284">
        <v>828</v>
      </c>
      <c r="AF585" s="284">
        <v>920</v>
      </c>
      <c r="AG585" s="284">
        <v>951</v>
      </c>
      <c r="AH585" s="284">
        <v>1162</v>
      </c>
      <c r="AI585" s="284">
        <v>656</v>
      </c>
      <c r="AJ585" s="284">
        <v>818</v>
      </c>
      <c r="AK585" s="284">
        <v>967</v>
      </c>
      <c r="AL585" s="284">
        <v>1134</v>
      </c>
      <c r="AM585" s="284">
        <v>737</v>
      </c>
      <c r="AN585" s="284">
        <v>776</v>
      </c>
      <c r="AO585" s="284">
        <v>881</v>
      </c>
      <c r="AP585" s="284">
        <v>796</v>
      </c>
      <c r="AQ585" s="284">
        <v>796</v>
      </c>
      <c r="AR585" s="284">
        <v>1079</v>
      </c>
      <c r="AS585" s="284">
        <v>962</v>
      </c>
      <c r="AU585" t="s">
        <v>417</v>
      </c>
    </row>
    <row r="586" spans="4:47" ht="13.5" customHeight="1">
      <c r="D586" s="283" t="s">
        <v>3101</v>
      </c>
      <c r="E586" s="283" t="s">
        <v>4713</v>
      </c>
      <c r="F586" s="285" t="s">
        <v>777</v>
      </c>
      <c r="G586" s="199">
        <v>14.299999999999999</v>
      </c>
      <c r="H586" s="284">
        <v>609</v>
      </c>
      <c r="I586" s="284">
        <v>627</v>
      </c>
      <c r="J586" s="284">
        <v>718</v>
      </c>
      <c r="K586" s="284">
        <v>669</v>
      </c>
      <c r="L586" s="284">
        <v>654</v>
      </c>
      <c r="M586" s="284">
        <v>847</v>
      </c>
      <c r="N586" s="284">
        <v>714</v>
      </c>
      <c r="O586" s="284">
        <v>632</v>
      </c>
      <c r="P586" s="284">
        <v>727</v>
      </c>
      <c r="Q586" s="284">
        <v>808</v>
      </c>
      <c r="R586" s="284">
        <v>789</v>
      </c>
      <c r="S586" s="284">
        <v>904</v>
      </c>
      <c r="T586" s="284">
        <v>1139</v>
      </c>
      <c r="U586" s="284">
        <v>1218</v>
      </c>
      <c r="V586" s="284">
        <v>951</v>
      </c>
      <c r="W586" s="284">
        <v>1042</v>
      </c>
      <c r="X586" s="284">
        <v>658</v>
      </c>
      <c r="Y586" s="284">
        <v>766</v>
      </c>
      <c r="Z586" s="284">
        <v>921</v>
      </c>
      <c r="AA586" s="284">
        <v>749</v>
      </c>
      <c r="AB586" s="284">
        <v>852</v>
      </c>
      <c r="AC586" s="284">
        <v>879</v>
      </c>
      <c r="AD586" s="284">
        <v>1077</v>
      </c>
      <c r="AE586" s="284">
        <v>828</v>
      </c>
      <c r="AF586" s="284">
        <v>920</v>
      </c>
      <c r="AG586" s="284">
        <v>951</v>
      </c>
      <c r="AH586" s="284">
        <v>1162</v>
      </c>
      <c r="AI586" s="284">
        <v>656</v>
      </c>
      <c r="AJ586" s="284">
        <v>818</v>
      </c>
      <c r="AK586" s="284">
        <v>967</v>
      </c>
      <c r="AL586" s="284">
        <v>1134</v>
      </c>
      <c r="AM586" s="284">
        <v>737</v>
      </c>
      <c r="AN586" s="284">
        <v>776</v>
      </c>
      <c r="AO586" s="284">
        <v>881</v>
      </c>
      <c r="AP586" s="284">
        <v>796</v>
      </c>
      <c r="AQ586" s="284">
        <v>796</v>
      </c>
      <c r="AR586" s="284">
        <v>1079</v>
      </c>
      <c r="AS586" s="284">
        <v>962</v>
      </c>
      <c r="AU586" t="s">
        <v>3101</v>
      </c>
    </row>
    <row r="587" spans="4:47" ht="13.5" customHeight="1">
      <c r="D587" s="283" t="s">
        <v>428</v>
      </c>
      <c r="E587" s="282"/>
      <c r="F587" s="285" t="s">
        <v>865</v>
      </c>
      <c r="G587" s="199">
        <v>0.1</v>
      </c>
      <c r="H587" s="284">
        <v>27</v>
      </c>
      <c r="I587" s="284">
        <v>26</v>
      </c>
      <c r="J587" s="284">
        <v>30</v>
      </c>
      <c r="K587" s="284">
        <v>27</v>
      </c>
      <c r="L587" s="284">
        <v>26</v>
      </c>
      <c r="M587" s="284">
        <v>30</v>
      </c>
      <c r="N587" s="284">
        <v>28</v>
      </c>
      <c r="O587" s="284">
        <v>27</v>
      </c>
      <c r="P587" s="284">
        <v>26</v>
      </c>
      <c r="Q587" s="284">
        <v>30</v>
      </c>
      <c r="R587" s="284">
        <v>28</v>
      </c>
      <c r="S587" s="284">
        <v>27</v>
      </c>
      <c r="T587" s="284">
        <v>26</v>
      </c>
      <c r="U587" s="284">
        <v>30</v>
      </c>
      <c r="V587" s="284">
        <v>26</v>
      </c>
      <c r="W587" s="284">
        <v>30</v>
      </c>
      <c r="X587" s="284">
        <v>27</v>
      </c>
      <c r="Y587" s="284">
        <v>26</v>
      </c>
      <c r="Z587" s="284">
        <v>30</v>
      </c>
      <c r="AA587" s="284">
        <v>28</v>
      </c>
      <c r="AB587" s="284">
        <v>27</v>
      </c>
      <c r="AC587" s="284">
        <v>26</v>
      </c>
      <c r="AD587" s="284">
        <v>30</v>
      </c>
      <c r="AE587" s="284">
        <v>28</v>
      </c>
      <c r="AF587" s="284">
        <v>27</v>
      </c>
      <c r="AG587" s="284">
        <v>26</v>
      </c>
      <c r="AH587" s="284">
        <v>30</v>
      </c>
      <c r="AI587" s="284">
        <v>26</v>
      </c>
      <c r="AJ587" s="284">
        <v>27</v>
      </c>
      <c r="AK587" s="284">
        <v>26</v>
      </c>
      <c r="AL587" s="284">
        <v>30</v>
      </c>
      <c r="AM587" s="284">
        <v>27</v>
      </c>
      <c r="AN587" s="284">
        <v>26</v>
      </c>
      <c r="AO587" s="284">
        <v>30</v>
      </c>
      <c r="AP587" s="284">
        <v>30</v>
      </c>
      <c r="AQ587" s="284">
        <v>30</v>
      </c>
      <c r="AR587" s="284">
        <v>30</v>
      </c>
      <c r="AS587" s="284">
        <v>30</v>
      </c>
      <c r="AU587" t="s">
        <v>428</v>
      </c>
    </row>
    <row r="588" spans="4:47" ht="13.5" customHeight="1">
      <c r="D588" s="283" t="s">
        <v>429</v>
      </c>
      <c r="E588" s="282"/>
      <c r="F588" s="285" t="s">
        <v>595</v>
      </c>
      <c r="G588" s="199">
        <v>0.1</v>
      </c>
      <c r="H588" s="284">
        <v>32</v>
      </c>
      <c r="I588" s="284">
        <v>32</v>
      </c>
      <c r="J588" s="284">
        <v>37</v>
      </c>
      <c r="K588" s="284">
        <v>32</v>
      </c>
      <c r="L588" s="284">
        <v>32</v>
      </c>
      <c r="M588" s="284">
        <v>37</v>
      </c>
      <c r="N588" s="284">
        <v>34</v>
      </c>
      <c r="O588" s="284">
        <v>32</v>
      </c>
      <c r="P588" s="284">
        <v>32</v>
      </c>
      <c r="Q588" s="284">
        <v>37</v>
      </c>
      <c r="R588" s="284">
        <v>34</v>
      </c>
      <c r="S588" s="284">
        <v>32</v>
      </c>
      <c r="T588" s="284">
        <v>32</v>
      </c>
      <c r="U588" s="284">
        <v>37</v>
      </c>
      <c r="V588" s="284">
        <v>32</v>
      </c>
      <c r="W588" s="284">
        <v>37</v>
      </c>
      <c r="X588" s="284">
        <v>32</v>
      </c>
      <c r="Y588" s="284">
        <v>32</v>
      </c>
      <c r="Z588" s="284">
        <v>37</v>
      </c>
      <c r="AA588" s="284">
        <v>34</v>
      </c>
      <c r="AB588" s="284">
        <v>32</v>
      </c>
      <c r="AC588" s="284">
        <v>32</v>
      </c>
      <c r="AD588" s="284">
        <v>37</v>
      </c>
      <c r="AE588" s="284">
        <v>34</v>
      </c>
      <c r="AF588" s="284">
        <v>32</v>
      </c>
      <c r="AG588" s="284">
        <v>32</v>
      </c>
      <c r="AH588" s="284">
        <v>37</v>
      </c>
      <c r="AI588" s="284">
        <v>32</v>
      </c>
      <c r="AJ588" s="284">
        <v>32</v>
      </c>
      <c r="AK588" s="284">
        <v>32</v>
      </c>
      <c r="AL588" s="284">
        <v>37</v>
      </c>
      <c r="AM588" s="284">
        <v>32</v>
      </c>
      <c r="AN588" s="284">
        <v>32</v>
      </c>
      <c r="AO588" s="284">
        <v>37</v>
      </c>
      <c r="AP588" s="284">
        <v>38</v>
      </c>
      <c r="AQ588" s="284">
        <v>38</v>
      </c>
      <c r="AR588" s="284">
        <v>38</v>
      </c>
      <c r="AS588" s="284">
        <v>38</v>
      </c>
      <c r="AU588" t="s">
        <v>429</v>
      </c>
    </row>
    <row r="589" spans="4:47" ht="13.5" customHeight="1">
      <c r="D589" s="283" t="s">
        <v>430</v>
      </c>
      <c r="E589" s="282"/>
      <c r="F589" s="285" t="s">
        <v>596</v>
      </c>
      <c r="G589" s="199">
        <v>0.1</v>
      </c>
      <c r="H589" s="284">
        <v>51</v>
      </c>
      <c r="I589" s="284">
        <v>50</v>
      </c>
      <c r="J589" s="284">
        <v>57</v>
      </c>
      <c r="K589" s="284">
        <v>51</v>
      </c>
      <c r="L589" s="284">
        <v>50</v>
      </c>
      <c r="M589" s="284">
        <v>57</v>
      </c>
      <c r="N589" s="284">
        <v>55</v>
      </c>
      <c r="O589" s="284">
        <v>51</v>
      </c>
      <c r="P589" s="284">
        <v>50</v>
      </c>
      <c r="Q589" s="284">
        <v>57</v>
      </c>
      <c r="R589" s="284">
        <v>55</v>
      </c>
      <c r="S589" s="284">
        <v>51</v>
      </c>
      <c r="T589" s="284">
        <v>50</v>
      </c>
      <c r="U589" s="284">
        <v>57</v>
      </c>
      <c r="V589" s="284">
        <v>50</v>
      </c>
      <c r="W589" s="284">
        <v>57</v>
      </c>
      <c r="X589" s="284">
        <v>51</v>
      </c>
      <c r="Y589" s="284">
        <v>50</v>
      </c>
      <c r="Z589" s="284">
        <v>57</v>
      </c>
      <c r="AA589" s="284">
        <v>55</v>
      </c>
      <c r="AB589" s="284">
        <v>51</v>
      </c>
      <c r="AC589" s="284">
        <v>50</v>
      </c>
      <c r="AD589" s="284">
        <v>57</v>
      </c>
      <c r="AE589" s="284">
        <v>55</v>
      </c>
      <c r="AF589" s="284">
        <v>51</v>
      </c>
      <c r="AG589" s="284">
        <v>50</v>
      </c>
      <c r="AH589" s="284">
        <v>57</v>
      </c>
      <c r="AI589" s="284">
        <v>50</v>
      </c>
      <c r="AJ589" s="284">
        <v>51</v>
      </c>
      <c r="AK589" s="284">
        <v>50</v>
      </c>
      <c r="AL589" s="284">
        <v>57</v>
      </c>
      <c r="AM589" s="284">
        <v>51</v>
      </c>
      <c r="AN589" s="284">
        <v>50</v>
      </c>
      <c r="AO589" s="284">
        <v>57</v>
      </c>
      <c r="AP589" s="284">
        <v>62</v>
      </c>
      <c r="AQ589" s="284">
        <v>62</v>
      </c>
      <c r="AR589" s="284">
        <v>62</v>
      </c>
      <c r="AS589" s="284">
        <v>62</v>
      </c>
      <c r="AU589" t="s">
        <v>430</v>
      </c>
    </row>
    <row r="590" spans="4:47" ht="13.5" customHeight="1">
      <c r="D590" s="283" t="s">
        <v>432</v>
      </c>
      <c r="E590" s="282"/>
      <c r="F590" s="285" t="s">
        <v>867</v>
      </c>
      <c r="G590" s="199">
        <v>0.1</v>
      </c>
      <c r="H590" s="284">
        <v>31</v>
      </c>
      <c r="I590" s="284">
        <v>32</v>
      </c>
      <c r="J590" s="284">
        <v>36</v>
      </c>
      <c r="K590" s="284">
        <v>31</v>
      </c>
      <c r="L590" s="284">
        <v>32</v>
      </c>
      <c r="M590" s="284">
        <v>36</v>
      </c>
      <c r="N590" s="284">
        <v>33</v>
      </c>
      <c r="O590" s="284">
        <v>31</v>
      </c>
      <c r="P590" s="284">
        <v>32</v>
      </c>
      <c r="Q590" s="284">
        <v>36</v>
      </c>
      <c r="R590" s="284">
        <v>33</v>
      </c>
      <c r="S590" s="284">
        <v>31</v>
      </c>
      <c r="T590" s="284">
        <v>32</v>
      </c>
      <c r="U590" s="284">
        <v>36</v>
      </c>
      <c r="V590" s="284">
        <v>32</v>
      </c>
      <c r="W590" s="284">
        <v>36</v>
      </c>
      <c r="X590" s="284">
        <v>31</v>
      </c>
      <c r="Y590" s="284">
        <v>32</v>
      </c>
      <c r="Z590" s="284">
        <v>36</v>
      </c>
      <c r="AA590" s="284">
        <v>33</v>
      </c>
      <c r="AB590" s="284">
        <v>31</v>
      </c>
      <c r="AC590" s="284">
        <v>32</v>
      </c>
      <c r="AD590" s="284">
        <v>36</v>
      </c>
      <c r="AE590" s="284">
        <v>33</v>
      </c>
      <c r="AF590" s="284">
        <v>31</v>
      </c>
      <c r="AG590" s="284">
        <v>32</v>
      </c>
      <c r="AH590" s="284">
        <v>36</v>
      </c>
      <c r="AI590" s="284">
        <v>32</v>
      </c>
      <c r="AJ590" s="284">
        <v>31</v>
      </c>
      <c r="AK590" s="284">
        <v>32</v>
      </c>
      <c r="AL590" s="284">
        <v>36</v>
      </c>
      <c r="AM590" s="284">
        <v>31</v>
      </c>
      <c r="AN590" s="284">
        <v>32</v>
      </c>
      <c r="AO590" s="284">
        <v>36</v>
      </c>
      <c r="AP590" s="284">
        <v>39</v>
      </c>
      <c r="AQ590" s="284">
        <v>39</v>
      </c>
      <c r="AR590" s="284">
        <v>39</v>
      </c>
      <c r="AS590" s="284">
        <v>39</v>
      </c>
      <c r="AU590" t="s">
        <v>432</v>
      </c>
    </row>
    <row r="591" spans="4:47" ht="13.5" customHeight="1">
      <c r="D591" s="283" t="s">
        <v>433</v>
      </c>
      <c r="E591" s="282"/>
      <c r="F591" s="285" t="s">
        <v>868</v>
      </c>
      <c r="G591" s="199">
        <v>2.9</v>
      </c>
      <c r="H591" s="284">
        <v>397</v>
      </c>
      <c r="I591" s="284">
        <v>393</v>
      </c>
      <c r="J591" s="284">
        <v>451</v>
      </c>
      <c r="K591" s="284">
        <v>397</v>
      </c>
      <c r="L591" s="284">
        <v>393</v>
      </c>
      <c r="M591" s="284">
        <v>451</v>
      </c>
      <c r="N591" s="284">
        <v>418</v>
      </c>
      <c r="O591" s="284">
        <v>397</v>
      </c>
      <c r="P591" s="284">
        <v>393</v>
      </c>
      <c r="Q591" s="284">
        <v>451</v>
      </c>
      <c r="R591" s="284">
        <v>418</v>
      </c>
      <c r="S591" s="284">
        <v>397</v>
      </c>
      <c r="T591" s="284">
        <v>393</v>
      </c>
      <c r="U591" s="284">
        <v>451</v>
      </c>
      <c r="V591" s="284">
        <v>393</v>
      </c>
      <c r="W591" s="284">
        <v>451</v>
      </c>
      <c r="X591" s="284">
        <v>397</v>
      </c>
      <c r="Y591" s="284">
        <v>393</v>
      </c>
      <c r="Z591" s="284">
        <v>451</v>
      </c>
      <c r="AA591" s="284">
        <v>418</v>
      </c>
      <c r="AB591" s="284">
        <v>397</v>
      </c>
      <c r="AC591" s="284">
        <v>393</v>
      </c>
      <c r="AD591" s="284">
        <v>451</v>
      </c>
      <c r="AE591" s="284">
        <v>418</v>
      </c>
      <c r="AF591" s="284">
        <v>397</v>
      </c>
      <c r="AG591" s="284">
        <v>393</v>
      </c>
      <c r="AH591" s="284">
        <v>451</v>
      </c>
      <c r="AI591" s="284">
        <v>393</v>
      </c>
      <c r="AJ591" s="284">
        <v>397</v>
      </c>
      <c r="AK591" s="284">
        <v>393</v>
      </c>
      <c r="AL591" s="284">
        <v>451</v>
      </c>
      <c r="AM591" s="284">
        <v>397</v>
      </c>
      <c r="AN591" s="284">
        <v>393</v>
      </c>
      <c r="AO591" s="284">
        <v>451</v>
      </c>
      <c r="AP591" s="284">
        <v>476</v>
      </c>
      <c r="AQ591" s="284">
        <v>476</v>
      </c>
      <c r="AR591" s="284">
        <v>476</v>
      </c>
      <c r="AS591" s="284">
        <v>476</v>
      </c>
      <c r="AU591" t="s">
        <v>433</v>
      </c>
    </row>
    <row r="592" spans="4:47" ht="13.5" customHeight="1">
      <c r="D592" s="283" t="s">
        <v>1832</v>
      </c>
      <c r="E592" s="282"/>
      <c r="F592" s="285" t="s">
        <v>1838</v>
      </c>
      <c r="G592" s="199">
        <v>3.2</v>
      </c>
      <c r="H592" s="284">
        <v>519</v>
      </c>
      <c r="I592" s="284">
        <v>518</v>
      </c>
      <c r="J592" s="284">
        <v>613</v>
      </c>
      <c r="K592" s="284">
        <v>519</v>
      </c>
      <c r="L592" s="284">
        <v>518</v>
      </c>
      <c r="M592" s="284">
        <v>613</v>
      </c>
      <c r="N592" s="284">
        <v>546</v>
      </c>
      <c r="O592" s="284">
        <v>519</v>
      </c>
      <c r="P592" s="284">
        <v>518</v>
      </c>
      <c r="Q592" s="284">
        <v>613</v>
      </c>
      <c r="R592" s="284">
        <v>546</v>
      </c>
      <c r="S592" s="284">
        <v>519</v>
      </c>
      <c r="T592" s="284">
        <v>518</v>
      </c>
      <c r="U592" s="284">
        <v>613</v>
      </c>
      <c r="V592" s="284">
        <v>518</v>
      </c>
      <c r="W592" s="284">
        <v>613</v>
      </c>
      <c r="X592" s="284">
        <v>519</v>
      </c>
      <c r="Y592" s="284">
        <v>518</v>
      </c>
      <c r="Z592" s="284">
        <v>613</v>
      </c>
      <c r="AA592" s="284">
        <v>546</v>
      </c>
      <c r="AB592" s="284">
        <v>519</v>
      </c>
      <c r="AC592" s="284">
        <v>518</v>
      </c>
      <c r="AD592" s="284">
        <v>613</v>
      </c>
      <c r="AE592" s="284">
        <v>546</v>
      </c>
      <c r="AF592" s="284">
        <v>519</v>
      </c>
      <c r="AG592" s="284">
        <v>518</v>
      </c>
      <c r="AH592" s="284">
        <v>613</v>
      </c>
      <c r="AI592" s="284">
        <v>518</v>
      </c>
      <c r="AJ592" s="284">
        <v>519</v>
      </c>
      <c r="AK592" s="284">
        <v>518</v>
      </c>
      <c r="AL592" s="284">
        <v>613</v>
      </c>
      <c r="AM592" s="284">
        <v>519</v>
      </c>
      <c r="AN592" s="284">
        <v>518</v>
      </c>
      <c r="AO592" s="284">
        <v>613</v>
      </c>
      <c r="AP592" s="284">
        <v>601</v>
      </c>
      <c r="AQ592" s="284">
        <v>601</v>
      </c>
      <c r="AR592" s="284">
        <v>601</v>
      </c>
      <c r="AS592" s="284">
        <v>601</v>
      </c>
      <c r="AU592" t="s">
        <v>1832</v>
      </c>
    </row>
    <row r="593" spans="4:47" ht="13.5" customHeight="1">
      <c r="D593" s="283" t="s">
        <v>1834</v>
      </c>
      <c r="E593" s="282"/>
      <c r="F593" s="285" t="s">
        <v>1839</v>
      </c>
      <c r="G593" s="199">
        <v>3.2</v>
      </c>
      <c r="H593" s="284">
        <v>618</v>
      </c>
      <c r="I593" s="284">
        <v>609</v>
      </c>
      <c r="J593" s="284">
        <v>734</v>
      </c>
      <c r="K593" s="284">
        <v>618</v>
      </c>
      <c r="L593" s="284">
        <v>609</v>
      </c>
      <c r="M593" s="284">
        <v>734</v>
      </c>
      <c r="N593" s="287" t="s">
        <v>2022</v>
      </c>
      <c r="O593" s="284">
        <v>618</v>
      </c>
      <c r="P593" s="284">
        <v>609</v>
      </c>
      <c r="Q593" s="284">
        <v>734</v>
      </c>
      <c r="R593" s="287" t="s">
        <v>2022</v>
      </c>
      <c r="S593" s="284">
        <v>618</v>
      </c>
      <c r="T593" s="284">
        <v>609</v>
      </c>
      <c r="U593" s="284">
        <v>734</v>
      </c>
      <c r="V593" s="284">
        <v>609</v>
      </c>
      <c r="W593" s="284">
        <v>734</v>
      </c>
      <c r="X593" s="284">
        <v>618</v>
      </c>
      <c r="Y593" s="284">
        <v>609</v>
      </c>
      <c r="Z593" s="284">
        <v>734</v>
      </c>
      <c r="AA593" s="287" t="s">
        <v>2022</v>
      </c>
      <c r="AB593" s="284">
        <v>618</v>
      </c>
      <c r="AC593" s="284">
        <v>609</v>
      </c>
      <c r="AD593" s="284">
        <v>734</v>
      </c>
      <c r="AE593" s="287" t="s">
        <v>2022</v>
      </c>
      <c r="AF593" s="284">
        <v>618</v>
      </c>
      <c r="AG593" s="284">
        <v>609</v>
      </c>
      <c r="AH593" s="284">
        <v>734</v>
      </c>
      <c r="AI593" s="284">
        <v>609</v>
      </c>
      <c r="AJ593" s="284">
        <v>618</v>
      </c>
      <c r="AK593" s="284">
        <v>609</v>
      </c>
      <c r="AL593" s="284">
        <v>734</v>
      </c>
      <c r="AM593" s="284">
        <v>618</v>
      </c>
      <c r="AN593" s="284">
        <v>609</v>
      </c>
      <c r="AO593" s="284">
        <v>734</v>
      </c>
      <c r="AP593" s="284">
        <v>670</v>
      </c>
      <c r="AQ593" s="284">
        <v>670</v>
      </c>
      <c r="AR593" s="284">
        <v>670</v>
      </c>
      <c r="AS593" s="284">
        <v>670</v>
      </c>
      <c r="AU593" t="s">
        <v>1834</v>
      </c>
    </row>
    <row r="594" spans="4:47" ht="13.5" customHeight="1">
      <c r="D594" s="283" t="s">
        <v>1835</v>
      </c>
      <c r="E594" s="282"/>
      <c r="F594" s="285" t="s">
        <v>1840</v>
      </c>
      <c r="G594" s="199">
        <v>3.2</v>
      </c>
      <c r="H594" s="284">
        <v>538</v>
      </c>
      <c r="I594" s="284">
        <v>551</v>
      </c>
      <c r="J594" s="284">
        <v>654</v>
      </c>
      <c r="K594" s="284">
        <v>538</v>
      </c>
      <c r="L594" s="284">
        <v>551</v>
      </c>
      <c r="M594" s="284">
        <v>654</v>
      </c>
      <c r="N594" s="284">
        <v>590</v>
      </c>
      <c r="O594" s="284">
        <v>538</v>
      </c>
      <c r="P594" s="284">
        <v>551</v>
      </c>
      <c r="Q594" s="284">
        <v>654</v>
      </c>
      <c r="R594" s="284">
        <v>590</v>
      </c>
      <c r="S594" s="284">
        <v>538</v>
      </c>
      <c r="T594" s="284">
        <v>551</v>
      </c>
      <c r="U594" s="284">
        <v>654</v>
      </c>
      <c r="V594" s="284">
        <v>551</v>
      </c>
      <c r="W594" s="284">
        <v>654</v>
      </c>
      <c r="X594" s="284">
        <v>538</v>
      </c>
      <c r="Y594" s="284">
        <v>551</v>
      </c>
      <c r="Z594" s="284">
        <v>654</v>
      </c>
      <c r="AA594" s="284">
        <v>590</v>
      </c>
      <c r="AB594" s="284">
        <v>538</v>
      </c>
      <c r="AC594" s="284">
        <v>551</v>
      </c>
      <c r="AD594" s="284">
        <v>654</v>
      </c>
      <c r="AE594" s="284">
        <v>590</v>
      </c>
      <c r="AF594" s="284">
        <v>538</v>
      </c>
      <c r="AG594" s="284">
        <v>551</v>
      </c>
      <c r="AH594" s="284">
        <v>654</v>
      </c>
      <c r="AI594" s="284">
        <v>551</v>
      </c>
      <c r="AJ594" s="284">
        <v>538</v>
      </c>
      <c r="AK594" s="284">
        <v>551</v>
      </c>
      <c r="AL594" s="284">
        <v>654</v>
      </c>
      <c r="AM594" s="284">
        <v>538</v>
      </c>
      <c r="AN594" s="284">
        <v>551</v>
      </c>
      <c r="AO594" s="284">
        <v>654</v>
      </c>
      <c r="AP594" s="284">
        <v>594</v>
      </c>
      <c r="AQ594" s="284">
        <v>594</v>
      </c>
      <c r="AR594" s="284">
        <v>594</v>
      </c>
      <c r="AS594" s="284">
        <v>594</v>
      </c>
      <c r="AU594" t="s">
        <v>1835</v>
      </c>
    </row>
    <row r="595" spans="4:47" ht="13.5" customHeight="1">
      <c r="D595" s="283" t="s">
        <v>35</v>
      </c>
      <c r="E595" s="283" t="s">
        <v>4713</v>
      </c>
      <c r="F595" s="285" t="s">
        <v>778</v>
      </c>
      <c r="G595" s="199">
        <v>9</v>
      </c>
      <c r="H595" s="284">
        <v>686</v>
      </c>
      <c r="I595" s="284">
        <v>684</v>
      </c>
      <c r="J595" s="284">
        <v>783</v>
      </c>
      <c r="K595" s="284">
        <v>706</v>
      </c>
      <c r="L595" s="284">
        <v>695</v>
      </c>
      <c r="M595" s="284">
        <v>822</v>
      </c>
      <c r="N595" s="284">
        <v>751</v>
      </c>
      <c r="O595" s="284">
        <v>683</v>
      </c>
      <c r="P595" s="284">
        <v>714</v>
      </c>
      <c r="Q595" s="284">
        <v>805</v>
      </c>
      <c r="R595" s="284">
        <v>759</v>
      </c>
      <c r="S595" s="284">
        <v>951</v>
      </c>
      <c r="T595" s="284">
        <v>1046</v>
      </c>
      <c r="U595" s="284">
        <v>1152</v>
      </c>
      <c r="V595" s="284">
        <v>910</v>
      </c>
      <c r="W595" s="284">
        <v>1021</v>
      </c>
      <c r="X595" s="284">
        <v>735</v>
      </c>
      <c r="Y595" s="284">
        <v>788</v>
      </c>
      <c r="Z595" s="284">
        <v>932</v>
      </c>
      <c r="AA595" s="284">
        <v>824</v>
      </c>
      <c r="AB595" s="284">
        <v>762</v>
      </c>
      <c r="AC595" s="284">
        <v>829</v>
      </c>
      <c r="AD595" s="284">
        <v>990</v>
      </c>
      <c r="AE595" s="284">
        <v>852</v>
      </c>
      <c r="AF595" s="284">
        <v>829</v>
      </c>
      <c r="AG595" s="284">
        <v>898</v>
      </c>
      <c r="AH595" s="284">
        <v>1070</v>
      </c>
      <c r="AI595" s="284">
        <v>746</v>
      </c>
      <c r="AJ595" s="284">
        <v>786</v>
      </c>
      <c r="AK595" s="284">
        <v>848</v>
      </c>
      <c r="AL595" s="284">
        <v>1002</v>
      </c>
      <c r="AM595" s="284">
        <v>713</v>
      </c>
      <c r="AN595" s="284">
        <v>752</v>
      </c>
      <c r="AO595" s="284">
        <v>860</v>
      </c>
      <c r="AP595" s="284">
        <v>797</v>
      </c>
      <c r="AQ595" s="284">
        <v>797</v>
      </c>
      <c r="AR595" s="284">
        <v>914</v>
      </c>
      <c r="AS595" s="284">
        <v>869</v>
      </c>
      <c r="AU595" t="s">
        <v>35</v>
      </c>
    </row>
    <row r="596" spans="4:47" ht="13.5" customHeight="1">
      <c r="D596" s="283" t="s">
        <v>3109</v>
      </c>
      <c r="E596" s="283" t="s">
        <v>4713</v>
      </c>
      <c r="F596" s="285" t="s">
        <v>778</v>
      </c>
      <c r="G596" s="199">
        <v>9</v>
      </c>
      <c r="H596" s="284">
        <v>686</v>
      </c>
      <c r="I596" s="284">
        <v>684</v>
      </c>
      <c r="J596" s="284">
        <v>783</v>
      </c>
      <c r="K596" s="284">
        <v>706</v>
      </c>
      <c r="L596" s="284">
        <v>695</v>
      </c>
      <c r="M596" s="284">
        <v>822</v>
      </c>
      <c r="N596" s="284">
        <v>751</v>
      </c>
      <c r="O596" s="284">
        <v>683</v>
      </c>
      <c r="P596" s="284">
        <v>714</v>
      </c>
      <c r="Q596" s="284">
        <v>805</v>
      </c>
      <c r="R596" s="284">
        <v>759</v>
      </c>
      <c r="S596" s="284">
        <v>951</v>
      </c>
      <c r="T596" s="284">
        <v>1046</v>
      </c>
      <c r="U596" s="284">
        <v>1152</v>
      </c>
      <c r="V596" s="284">
        <v>910</v>
      </c>
      <c r="W596" s="284">
        <v>1021</v>
      </c>
      <c r="X596" s="284">
        <v>735</v>
      </c>
      <c r="Y596" s="284">
        <v>788</v>
      </c>
      <c r="Z596" s="284">
        <v>932</v>
      </c>
      <c r="AA596" s="284">
        <v>824</v>
      </c>
      <c r="AB596" s="284">
        <v>762</v>
      </c>
      <c r="AC596" s="284">
        <v>829</v>
      </c>
      <c r="AD596" s="284">
        <v>990</v>
      </c>
      <c r="AE596" s="284">
        <v>852</v>
      </c>
      <c r="AF596" s="284">
        <v>829</v>
      </c>
      <c r="AG596" s="284">
        <v>898</v>
      </c>
      <c r="AH596" s="284">
        <v>1070</v>
      </c>
      <c r="AI596" s="284">
        <v>746</v>
      </c>
      <c r="AJ596" s="284">
        <v>786</v>
      </c>
      <c r="AK596" s="284">
        <v>848</v>
      </c>
      <c r="AL596" s="284">
        <v>1002</v>
      </c>
      <c r="AM596" s="284">
        <v>713</v>
      </c>
      <c r="AN596" s="284">
        <v>752</v>
      </c>
      <c r="AO596" s="284">
        <v>860</v>
      </c>
      <c r="AP596" s="284">
        <v>797</v>
      </c>
      <c r="AQ596" s="284">
        <v>797</v>
      </c>
      <c r="AR596" s="284">
        <v>914</v>
      </c>
      <c r="AS596" s="284">
        <v>869</v>
      </c>
      <c r="AU596" t="s">
        <v>3109</v>
      </c>
    </row>
    <row r="597" spans="4:47" ht="13.5" customHeight="1">
      <c r="D597" s="283" t="s">
        <v>36</v>
      </c>
      <c r="E597" s="283" t="s">
        <v>4713</v>
      </c>
      <c r="F597" s="285" t="s">
        <v>779</v>
      </c>
      <c r="G597" s="199">
        <v>10.5</v>
      </c>
      <c r="H597" s="284">
        <v>712</v>
      </c>
      <c r="I597" s="284">
        <v>712</v>
      </c>
      <c r="J597" s="284">
        <v>814</v>
      </c>
      <c r="K597" s="284">
        <v>733</v>
      </c>
      <c r="L597" s="284">
        <v>722</v>
      </c>
      <c r="M597" s="284">
        <v>860</v>
      </c>
      <c r="N597" s="284">
        <v>783</v>
      </c>
      <c r="O597" s="284">
        <v>711</v>
      </c>
      <c r="P597" s="284">
        <v>750</v>
      </c>
      <c r="Q597" s="284">
        <v>842</v>
      </c>
      <c r="R597" s="284">
        <v>796</v>
      </c>
      <c r="S597" s="284">
        <v>983</v>
      </c>
      <c r="T597" s="284">
        <v>1087</v>
      </c>
      <c r="U597" s="284">
        <v>1196</v>
      </c>
      <c r="V597" s="284">
        <v>945</v>
      </c>
      <c r="W597" s="284">
        <v>1059</v>
      </c>
      <c r="X597" s="284">
        <v>760</v>
      </c>
      <c r="Y597" s="284">
        <v>819</v>
      </c>
      <c r="Z597" s="284">
        <v>970</v>
      </c>
      <c r="AA597" s="284">
        <v>852</v>
      </c>
      <c r="AB597" s="284">
        <v>791</v>
      </c>
      <c r="AC597" s="284">
        <v>868</v>
      </c>
      <c r="AD597" s="284">
        <v>1038</v>
      </c>
      <c r="AE597" s="284">
        <v>886</v>
      </c>
      <c r="AF597" s="284">
        <v>858</v>
      </c>
      <c r="AG597" s="284">
        <v>937</v>
      </c>
      <c r="AH597" s="284">
        <v>1119</v>
      </c>
      <c r="AI597" s="284">
        <v>769</v>
      </c>
      <c r="AJ597" s="284">
        <v>819</v>
      </c>
      <c r="AK597" s="284">
        <v>890</v>
      </c>
      <c r="AL597" s="284">
        <v>1051</v>
      </c>
      <c r="AM597" s="284">
        <v>740</v>
      </c>
      <c r="AN597" s="284">
        <v>786</v>
      </c>
      <c r="AO597" s="284">
        <v>899</v>
      </c>
      <c r="AP597" s="284">
        <v>832</v>
      </c>
      <c r="AQ597" s="284">
        <v>832</v>
      </c>
      <c r="AR597" s="284">
        <v>964</v>
      </c>
      <c r="AS597" s="284">
        <v>902</v>
      </c>
      <c r="AU597" t="s">
        <v>36</v>
      </c>
    </row>
    <row r="598" spans="4:47" ht="13.5" customHeight="1">
      <c r="D598" s="283" t="s">
        <v>3110</v>
      </c>
      <c r="E598" s="283" t="s">
        <v>4713</v>
      </c>
      <c r="F598" s="285" t="s">
        <v>779</v>
      </c>
      <c r="G598" s="199">
        <v>10.5</v>
      </c>
      <c r="H598" s="284">
        <v>712</v>
      </c>
      <c r="I598" s="284">
        <v>712</v>
      </c>
      <c r="J598" s="284">
        <v>814</v>
      </c>
      <c r="K598" s="284">
        <v>733</v>
      </c>
      <c r="L598" s="284">
        <v>722</v>
      </c>
      <c r="M598" s="284">
        <v>860</v>
      </c>
      <c r="N598" s="284">
        <v>783</v>
      </c>
      <c r="O598" s="284">
        <v>711</v>
      </c>
      <c r="P598" s="284">
        <v>750</v>
      </c>
      <c r="Q598" s="284">
        <v>842</v>
      </c>
      <c r="R598" s="284">
        <v>796</v>
      </c>
      <c r="S598" s="284">
        <v>983</v>
      </c>
      <c r="T598" s="284">
        <v>1087</v>
      </c>
      <c r="U598" s="284">
        <v>1196</v>
      </c>
      <c r="V598" s="284">
        <v>945</v>
      </c>
      <c r="W598" s="284">
        <v>1059</v>
      </c>
      <c r="X598" s="284">
        <v>760</v>
      </c>
      <c r="Y598" s="284">
        <v>819</v>
      </c>
      <c r="Z598" s="284">
        <v>970</v>
      </c>
      <c r="AA598" s="284">
        <v>852</v>
      </c>
      <c r="AB598" s="284">
        <v>791</v>
      </c>
      <c r="AC598" s="284">
        <v>868</v>
      </c>
      <c r="AD598" s="284">
        <v>1038</v>
      </c>
      <c r="AE598" s="284">
        <v>886</v>
      </c>
      <c r="AF598" s="284">
        <v>858</v>
      </c>
      <c r="AG598" s="284">
        <v>937</v>
      </c>
      <c r="AH598" s="284">
        <v>1119</v>
      </c>
      <c r="AI598" s="284">
        <v>769</v>
      </c>
      <c r="AJ598" s="284">
        <v>819</v>
      </c>
      <c r="AK598" s="284">
        <v>890</v>
      </c>
      <c r="AL598" s="284">
        <v>1051</v>
      </c>
      <c r="AM598" s="284">
        <v>740</v>
      </c>
      <c r="AN598" s="284">
        <v>786</v>
      </c>
      <c r="AO598" s="284">
        <v>899</v>
      </c>
      <c r="AP598" s="284">
        <v>832</v>
      </c>
      <c r="AQ598" s="284">
        <v>832</v>
      </c>
      <c r="AR598" s="284">
        <v>964</v>
      </c>
      <c r="AS598" s="284">
        <v>902</v>
      </c>
      <c r="AU598" t="s">
        <v>3110</v>
      </c>
    </row>
    <row r="599" spans="4:47" ht="13.5" customHeight="1">
      <c r="D599" s="283" t="s">
        <v>37</v>
      </c>
      <c r="E599" s="283" t="s">
        <v>4713</v>
      </c>
      <c r="F599" s="285" t="s">
        <v>780</v>
      </c>
      <c r="G599" s="199">
        <v>9</v>
      </c>
      <c r="H599" s="284">
        <v>631</v>
      </c>
      <c r="I599" s="284">
        <v>626</v>
      </c>
      <c r="J599" s="284">
        <v>720</v>
      </c>
      <c r="K599" s="284">
        <v>655</v>
      </c>
      <c r="L599" s="284">
        <v>637</v>
      </c>
      <c r="M599" s="284">
        <v>768</v>
      </c>
      <c r="N599" s="284">
        <v>683</v>
      </c>
      <c r="O599" s="284">
        <v>632</v>
      </c>
      <c r="P599" s="284">
        <v>664</v>
      </c>
      <c r="Q599" s="284">
        <v>754</v>
      </c>
      <c r="R599" s="284">
        <v>713</v>
      </c>
      <c r="S599" s="284">
        <v>839</v>
      </c>
      <c r="T599" s="284">
        <v>925</v>
      </c>
      <c r="U599" s="284">
        <v>1074</v>
      </c>
      <c r="V599" s="284">
        <v>868</v>
      </c>
      <c r="W599" s="284">
        <v>975</v>
      </c>
      <c r="X599" s="284">
        <v>646</v>
      </c>
      <c r="Y599" s="284">
        <v>695</v>
      </c>
      <c r="Z599" s="284">
        <v>826</v>
      </c>
      <c r="AA599" s="284">
        <v>724</v>
      </c>
      <c r="AB599" s="284">
        <v>672</v>
      </c>
      <c r="AC599" s="284">
        <v>738</v>
      </c>
      <c r="AD599" s="284">
        <v>884</v>
      </c>
      <c r="AE599" s="284">
        <v>753</v>
      </c>
      <c r="AF599" s="284">
        <v>708</v>
      </c>
      <c r="AG599" s="284">
        <v>774</v>
      </c>
      <c r="AH599" s="284">
        <v>927</v>
      </c>
      <c r="AI599" s="284">
        <v>654</v>
      </c>
      <c r="AJ599" s="284">
        <v>709</v>
      </c>
      <c r="AK599" s="284">
        <v>774</v>
      </c>
      <c r="AL599" s="284">
        <v>910</v>
      </c>
      <c r="AM599" s="284">
        <v>653</v>
      </c>
      <c r="AN599" s="284">
        <v>690</v>
      </c>
      <c r="AO599" s="284">
        <v>788</v>
      </c>
      <c r="AP599" s="284">
        <v>753</v>
      </c>
      <c r="AQ599" s="284">
        <v>753</v>
      </c>
      <c r="AR599" s="284">
        <v>862</v>
      </c>
      <c r="AS599" s="284">
        <v>822</v>
      </c>
      <c r="AU599" t="s">
        <v>37</v>
      </c>
    </row>
    <row r="600" spans="4:47" ht="13.5" customHeight="1">
      <c r="D600" s="283" t="s">
        <v>3111</v>
      </c>
      <c r="E600" s="283" t="s">
        <v>4713</v>
      </c>
      <c r="F600" s="285" t="s">
        <v>780</v>
      </c>
      <c r="G600" s="199">
        <v>9</v>
      </c>
      <c r="H600" s="284">
        <v>631</v>
      </c>
      <c r="I600" s="284">
        <v>626</v>
      </c>
      <c r="J600" s="284">
        <v>720</v>
      </c>
      <c r="K600" s="284">
        <v>655</v>
      </c>
      <c r="L600" s="284">
        <v>637</v>
      </c>
      <c r="M600" s="284">
        <v>768</v>
      </c>
      <c r="N600" s="284">
        <v>683</v>
      </c>
      <c r="O600" s="284">
        <v>632</v>
      </c>
      <c r="P600" s="284">
        <v>664</v>
      </c>
      <c r="Q600" s="284">
        <v>754</v>
      </c>
      <c r="R600" s="284">
        <v>713</v>
      </c>
      <c r="S600" s="284">
        <v>839</v>
      </c>
      <c r="T600" s="284">
        <v>925</v>
      </c>
      <c r="U600" s="284">
        <v>1074</v>
      </c>
      <c r="V600" s="284">
        <v>868</v>
      </c>
      <c r="W600" s="284">
        <v>975</v>
      </c>
      <c r="X600" s="284">
        <v>646</v>
      </c>
      <c r="Y600" s="284">
        <v>695</v>
      </c>
      <c r="Z600" s="284">
        <v>826</v>
      </c>
      <c r="AA600" s="284">
        <v>724</v>
      </c>
      <c r="AB600" s="284">
        <v>672</v>
      </c>
      <c r="AC600" s="284">
        <v>738</v>
      </c>
      <c r="AD600" s="284">
        <v>884</v>
      </c>
      <c r="AE600" s="284">
        <v>753</v>
      </c>
      <c r="AF600" s="284">
        <v>708</v>
      </c>
      <c r="AG600" s="284">
        <v>774</v>
      </c>
      <c r="AH600" s="284">
        <v>927</v>
      </c>
      <c r="AI600" s="284">
        <v>654</v>
      </c>
      <c r="AJ600" s="284">
        <v>709</v>
      </c>
      <c r="AK600" s="284">
        <v>774</v>
      </c>
      <c r="AL600" s="284">
        <v>910</v>
      </c>
      <c r="AM600" s="284">
        <v>653</v>
      </c>
      <c r="AN600" s="284">
        <v>690</v>
      </c>
      <c r="AO600" s="284">
        <v>788</v>
      </c>
      <c r="AP600" s="284">
        <v>753</v>
      </c>
      <c r="AQ600" s="284">
        <v>753</v>
      </c>
      <c r="AR600" s="284">
        <v>862</v>
      </c>
      <c r="AS600" s="284">
        <v>822</v>
      </c>
      <c r="AU600" t="s">
        <v>3111</v>
      </c>
    </row>
    <row r="601" spans="4:47" ht="13.5" customHeight="1">
      <c r="D601" s="283" t="s">
        <v>1560</v>
      </c>
      <c r="E601" s="282"/>
      <c r="F601" s="285" t="s">
        <v>1563</v>
      </c>
      <c r="G601" s="199">
        <v>13</v>
      </c>
      <c r="H601" s="284">
        <v>284</v>
      </c>
      <c r="I601" s="284">
        <v>285</v>
      </c>
      <c r="J601" s="284">
        <v>323</v>
      </c>
      <c r="K601" s="284">
        <v>284</v>
      </c>
      <c r="L601" s="284">
        <v>285</v>
      </c>
      <c r="M601" s="284">
        <v>323</v>
      </c>
      <c r="N601" s="284">
        <v>299</v>
      </c>
      <c r="O601" s="284">
        <v>284</v>
      </c>
      <c r="P601" s="284">
        <v>285</v>
      </c>
      <c r="Q601" s="284">
        <v>323</v>
      </c>
      <c r="R601" s="284">
        <v>299</v>
      </c>
      <c r="S601" s="284">
        <v>284</v>
      </c>
      <c r="T601" s="284">
        <v>285</v>
      </c>
      <c r="U601" s="284">
        <v>323</v>
      </c>
      <c r="V601" s="284">
        <v>285</v>
      </c>
      <c r="W601" s="284">
        <v>323</v>
      </c>
      <c r="X601" s="284">
        <v>284</v>
      </c>
      <c r="Y601" s="284">
        <v>285</v>
      </c>
      <c r="Z601" s="284">
        <v>323</v>
      </c>
      <c r="AA601" s="284">
        <v>299</v>
      </c>
      <c r="AB601" s="284">
        <v>284</v>
      </c>
      <c r="AC601" s="284">
        <v>285</v>
      </c>
      <c r="AD601" s="284">
        <v>323</v>
      </c>
      <c r="AE601" s="284">
        <v>299</v>
      </c>
      <c r="AF601" s="284">
        <v>284</v>
      </c>
      <c r="AG601" s="284">
        <v>285</v>
      </c>
      <c r="AH601" s="284">
        <v>323</v>
      </c>
      <c r="AI601" s="284">
        <v>285</v>
      </c>
      <c r="AJ601" s="284">
        <v>284</v>
      </c>
      <c r="AK601" s="284">
        <v>285</v>
      </c>
      <c r="AL601" s="284">
        <v>323</v>
      </c>
      <c r="AM601" s="284">
        <v>284</v>
      </c>
      <c r="AN601" s="284">
        <v>285</v>
      </c>
      <c r="AO601" s="284">
        <v>323</v>
      </c>
      <c r="AP601" s="284">
        <v>314</v>
      </c>
      <c r="AQ601" s="284">
        <v>314</v>
      </c>
      <c r="AR601" s="284">
        <v>314</v>
      </c>
      <c r="AS601" s="284">
        <v>314</v>
      </c>
      <c r="AU601" t="s">
        <v>1560</v>
      </c>
    </row>
    <row r="602" spans="4:47" ht="13.5" customHeight="1">
      <c r="D602" s="283" t="s">
        <v>1561</v>
      </c>
      <c r="E602" s="282"/>
      <c r="F602" s="285" t="s">
        <v>876</v>
      </c>
      <c r="G602" s="199">
        <v>14.4</v>
      </c>
      <c r="H602" s="284">
        <v>290</v>
      </c>
      <c r="I602" s="284">
        <v>291</v>
      </c>
      <c r="J602" s="284">
        <v>330</v>
      </c>
      <c r="K602" s="284">
        <v>290</v>
      </c>
      <c r="L602" s="284">
        <v>291</v>
      </c>
      <c r="M602" s="284">
        <v>330</v>
      </c>
      <c r="N602" s="284">
        <v>306</v>
      </c>
      <c r="O602" s="284">
        <v>290</v>
      </c>
      <c r="P602" s="284">
        <v>291</v>
      </c>
      <c r="Q602" s="284">
        <v>330</v>
      </c>
      <c r="R602" s="284">
        <v>306</v>
      </c>
      <c r="S602" s="284">
        <v>290</v>
      </c>
      <c r="T602" s="284">
        <v>291</v>
      </c>
      <c r="U602" s="284">
        <v>330</v>
      </c>
      <c r="V602" s="284">
        <v>291</v>
      </c>
      <c r="W602" s="284">
        <v>330</v>
      </c>
      <c r="X602" s="284">
        <v>290</v>
      </c>
      <c r="Y602" s="284">
        <v>291</v>
      </c>
      <c r="Z602" s="284">
        <v>330</v>
      </c>
      <c r="AA602" s="284">
        <v>306</v>
      </c>
      <c r="AB602" s="284">
        <v>290</v>
      </c>
      <c r="AC602" s="284">
        <v>291</v>
      </c>
      <c r="AD602" s="284">
        <v>330</v>
      </c>
      <c r="AE602" s="284">
        <v>306</v>
      </c>
      <c r="AF602" s="284">
        <v>290</v>
      </c>
      <c r="AG602" s="284">
        <v>291</v>
      </c>
      <c r="AH602" s="284">
        <v>330</v>
      </c>
      <c r="AI602" s="284">
        <v>291</v>
      </c>
      <c r="AJ602" s="284">
        <v>290</v>
      </c>
      <c r="AK602" s="284">
        <v>291</v>
      </c>
      <c r="AL602" s="284">
        <v>330</v>
      </c>
      <c r="AM602" s="284">
        <v>290</v>
      </c>
      <c r="AN602" s="284">
        <v>291</v>
      </c>
      <c r="AO602" s="284">
        <v>330</v>
      </c>
      <c r="AP602" s="284">
        <v>320</v>
      </c>
      <c r="AQ602" s="284">
        <v>320</v>
      </c>
      <c r="AR602" s="284">
        <v>320</v>
      </c>
      <c r="AS602" s="284">
        <v>320</v>
      </c>
      <c r="AU602" t="s">
        <v>1561</v>
      </c>
    </row>
    <row r="603" spans="4:47" ht="13.5" customHeight="1">
      <c r="D603" s="283" t="s">
        <v>1562</v>
      </c>
      <c r="E603" s="282"/>
      <c r="F603" s="285" t="s">
        <v>877</v>
      </c>
      <c r="G603" s="199">
        <v>15.9</v>
      </c>
      <c r="H603" s="284">
        <v>297</v>
      </c>
      <c r="I603" s="284">
        <v>299</v>
      </c>
      <c r="J603" s="284">
        <v>338</v>
      </c>
      <c r="K603" s="284">
        <v>297</v>
      </c>
      <c r="L603" s="284">
        <v>299</v>
      </c>
      <c r="M603" s="284">
        <v>338</v>
      </c>
      <c r="N603" s="284">
        <v>313</v>
      </c>
      <c r="O603" s="284">
        <v>297</v>
      </c>
      <c r="P603" s="284">
        <v>299</v>
      </c>
      <c r="Q603" s="284">
        <v>338</v>
      </c>
      <c r="R603" s="284">
        <v>313</v>
      </c>
      <c r="S603" s="284">
        <v>297</v>
      </c>
      <c r="T603" s="284">
        <v>299</v>
      </c>
      <c r="U603" s="284">
        <v>338</v>
      </c>
      <c r="V603" s="284">
        <v>299</v>
      </c>
      <c r="W603" s="284">
        <v>338</v>
      </c>
      <c r="X603" s="284">
        <v>297</v>
      </c>
      <c r="Y603" s="284">
        <v>299</v>
      </c>
      <c r="Z603" s="284">
        <v>338</v>
      </c>
      <c r="AA603" s="284">
        <v>313</v>
      </c>
      <c r="AB603" s="284">
        <v>297</v>
      </c>
      <c r="AC603" s="284">
        <v>299</v>
      </c>
      <c r="AD603" s="284">
        <v>338</v>
      </c>
      <c r="AE603" s="284">
        <v>313</v>
      </c>
      <c r="AF603" s="284">
        <v>297</v>
      </c>
      <c r="AG603" s="284">
        <v>299</v>
      </c>
      <c r="AH603" s="284">
        <v>338</v>
      </c>
      <c r="AI603" s="284">
        <v>299</v>
      </c>
      <c r="AJ603" s="284">
        <v>297</v>
      </c>
      <c r="AK603" s="284">
        <v>299</v>
      </c>
      <c r="AL603" s="284">
        <v>338</v>
      </c>
      <c r="AM603" s="284">
        <v>297</v>
      </c>
      <c r="AN603" s="284">
        <v>299</v>
      </c>
      <c r="AO603" s="284">
        <v>338</v>
      </c>
      <c r="AP603" s="284">
        <v>329</v>
      </c>
      <c r="AQ603" s="284">
        <v>329</v>
      </c>
      <c r="AR603" s="284">
        <v>329</v>
      </c>
      <c r="AS603" s="284">
        <v>329</v>
      </c>
      <c r="AU603" t="s">
        <v>1562</v>
      </c>
    </row>
    <row r="604" spans="4:47" ht="13.5" customHeight="1">
      <c r="D604" s="283" t="s">
        <v>3925</v>
      </c>
      <c r="E604" s="282"/>
      <c r="F604" s="285" t="s">
        <v>3930</v>
      </c>
      <c r="G604" s="199">
        <v>12</v>
      </c>
      <c r="H604" s="284">
        <v>481</v>
      </c>
      <c r="I604" s="284">
        <v>477</v>
      </c>
      <c r="J604" s="284">
        <v>532</v>
      </c>
      <c r="K604" s="284">
        <v>481</v>
      </c>
      <c r="L604" s="284">
        <v>477</v>
      </c>
      <c r="M604" s="284">
        <v>532</v>
      </c>
      <c r="N604" s="284">
        <v>496</v>
      </c>
      <c r="O604" s="284">
        <v>470</v>
      </c>
      <c r="P604" s="284">
        <v>477</v>
      </c>
      <c r="Q604" s="284">
        <v>537</v>
      </c>
      <c r="R604" s="284">
        <v>496</v>
      </c>
      <c r="S604" s="284">
        <v>566</v>
      </c>
      <c r="T604" s="284">
        <v>619</v>
      </c>
      <c r="U604" s="284">
        <v>657</v>
      </c>
      <c r="V604" s="284">
        <v>532</v>
      </c>
      <c r="W604" s="284">
        <v>588</v>
      </c>
      <c r="X604" s="284">
        <v>500</v>
      </c>
      <c r="Y604" s="284">
        <v>530</v>
      </c>
      <c r="Z604" s="284">
        <v>617</v>
      </c>
      <c r="AA604" s="284">
        <v>551</v>
      </c>
      <c r="AB604" s="284">
        <v>515</v>
      </c>
      <c r="AC604" s="284">
        <v>552</v>
      </c>
      <c r="AD604" s="284">
        <v>644</v>
      </c>
      <c r="AE604" s="284">
        <v>567</v>
      </c>
      <c r="AF604" s="284">
        <v>545</v>
      </c>
      <c r="AG604" s="284">
        <v>582</v>
      </c>
      <c r="AH604" s="284">
        <v>681</v>
      </c>
      <c r="AI604" s="284">
        <v>501</v>
      </c>
      <c r="AJ604" s="284">
        <v>518</v>
      </c>
      <c r="AK604" s="284">
        <v>555</v>
      </c>
      <c r="AL604" s="284">
        <v>648</v>
      </c>
      <c r="AM604" s="284">
        <v>482</v>
      </c>
      <c r="AN604" s="284">
        <v>508</v>
      </c>
      <c r="AO604" s="284">
        <v>580</v>
      </c>
      <c r="AP604" s="284">
        <v>526</v>
      </c>
      <c r="AQ604" s="284">
        <v>526</v>
      </c>
      <c r="AR604" s="284">
        <v>575</v>
      </c>
      <c r="AS604" s="284">
        <v>550</v>
      </c>
      <c r="AU604" t="s">
        <v>3925</v>
      </c>
    </row>
    <row r="605" spans="4:47" ht="13.5" customHeight="1">
      <c r="D605" s="283" t="s">
        <v>3926</v>
      </c>
      <c r="E605" s="282"/>
      <c r="F605" s="285" t="s">
        <v>3931</v>
      </c>
      <c r="G605" s="199">
        <v>13.5</v>
      </c>
      <c r="H605" s="284">
        <v>531</v>
      </c>
      <c r="I605" s="284">
        <v>527</v>
      </c>
      <c r="J605" s="284">
        <v>587</v>
      </c>
      <c r="K605" s="284">
        <v>531</v>
      </c>
      <c r="L605" s="284">
        <v>527</v>
      </c>
      <c r="M605" s="284">
        <v>587</v>
      </c>
      <c r="N605" s="284">
        <v>548</v>
      </c>
      <c r="O605" s="284">
        <v>518</v>
      </c>
      <c r="P605" s="284">
        <v>527</v>
      </c>
      <c r="Q605" s="284">
        <v>592</v>
      </c>
      <c r="R605" s="284">
        <v>548</v>
      </c>
      <c r="S605" s="284">
        <v>615</v>
      </c>
      <c r="T605" s="284">
        <v>676</v>
      </c>
      <c r="U605" s="284">
        <v>720</v>
      </c>
      <c r="V605" s="284">
        <v>589</v>
      </c>
      <c r="W605" s="284">
        <v>645</v>
      </c>
      <c r="X605" s="284">
        <v>546</v>
      </c>
      <c r="Y605" s="284">
        <v>580</v>
      </c>
      <c r="Z605" s="284">
        <v>675</v>
      </c>
      <c r="AA605" s="284">
        <v>602</v>
      </c>
      <c r="AB605" s="284">
        <v>563</v>
      </c>
      <c r="AC605" s="284">
        <v>605</v>
      </c>
      <c r="AD605" s="284">
        <v>706</v>
      </c>
      <c r="AE605" s="284">
        <v>621</v>
      </c>
      <c r="AF605" s="284">
        <v>594</v>
      </c>
      <c r="AG605" s="284">
        <v>636</v>
      </c>
      <c r="AH605" s="284">
        <v>742</v>
      </c>
      <c r="AI605" s="284">
        <v>548</v>
      </c>
      <c r="AJ605" s="284">
        <v>566</v>
      </c>
      <c r="AK605" s="284">
        <v>608</v>
      </c>
      <c r="AL605" s="284">
        <v>710</v>
      </c>
      <c r="AM605" s="284">
        <v>530</v>
      </c>
      <c r="AN605" s="284">
        <v>560</v>
      </c>
      <c r="AO605" s="284">
        <v>639</v>
      </c>
      <c r="AP605" s="284">
        <v>582</v>
      </c>
      <c r="AQ605" s="284">
        <v>582</v>
      </c>
      <c r="AR605" s="284">
        <v>638</v>
      </c>
      <c r="AS605" s="284">
        <v>605</v>
      </c>
      <c r="AU605" t="s">
        <v>3926</v>
      </c>
    </row>
    <row r="606" spans="4:47" ht="13.5" customHeight="1">
      <c r="D606" s="283" t="s">
        <v>1564</v>
      </c>
      <c r="E606" s="282"/>
      <c r="F606" s="285" t="s">
        <v>1565</v>
      </c>
      <c r="G606" s="199">
        <v>15</v>
      </c>
      <c r="H606" s="284">
        <v>529</v>
      </c>
      <c r="I606" s="284">
        <v>525</v>
      </c>
      <c r="J606" s="284">
        <v>592</v>
      </c>
      <c r="K606" s="284">
        <v>529</v>
      </c>
      <c r="L606" s="284">
        <v>525</v>
      </c>
      <c r="M606" s="284">
        <v>592</v>
      </c>
      <c r="N606" s="284">
        <v>546</v>
      </c>
      <c r="O606" s="284">
        <v>519</v>
      </c>
      <c r="P606" s="284">
        <v>525</v>
      </c>
      <c r="Q606" s="284">
        <v>592</v>
      </c>
      <c r="R606" s="284">
        <v>546</v>
      </c>
      <c r="S606" s="284">
        <v>616</v>
      </c>
      <c r="T606" s="284">
        <v>680</v>
      </c>
      <c r="U606" s="284">
        <v>729</v>
      </c>
      <c r="V606" s="284">
        <v>595</v>
      </c>
      <c r="W606" s="284">
        <v>650</v>
      </c>
      <c r="X606" s="284">
        <v>550</v>
      </c>
      <c r="Y606" s="284">
        <v>584</v>
      </c>
      <c r="Z606" s="284">
        <v>683</v>
      </c>
      <c r="AA606" s="284">
        <v>616</v>
      </c>
      <c r="AB606" s="284">
        <v>559</v>
      </c>
      <c r="AC606" s="284">
        <v>601</v>
      </c>
      <c r="AD606" s="284">
        <v>707</v>
      </c>
      <c r="AE606" s="284">
        <v>626</v>
      </c>
      <c r="AF606" s="284">
        <v>591</v>
      </c>
      <c r="AG606" s="284">
        <v>633</v>
      </c>
      <c r="AH606" s="284">
        <v>745</v>
      </c>
      <c r="AI606" s="284">
        <v>556</v>
      </c>
      <c r="AJ606" s="284">
        <v>571</v>
      </c>
      <c r="AK606" s="284">
        <v>608</v>
      </c>
      <c r="AL606" s="284">
        <v>713</v>
      </c>
      <c r="AM606" s="284">
        <v>540</v>
      </c>
      <c r="AN606" s="284">
        <v>570</v>
      </c>
      <c r="AO606" s="284">
        <v>648</v>
      </c>
      <c r="AP606" s="284">
        <v>594</v>
      </c>
      <c r="AQ606" s="284">
        <v>594</v>
      </c>
      <c r="AR606" s="284">
        <v>646</v>
      </c>
      <c r="AS606" s="284">
        <v>606</v>
      </c>
      <c r="AU606" t="s">
        <v>1564</v>
      </c>
    </row>
    <row r="607" spans="4:47" ht="13.5" customHeight="1">
      <c r="D607" s="283" t="s">
        <v>1830</v>
      </c>
      <c r="E607" s="283" t="s">
        <v>4713</v>
      </c>
      <c r="F607" s="285" t="s">
        <v>1831</v>
      </c>
      <c r="G607" s="199">
        <v>23.8</v>
      </c>
      <c r="H607" s="284">
        <v>634</v>
      </c>
      <c r="I607" s="284">
        <v>634</v>
      </c>
      <c r="J607" s="284">
        <v>727</v>
      </c>
      <c r="K607" s="284">
        <v>634</v>
      </c>
      <c r="L607" s="284">
        <v>634</v>
      </c>
      <c r="M607" s="284">
        <v>727</v>
      </c>
      <c r="N607" s="284">
        <v>676</v>
      </c>
      <c r="O607" s="284">
        <v>627</v>
      </c>
      <c r="P607" s="284">
        <v>658</v>
      </c>
      <c r="Q607" s="284">
        <v>751</v>
      </c>
      <c r="R607" s="284">
        <v>696</v>
      </c>
      <c r="S607" s="284">
        <v>767</v>
      </c>
      <c r="T607" s="284">
        <v>844</v>
      </c>
      <c r="U607" s="284">
        <v>981</v>
      </c>
      <c r="V607" s="284">
        <v>744</v>
      </c>
      <c r="W607" s="284">
        <v>834</v>
      </c>
      <c r="X607" s="284">
        <v>695</v>
      </c>
      <c r="Y607" s="284">
        <v>754</v>
      </c>
      <c r="Z607" s="284">
        <v>899</v>
      </c>
      <c r="AA607" s="284">
        <v>777</v>
      </c>
      <c r="AB607" s="284">
        <v>702</v>
      </c>
      <c r="AC607" s="284">
        <v>761</v>
      </c>
      <c r="AD607" s="284">
        <v>894</v>
      </c>
      <c r="AE607" s="284">
        <v>769</v>
      </c>
      <c r="AF607" s="284">
        <v>730</v>
      </c>
      <c r="AG607" s="284">
        <v>777</v>
      </c>
      <c r="AH607" s="284">
        <v>910</v>
      </c>
      <c r="AI607" s="284">
        <v>690</v>
      </c>
      <c r="AJ607" s="284">
        <v>723</v>
      </c>
      <c r="AK607" s="284">
        <v>783</v>
      </c>
      <c r="AL607" s="284">
        <v>919</v>
      </c>
      <c r="AM607" s="284">
        <v>656</v>
      </c>
      <c r="AN607" s="284">
        <v>688</v>
      </c>
      <c r="AO607" s="284">
        <v>787</v>
      </c>
      <c r="AP607" s="284">
        <v>660</v>
      </c>
      <c r="AQ607" s="284">
        <v>660</v>
      </c>
      <c r="AR607" s="284">
        <v>756</v>
      </c>
      <c r="AS607" s="284">
        <v>662</v>
      </c>
      <c r="AU607" t="s">
        <v>1830</v>
      </c>
    </row>
    <row r="608" spans="4:47" ht="13.5" customHeight="1">
      <c r="D608" s="283" t="s">
        <v>3112</v>
      </c>
      <c r="E608" s="283" t="s">
        <v>4713</v>
      </c>
      <c r="F608" s="285" t="s">
        <v>1831</v>
      </c>
      <c r="G608" s="199">
        <v>23.8</v>
      </c>
      <c r="H608" s="284">
        <v>634</v>
      </c>
      <c r="I608" s="284">
        <v>634</v>
      </c>
      <c r="J608" s="284">
        <v>727</v>
      </c>
      <c r="K608" s="284">
        <v>634</v>
      </c>
      <c r="L608" s="284">
        <v>634</v>
      </c>
      <c r="M608" s="284">
        <v>727</v>
      </c>
      <c r="N608" s="284">
        <v>676</v>
      </c>
      <c r="O608" s="284">
        <v>627</v>
      </c>
      <c r="P608" s="284">
        <v>658</v>
      </c>
      <c r="Q608" s="284">
        <v>751</v>
      </c>
      <c r="R608" s="284">
        <v>696</v>
      </c>
      <c r="S608" s="284">
        <v>767</v>
      </c>
      <c r="T608" s="284">
        <v>844</v>
      </c>
      <c r="U608" s="284">
        <v>981</v>
      </c>
      <c r="V608" s="284">
        <v>744</v>
      </c>
      <c r="W608" s="284">
        <v>834</v>
      </c>
      <c r="X608" s="284">
        <v>695</v>
      </c>
      <c r="Y608" s="284">
        <v>754</v>
      </c>
      <c r="Z608" s="284">
        <v>899</v>
      </c>
      <c r="AA608" s="284">
        <v>777</v>
      </c>
      <c r="AB608" s="284">
        <v>702</v>
      </c>
      <c r="AC608" s="284">
        <v>761</v>
      </c>
      <c r="AD608" s="284">
        <v>894</v>
      </c>
      <c r="AE608" s="284">
        <v>769</v>
      </c>
      <c r="AF608" s="284">
        <v>730</v>
      </c>
      <c r="AG608" s="284">
        <v>777</v>
      </c>
      <c r="AH608" s="284">
        <v>910</v>
      </c>
      <c r="AI608" s="284">
        <v>690</v>
      </c>
      <c r="AJ608" s="284">
        <v>723</v>
      </c>
      <c r="AK608" s="284">
        <v>783</v>
      </c>
      <c r="AL608" s="284">
        <v>919</v>
      </c>
      <c r="AM608" s="284">
        <v>656</v>
      </c>
      <c r="AN608" s="284">
        <v>688</v>
      </c>
      <c r="AO608" s="284">
        <v>787</v>
      </c>
      <c r="AP608" s="284">
        <v>660</v>
      </c>
      <c r="AQ608" s="284">
        <v>660</v>
      </c>
      <c r="AR608" s="284">
        <v>756</v>
      </c>
      <c r="AS608" s="284">
        <v>662</v>
      </c>
      <c r="AU608" t="s">
        <v>3112</v>
      </c>
    </row>
    <row r="609" spans="4:47" ht="13.5" customHeight="1">
      <c r="D609" s="283" t="s">
        <v>386</v>
      </c>
      <c r="E609" s="283" t="s">
        <v>4713</v>
      </c>
      <c r="F609" s="285" t="s">
        <v>781</v>
      </c>
      <c r="G609" s="199">
        <v>25.900000000000002</v>
      </c>
      <c r="H609" s="284">
        <v>653</v>
      </c>
      <c r="I609" s="284">
        <v>652</v>
      </c>
      <c r="J609" s="284">
        <v>751</v>
      </c>
      <c r="K609" s="284">
        <v>653</v>
      </c>
      <c r="L609" s="284">
        <v>652</v>
      </c>
      <c r="M609" s="284">
        <v>751</v>
      </c>
      <c r="N609" s="284">
        <v>698</v>
      </c>
      <c r="O609" s="284">
        <v>655</v>
      </c>
      <c r="P609" s="284">
        <v>691</v>
      </c>
      <c r="Q609" s="284">
        <v>788</v>
      </c>
      <c r="R609" s="284">
        <v>763</v>
      </c>
      <c r="S609" s="284">
        <v>827</v>
      </c>
      <c r="T609" s="284">
        <v>929</v>
      </c>
      <c r="U609" s="284">
        <v>1067</v>
      </c>
      <c r="V609" s="284">
        <v>816</v>
      </c>
      <c r="W609" s="284">
        <v>913</v>
      </c>
      <c r="X609" s="284">
        <v>691</v>
      </c>
      <c r="Y609" s="284">
        <v>750</v>
      </c>
      <c r="Z609" s="284">
        <v>892</v>
      </c>
      <c r="AA609" s="284">
        <v>776</v>
      </c>
      <c r="AB609" s="284">
        <v>720</v>
      </c>
      <c r="AC609" s="284">
        <v>798</v>
      </c>
      <c r="AD609" s="284">
        <v>958</v>
      </c>
      <c r="AE609" s="284">
        <v>807</v>
      </c>
      <c r="AF609" s="284">
        <v>791</v>
      </c>
      <c r="AG609" s="284">
        <v>870</v>
      </c>
      <c r="AH609" s="284">
        <v>1044</v>
      </c>
      <c r="AI609" s="284">
        <v>705</v>
      </c>
      <c r="AJ609" s="284">
        <v>786</v>
      </c>
      <c r="AK609" s="284">
        <v>864</v>
      </c>
      <c r="AL609" s="284">
        <v>1015</v>
      </c>
      <c r="AM609" s="284">
        <v>705</v>
      </c>
      <c r="AN609" s="284">
        <v>750</v>
      </c>
      <c r="AO609" s="284">
        <v>857</v>
      </c>
      <c r="AP609" s="284">
        <v>736</v>
      </c>
      <c r="AQ609" s="284">
        <v>736</v>
      </c>
      <c r="AR609" s="284">
        <v>870</v>
      </c>
      <c r="AS609" s="284">
        <v>829</v>
      </c>
      <c r="AU609" t="s">
        <v>386</v>
      </c>
    </row>
    <row r="610" spans="4:47" ht="13.5" customHeight="1">
      <c r="D610" s="283" t="s">
        <v>3113</v>
      </c>
      <c r="E610" s="283" t="s">
        <v>4713</v>
      </c>
      <c r="F610" s="285" t="s">
        <v>781</v>
      </c>
      <c r="G610" s="199">
        <v>25.900000000000002</v>
      </c>
      <c r="H610" s="284">
        <v>653</v>
      </c>
      <c r="I610" s="284">
        <v>652</v>
      </c>
      <c r="J610" s="284">
        <v>751</v>
      </c>
      <c r="K610" s="284">
        <v>653</v>
      </c>
      <c r="L610" s="284">
        <v>652</v>
      </c>
      <c r="M610" s="284">
        <v>751</v>
      </c>
      <c r="N610" s="284">
        <v>698</v>
      </c>
      <c r="O610" s="284">
        <v>655</v>
      </c>
      <c r="P610" s="284">
        <v>691</v>
      </c>
      <c r="Q610" s="284">
        <v>788</v>
      </c>
      <c r="R610" s="284">
        <v>763</v>
      </c>
      <c r="S610" s="284">
        <v>827</v>
      </c>
      <c r="T610" s="284">
        <v>929</v>
      </c>
      <c r="U610" s="284">
        <v>1067</v>
      </c>
      <c r="V610" s="284">
        <v>816</v>
      </c>
      <c r="W610" s="284">
        <v>913</v>
      </c>
      <c r="X610" s="284">
        <v>691</v>
      </c>
      <c r="Y610" s="284">
        <v>750</v>
      </c>
      <c r="Z610" s="284">
        <v>892</v>
      </c>
      <c r="AA610" s="284">
        <v>776</v>
      </c>
      <c r="AB610" s="284">
        <v>720</v>
      </c>
      <c r="AC610" s="284">
        <v>798</v>
      </c>
      <c r="AD610" s="284">
        <v>958</v>
      </c>
      <c r="AE610" s="284">
        <v>807</v>
      </c>
      <c r="AF610" s="284">
        <v>791</v>
      </c>
      <c r="AG610" s="284">
        <v>870</v>
      </c>
      <c r="AH610" s="284">
        <v>1044</v>
      </c>
      <c r="AI610" s="284">
        <v>705</v>
      </c>
      <c r="AJ610" s="284">
        <v>786</v>
      </c>
      <c r="AK610" s="284">
        <v>864</v>
      </c>
      <c r="AL610" s="284">
        <v>1015</v>
      </c>
      <c r="AM610" s="284">
        <v>705</v>
      </c>
      <c r="AN610" s="284">
        <v>750</v>
      </c>
      <c r="AO610" s="284">
        <v>857</v>
      </c>
      <c r="AP610" s="284">
        <v>736</v>
      </c>
      <c r="AQ610" s="284">
        <v>736</v>
      </c>
      <c r="AR610" s="284">
        <v>870</v>
      </c>
      <c r="AS610" s="284">
        <v>829</v>
      </c>
      <c r="AU610" t="s">
        <v>3113</v>
      </c>
    </row>
    <row r="611" spans="4:47" ht="13.5" customHeight="1">
      <c r="D611" s="283" t="s">
        <v>954</v>
      </c>
      <c r="E611" s="282"/>
      <c r="F611" s="285" t="s">
        <v>871</v>
      </c>
      <c r="G611" s="199">
        <v>1.8</v>
      </c>
      <c r="H611" s="284">
        <v>230</v>
      </c>
      <c r="I611" s="284">
        <v>250</v>
      </c>
      <c r="J611" s="284">
        <v>287</v>
      </c>
      <c r="K611" s="284">
        <v>230</v>
      </c>
      <c r="L611" s="284">
        <v>250</v>
      </c>
      <c r="M611" s="284">
        <v>287</v>
      </c>
      <c r="N611" s="284">
        <v>255</v>
      </c>
      <c r="O611" s="284">
        <v>230</v>
      </c>
      <c r="P611" s="284">
        <v>250</v>
      </c>
      <c r="Q611" s="284">
        <v>287</v>
      </c>
      <c r="R611" s="284">
        <v>255</v>
      </c>
      <c r="S611" s="284">
        <v>230</v>
      </c>
      <c r="T611" s="284">
        <v>250</v>
      </c>
      <c r="U611" s="284">
        <v>287</v>
      </c>
      <c r="V611" s="284">
        <v>250</v>
      </c>
      <c r="W611" s="284">
        <v>287</v>
      </c>
      <c r="X611" s="284">
        <v>230</v>
      </c>
      <c r="Y611" s="284">
        <v>250</v>
      </c>
      <c r="Z611" s="284">
        <v>287</v>
      </c>
      <c r="AA611" s="284">
        <v>255</v>
      </c>
      <c r="AB611" s="284">
        <v>230</v>
      </c>
      <c r="AC611" s="284">
        <v>250</v>
      </c>
      <c r="AD611" s="284">
        <v>287</v>
      </c>
      <c r="AE611" s="284">
        <v>255</v>
      </c>
      <c r="AF611" s="284">
        <v>230</v>
      </c>
      <c r="AG611" s="284">
        <v>250</v>
      </c>
      <c r="AH611" s="284">
        <v>287</v>
      </c>
      <c r="AI611" s="284">
        <v>250</v>
      </c>
      <c r="AJ611" s="284">
        <v>230</v>
      </c>
      <c r="AK611" s="284">
        <v>250</v>
      </c>
      <c r="AL611" s="284">
        <v>287</v>
      </c>
      <c r="AM611" s="284">
        <v>230</v>
      </c>
      <c r="AN611" s="284">
        <v>250</v>
      </c>
      <c r="AO611" s="284">
        <v>287</v>
      </c>
      <c r="AP611" s="284">
        <v>281</v>
      </c>
      <c r="AQ611" s="284">
        <v>281</v>
      </c>
      <c r="AR611" s="284">
        <v>281</v>
      </c>
      <c r="AS611" s="284">
        <v>281</v>
      </c>
      <c r="AU611" t="s">
        <v>954</v>
      </c>
    </row>
    <row r="612" spans="4:47" ht="13.5" customHeight="1">
      <c r="D612" s="283" t="s">
        <v>443</v>
      </c>
      <c r="E612" s="282"/>
      <c r="F612" s="285" t="s">
        <v>597</v>
      </c>
      <c r="G612" s="199">
        <v>5.8</v>
      </c>
      <c r="H612" s="284">
        <v>347</v>
      </c>
      <c r="I612" s="284">
        <v>394</v>
      </c>
      <c r="J612" s="284">
        <v>455</v>
      </c>
      <c r="K612" s="284">
        <v>347</v>
      </c>
      <c r="L612" s="284">
        <v>394</v>
      </c>
      <c r="M612" s="284">
        <v>455</v>
      </c>
      <c r="N612" s="284">
        <v>396</v>
      </c>
      <c r="O612" s="284">
        <v>347</v>
      </c>
      <c r="P612" s="284">
        <v>394</v>
      </c>
      <c r="Q612" s="284">
        <v>455</v>
      </c>
      <c r="R612" s="284">
        <v>396</v>
      </c>
      <c r="S612" s="284">
        <v>347</v>
      </c>
      <c r="T612" s="284">
        <v>394</v>
      </c>
      <c r="U612" s="284">
        <v>455</v>
      </c>
      <c r="V612" s="284">
        <v>394</v>
      </c>
      <c r="W612" s="284">
        <v>455</v>
      </c>
      <c r="X612" s="284">
        <v>347</v>
      </c>
      <c r="Y612" s="284">
        <v>394</v>
      </c>
      <c r="Z612" s="284">
        <v>455</v>
      </c>
      <c r="AA612" s="284">
        <v>396</v>
      </c>
      <c r="AB612" s="284">
        <v>347</v>
      </c>
      <c r="AC612" s="284">
        <v>394</v>
      </c>
      <c r="AD612" s="284">
        <v>455</v>
      </c>
      <c r="AE612" s="284">
        <v>396</v>
      </c>
      <c r="AF612" s="284">
        <v>347</v>
      </c>
      <c r="AG612" s="284">
        <v>394</v>
      </c>
      <c r="AH612" s="284">
        <v>455</v>
      </c>
      <c r="AI612" s="284">
        <v>394</v>
      </c>
      <c r="AJ612" s="284">
        <v>347</v>
      </c>
      <c r="AK612" s="284">
        <v>394</v>
      </c>
      <c r="AL612" s="284">
        <v>455</v>
      </c>
      <c r="AM612" s="284">
        <v>347</v>
      </c>
      <c r="AN612" s="284">
        <v>394</v>
      </c>
      <c r="AO612" s="284">
        <v>455</v>
      </c>
      <c r="AP612" s="284">
        <v>439</v>
      </c>
      <c r="AQ612" s="284">
        <v>439</v>
      </c>
      <c r="AR612" s="284">
        <v>439</v>
      </c>
      <c r="AS612" s="284">
        <v>439</v>
      </c>
      <c r="AU612" t="s">
        <v>443</v>
      </c>
    </row>
    <row r="613" spans="4:47" ht="13.5" customHeight="1">
      <c r="D613" s="283" t="s">
        <v>444</v>
      </c>
      <c r="E613" s="282"/>
      <c r="F613" s="285" t="s">
        <v>598</v>
      </c>
      <c r="G613" s="199">
        <v>5.8</v>
      </c>
      <c r="H613" s="284">
        <v>366</v>
      </c>
      <c r="I613" s="284">
        <v>412</v>
      </c>
      <c r="J613" s="284">
        <v>475</v>
      </c>
      <c r="K613" s="284">
        <v>366</v>
      </c>
      <c r="L613" s="284">
        <v>412</v>
      </c>
      <c r="M613" s="284">
        <v>475</v>
      </c>
      <c r="N613" s="284">
        <v>416</v>
      </c>
      <c r="O613" s="284">
        <v>366</v>
      </c>
      <c r="P613" s="284">
        <v>412</v>
      </c>
      <c r="Q613" s="284">
        <v>475</v>
      </c>
      <c r="R613" s="284">
        <v>416</v>
      </c>
      <c r="S613" s="284">
        <v>366</v>
      </c>
      <c r="T613" s="284">
        <v>412</v>
      </c>
      <c r="U613" s="284">
        <v>475</v>
      </c>
      <c r="V613" s="284">
        <v>412</v>
      </c>
      <c r="W613" s="284">
        <v>475</v>
      </c>
      <c r="X613" s="284">
        <v>366</v>
      </c>
      <c r="Y613" s="284">
        <v>412</v>
      </c>
      <c r="Z613" s="284">
        <v>475</v>
      </c>
      <c r="AA613" s="284">
        <v>416</v>
      </c>
      <c r="AB613" s="284">
        <v>366</v>
      </c>
      <c r="AC613" s="284">
        <v>412</v>
      </c>
      <c r="AD613" s="284">
        <v>475</v>
      </c>
      <c r="AE613" s="284">
        <v>416</v>
      </c>
      <c r="AF613" s="284">
        <v>366</v>
      </c>
      <c r="AG613" s="284">
        <v>412</v>
      </c>
      <c r="AH613" s="284">
        <v>475</v>
      </c>
      <c r="AI613" s="284">
        <v>412</v>
      </c>
      <c r="AJ613" s="284">
        <v>366</v>
      </c>
      <c r="AK613" s="284">
        <v>412</v>
      </c>
      <c r="AL613" s="284">
        <v>475</v>
      </c>
      <c r="AM613" s="284">
        <v>366</v>
      </c>
      <c r="AN613" s="284">
        <v>412</v>
      </c>
      <c r="AO613" s="284">
        <v>475</v>
      </c>
      <c r="AP613" s="284">
        <v>463</v>
      </c>
      <c r="AQ613" s="284">
        <v>463</v>
      </c>
      <c r="AR613" s="284">
        <v>463</v>
      </c>
      <c r="AS613" s="284">
        <v>463</v>
      </c>
      <c r="AU613" t="s">
        <v>444</v>
      </c>
    </row>
    <row r="614" spans="4:47" ht="13.5" customHeight="1">
      <c r="D614" s="283" t="s">
        <v>957</v>
      </c>
      <c r="E614" s="282"/>
      <c r="F614" s="285" t="s">
        <v>1641</v>
      </c>
      <c r="G614" s="199">
        <v>8</v>
      </c>
      <c r="H614" s="284">
        <v>499</v>
      </c>
      <c r="I614" s="284">
        <v>572</v>
      </c>
      <c r="J614" s="284">
        <v>661</v>
      </c>
      <c r="K614" s="284">
        <v>499</v>
      </c>
      <c r="L614" s="284">
        <v>572</v>
      </c>
      <c r="M614" s="284">
        <v>661</v>
      </c>
      <c r="N614" s="284">
        <v>575</v>
      </c>
      <c r="O614" s="284">
        <v>499</v>
      </c>
      <c r="P614" s="284">
        <v>572</v>
      </c>
      <c r="Q614" s="284">
        <v>661</v>
      </c>
      <c r="R614" s="284">
        <v>575</v>
      </c>
      <c r="S614" s="284">
        <v>499</v>
      </c>
      <c r="T614" s="284">
        <v>572</v>
      </c>
      <c r="U614" s="284">
        <v>661</v>
      </c>
      <c r="V614" s="284">
        <v>572</v>
      </c>
      <c r="W614" s="284">
        <v>661</v>
      </c>
      <c r="X614" s="284">
        <v>499</v>
      </c>
      <c r="Y614" s="284">
        <v>572</v>
      </c>
      <c r="Z614" s="284">
        <v>661</v>
      </c>
      <c r="AA614" s="284">
        <v>575</v>
      </c>
      <c r="AB614" s="284">
        <v>499</v>
      </c>
      <c r="AC614" s="284">
        <v>572</v>
      </c>
      <c r="AD614" s="284">
        <v>661</v>
      </c>
      <c r="AE614" s="284">
        <v>575</v>
      </c>
      <c r="AF614" s="284">
        <v>499</v>
      </c>
      <c r="AG614" s="284">
        <v>572</v>
      </c>
      <c r="AH614" s="284">
        <v>661</v>
      </c>
      <c r="AI614" s="284">
        <v>572</v>
      </c>
      <c r="AJ614" s="284">
        <v>499</v>
      </c>
      <c r="AK614" s="284">
        <v>572</v>
      </c>
      <c r="AL614" s="284">
        <v>661</v>
      </c>
      <c r="AM614" s="284">
        <v>499</v>
      </c>
      <c r="AN614" s="284">
        <v>572</v>
      </c>
      <c r="AO614" s="284">
        <v>661</v>
      </c>
      <c r="AP614" s="284">
        <v>634</v>
      </c>
      <c r="AQ614" s="284">
        <v>634</v>
      </c>
      <c r="AR614" s="284">
        <v>634</v>
      </c>
      <c r="AS614" s="284">
        <v>634</v>
      </c>
      <c r="AU614" t="s">
        <v>957</v>
      </c>
    </row>
    <row r="615" spans="4:47" ht="13.5" customHeight="1">
      <c r="D615" s="283" t="s">
        <v>1185</v>
      </c>
      <c r="E615" s="282"/>
      <c r="F615" s="285" t="s">
        <v>598</v>
      </c>
      <c r="G615" s="199">
        <v>2.9</v>
      </c>
      <c r="H615" s="284">
        <v>317</v>
      </c>
      <c r="I615" s="284">
        <v>347</v>
      </c>
      <c r="J615" s="284">
        <v>398</v>
      </c>
      <c r="K615" s="284">
        <v>317</v>
      </c>
      <c r="L615" s="284">
        <v>347</v>
      </c>
      <c r="M615" s="284">
        <v>398</v>
      </c>
      <c r="N615" s="284">
        <v>351</v>
      </c>
      <c r="O615" s="284">
        <v>317</v>
      </c>
      <c r="P615" s="284">
        <v>347</v>
      </c>
      <c r="Q615" s="284">
        <v>398</v>
      </c>
      <c r="R615" s="284">
        <v>351</v>
      </c>
      <c r="S615" s="284">
        <v>317</v>
      </c>
      <c r="T615" s="284">
        <v>347</v>
      </c>
      <c r="U615" s="284">
        <v>398</v>
      </c>
      <c r="V615" s="284">
        <v>347</v>
      </c>
      <c r="W615" s="284">
        <v>398</v>
      </c>
      <c r="X615" s="284">
        <v>317</v>
      </c>
      <c r="Y615" s="284">
        <v>347</v>
      </c>
      <c r="Z615" s="284">
        <v>398</v>
      </c>
      <c r="AA615" s="284">
        <v>351</v>
      </c>
      <c r="AB615" s="284">
        <v>317</v>
      </c>
      <c r="AC615" s="284">
        <v>347</v>
      </c>
      <c r="AD615" s="284">
        <v>398</v>
      </c>
      <c r="AE615" s="284">
        <v>351</v>
      </c>
      <c r="AF615" s="284">
        <v>317</v>
      </c>
      <c r="AG615" s="284">
        <v>347</v>
      </c>
      <c r="AH615" s="284">
        <v>398</v>
      </c>
      <c r="AI615" s="284">
        <v>347</v>
      </c>
      <c r="AJ615" s="284">
        <v>317</v>
      </c>
      <c r="AK615" s="284">
        <v>347</v>
      </c>
      <c r="AL615" s="284">
        <v>398</v>
      </c>
      <c r="AM615" s="284">
        <v>317</v>
      </c>
      <c r="AN615" s="284">
        <v>347</v>
      </c>
      <c r="AO615" s="284">
        <v>398</v>
      </c>
      <c r="AP615" s="284">
        <v>390</v>
      </c>
      <c r="AQ615" s="284">
        <v>390</v>
      </c>
      <c r="AR615" s="284">
        <v>390</v>
      </c>
      <c r="AS615" s="284">
        <v>390</v>
      </c>
      <c r="AU615" t="s">
        <v>1185</v>
      </c>
    </row>
    <row r="616" spans="4:47" ht="13.5" customHeight="1">
      <c r="D616" s="283" t="s">
        <v>445</v>
      </c>
      <c r="E616" s="282"/>
      <c r="F616" s="285" t="s">
        <v>599</v>
      </c>
      <c r="G616" s="199">
        <v>405</v>
      </c>
      <c r="H616" s="284">
        <v>405</v>
      </c>
      <c r="I616" s="284">
        <v>463</v>
      </c>
      <c r="J616" s="284">
        <v>536</v>
      </c>
      <c r="K616" s="284">
        <v>405</v>
      </c>
      <c r="L616" s="284">
        <v>463</v>
      </c>
      <c r="M616" s="284">
        <v>536</v>
      </c>
      <c r="N616" s="284">
        <v>467</v>
      </c>
      <c r="O616" s="284">
        <v>405</v>
      </c>
      <c r="P616" s="284">
        <v>463</v>
      </c>
      <c r="Q616" s="284">
        <v>536</v>
      </c>
      <c r="R616" s="284">
        <v>467</v>
      </c>
      <c r="S616" s="284">
        <v>405</v>
      </c>
      <c r="T616" s="284">
        <v>463</v>
      </c>
      <c r="U616" s="284">
        <v>536</v>
      </c>
      <c r="V616" s="284">
        <v>463</v>
      </c>
      <c r="W616" s="284">
        <v>536</v>
      </c>
      <c r="X616" s="284">
        <v>405</v>
      </c>
      <c r="Y616" s="284">
        <v>463</v>
      </c>
      <c r="Z616" s="284">
        <v>536</v>
      </c>
      <c r="AA616" s="284">
        <v>467</v>
      </c>
      <c r="AB616" s="284">
        <v>405</v>
      </c>
      <c r="AC616" s="284">
        <v>463</v>
      </c>
      <c r="AD616" s="284">
        <v>536</v>
      </c>
      <c r="AE616" s="284">
        <v>467</v>
      </c>
      <c r="AF616" s="284">
        <v>405</v>
      </c>
      <c r="AG616" s="284">
        <v>463</v>
      </c>
      <c r="AH616" s="284">
        <v>536</v>
      </c>
      <c r="AI616" s="284">
        <v>463</v>
      </c>
      <c r="AJ616" s="284">
        <v>405</v>
      </c>
      <c r="AK616" s="284">
        <v>463</v>
      </c>
      <c r="AL616" s="284">
        <v>536</v>
      </c>
      <c r="AM616" s="284">
        <v>405</v>
      </c>
      <c r="AN616" s="284">
        <v>463</v>
      </c>
      <c r="AO616" s="284">
        <v>536</v>
      </c>
      <c r="AP616" s="284">
        <v>515</v>
      </c>
      <c r="AQ616" s="284">
        <v>515</v>
      </c>
      <c r="AR616" s="284">
        <v>515</v>
      </c>
      <c r="AS616" s="284">
        <v>515</v>
      </c>
      <c r="AU616" t="s">
        <v>445</v>
      </c>
    </row>
    <row r="617" spans="4:47" ht="13.5" customHeight="1">
      <c r="D617" s="283" t="s">
        <v>446</v>
      </c>
      <c r="E617" s="282"/>
      <c r="F617" s="285" t="s">
        <v>600</v>
      </c>
      <c r="G617" s="199">
        <v>7.1999999999999993</v>
      </c>
      <c r="H617" s="284">
        <v>389</v>
      </c>
      <c r="I617" s="284">
        <v>440</v>
      </c>
      <c r="J617" s="284">
        <v>508</v>
      </c>
      <c r="K617" s="284">
        <v>389</v>
      </c>
      <c r="L617" s="284">
        <v>440</v>
      </c>
      <c r="M617" s="284">
        <v>508</v>
      </c>
      <c r="N617" s="284">
        <v>443</v>
      </c>
      <c r="O617" s="284">
        <v>389</v>
      </c>
      <c r="P617" s="284">
        <v>440</v>
      </c>
      <c r="Q617" s="284">
        <v>508</v>
      </c>
      <c r="R617" s="284">
        <v>443</v>
      </c>
      <c r="S617" s="284">
        <v>389</v>
      </c>
      <c r="T617" s="284">
        <v>440</v>
      </c>
      <c r="U617" s="284">
        <v>508</v>
      </c>
      <c r="V617" s="284">
        <v>440</v>
      </c>
      <c r="W617" s="284">
        <v>508</v>
      </c>
      <c r="X617" s="284">
        <v>389</v>
      </c>
      <c r="Y617" s="284">
        <v>440</v>
      </c>
      <c r="Z617" s="284">
        <v>508</v>
      </c>
      <c r="AA617" s="284">
        <v>443</v>
      </c>
      <c r="AB617" s="284">
        <v>389</v>
      </c>
      <c r="AC617" s="284">
        <v>440</v>
      </c>
      <c r="AD617" s="284">
        <v>508</v>
      </c>
      <c r="AE617" s="284">
        <v>443</v>
      </c>
      <c r="AF617" s="284">
        <v>389</v>
      </c>
      <c r="AG617" s="284">
        <v>440</v>
      </c>
      <c r="AH617" s="284">
        <v>508</v>
      </c>
      <c r="AI617" s="284">
        <v>440</v>
      </c>
      <c r="AJ617" s="284">
        <v>389</v>
      </c>
      <c r="AK617" s="284">
        <v>440</v>
      </c>
      <c r="AL617" s="284">
        <v>508</v>
      </c>
      <c r="AM617" s="284">
        <v>389</v>
      </c>
      <c r="AN617" s="284">
        <v>440</v>
      </c>
      <c r="AO617" s="284">
        <v>508</v>
      </c>
      <c r="AP617" s="284">
        <v>490</v>
      </c>
      <c r="AQ617" s="284">
        <v>490</v>
      </c>
      <c r="AR617" s="284">
        <v>490</v>
      </c>
      <c r="AS617" s="284">
        <v>490</v>
      </c>
      <c r="AU617" t="s">
        <v>446</v>
      </c>
    </row>
    <row r="618" spans="4:47" ht="13.5" customHeight="1">
      <c r="D618" s="283" t="s">
        <v>447</v>
      </c>
      <c r="E618" s="282"/>
      <c r="F618" s="285" t="s">
        <v>601</v>
      </c>
      <c r="G618" s="199">
        <v>23.5</v>
      </c>
      <c r="H618" s="284">
        <v>910</v>
      </c>
      <c r="I618" s="284">
        <v>1068</v>
      </c>
      <c r="J618" s="284">
        <v>1235</v>
      </c>
      <c r="K618" s="284">
        <v>910</v>
      </c>
      <c r="L618" s="284">
        <v>1068</v>
      </c>
      <c r="M618" s="284">
        <v>1235</v>
      </c>
      <c r="N618" s="284">
        <v>1064</v>
      </c>
      <c r="O618" s="284">
        <v>910</v>
      </c>
      <c r="P618" s="284">
        <v>1068</v>
      </c>
      <c r="Q618" s="284">
        <v>1235</v>
      </c>
      <c r="R618" s="284">
        <v>1064</v>
      </c>
      <c r="S618" s="284">
        <v>910</v>
      </c>
      <c r="T618" s="284">
        <v>1068</v>
      </c>
      <c r="U618" s="284">
        <v>1235</v>
      </c>
      <c r="V618" s="284">
        <v>1068</v>
      </c>
      <c r="W618" s="284">
        <v>1235</v>
      </c>
      <c r="X618" s="284">
        <v>910</v>
      </c>
      <c r="Y618" s="284">
        <v>1068</v>
      </c>
      <c r="Z618" s="284">
        <v>1235</v>
      </c>
      <c r="AA618" s="284">
        <v>1064</v>
      </c>
      <c r="AB618" s="284">
        <v>910</v>
      </c>
      <c r="AC618" s="284">
        <v>1068</v>
      </c>
      <c r="AD618" s="284">
        <v>1235</v>
      </c>
      <c r="AE618" s="284">
        <v>1064</v>
      </c>
      <c r="AF618" s="284">
        <v>910</v>
      </c>
      <c r="AG618" s="284">
        <v>1068</v>
      </c>
      <c r="AH618" s="284">
        <v>1235</v>
      </c>
      <c r="AI618" s="284">
        <v>1068</v>
      </c>
      <c r="AJ618" s="284">
        <v>910</v>
      </c>
      <c r="AK618" s="284">
        <v>1068</v>
      </c>
      <c r="AL618" s="284">
        <v>1235</v>
      </c>
      <c r="AM618" s="284">
        <v>910</v>
      </c>
      <c r="AN618" s="284">
        <v>1068</v>
      </c>
      <c r="AO618" s="284">
        <v>1235</v>
      </c>
      <c r="AP618" s="284">
        <v>1187</v>
      </c>
      <c r="AQ618" s="284">
        <v>1187</v>
      </c>
      <c r="AR618" s="284">
        <v>1187</v>
      </c>
      <c r="AS618" s="284">
        <v>1187</v>
      </c>
      <c r="AU618" t="s">
        <v>447</v>
      </c>
    </row>
    <row r="619" spans="4:47" ht="13.5" customHeight="1">
      <c r="D619" s="283" t="s">
        <v>448</v>
      </c>
      <c r="E619" s="282"/>
      <c r="F619" s="285" t="s">
        <v>602</v>
      </c>
      <c r="G619" s="199">
        <v>5.8</v>
      </c>
      <c r="H619" s="284">
        <v>461</v>
      </c>
      <c r="I619" s="284">
        <v>507</v>
      </c>
      <c r="J619" s="284">
        <v>580</v>
      </c>
      <c r="K619" s="284">
        <v>461</v>
      </c>
      <c r="L619" s="284">
        <v>507</v>
      </c>
      <c r="M619" s="284">
        <v>580</v>
      </c>
      <c r="N619" s="284">
        <v>536</v>
      </c>
      <c r="O619" s="284">
        <v>461</v>
      </c>
      <c r="P619" s="284">
        <v>507</v>
      </c>
      <c r="Q619" s="284">
        <v>580</v>
      </c>
      <c r="R619" s="284">
        <v>536</v>
      </c>
      <c r="S619" s="284">
        <v>461</v>
      </c>
      <c r="T619" s="284">
        <v>507</v>
      </c>
      <c r="U619" s="284">
        <v>580</v>
      </c>
      <c r="V619" s="284">
        <v>507</v>
      </c>
      <c r="W619" s="284">
        <v>580</v>
      </c>
      <c r="X619" s="284">
        <v>461</v>
      </c>
      <c r="Y619" s="284">
        <v>507</v>
      </c>
      <c r="Z619" s="284">
        <v>580</v>
      </c>
      <c r="AA619" s="284">
        <v>536</v>
      </c>
      <c r="AB619" s="284">
        <v>461</v>
      </c>
      <c r="AC619" s="284">
        <v>507</v>
      </c>
      <c r="AD619" s="284">
        <v>580</v>
      </c>
      <c r="AE619" s="284">
        <v>536</v>
      </c>
      <c r="AF619" s="284">
        <v>461</v>
      </c>
      <c r="AG619" s="284">
        <v>507</v>
      </c>
      <c r="AH619" s="284">
        <v>580</v>
      </c>
      <c r="AI619" s="284">
        <v>507</v>
      </c>
      <c r="AJ619" s="284">
        <v>461</v>
      </c>
      <c r="AK619" s="284">
        <v>507</v>
      </c>
      <c r="AL619" s="284">
        <v>580</v>
      </c>
      <c r="AM619" s="284">
        <v>461</v>
      </c>
      <c r="AN619" s="284">
        <v>507</v>
      </c>
      <c r="AO619" s="284">
        <v>580</v>
      </c>
      <c r="AP619" s="284">
        <v>574</v>
      </c>
      <c r="AQ619" s="284">
        <v>574</v>
      </c>
      <c r="AR619" s="284">
        <v>574</v>
      </c>
      <c r="AS619" s="284">
        <v>574</v>
      </c>
      <c r="AU619" t="s">
        <v>448</v>
      </c>
    </row>
    <row r="620" spans="4:47" ht="13.5" customHeight="1">
      <c r="D620" s="283" t="s">
        <v>449</v>
      </c>
      <c r="E620" s="282"/>
      <c r="F620" s="285" t="s">
        <v>603</v>
      </c>
      <c r="G620" s="199">
        <v>5.8</v>
      </c>
      <c r="H620" s="284">
        <v>464</v>
      </c>
      <c r="I620" s="284">
        <v>488</v>
      </c>
      <c r="J620" s="284">
        <v>564</v>
      </c>
      <c r="K620" s="284">
        <v>464</v>
      </c>
      <c r="L620" s="284">
        <v>488</v>
      </c>
      <c r="M620" s="284">
        <v>564</v>
      </c>
      <c r="N620" s="284">
        <v>544</v>
      </c>
      <c r="O620" s="284">
        <v>464</v>
      </c>
      <c r="P620" s="284">
        <v>488</v>
      </c>
      <c r="Q620" s="284">
        <v>564</v>
      </c>
      <c r="R620" s="284">
        <v>544</v>
      </c>
      <c r="S620" s="284">
        <v>464</v>
      </c>
      <c r="T620" s="284">
        <v>488</v>
      </c>
      <c r="U620" s="284">
        <v>564</v>
      </c>
      <c r="V620" s="284">
        <v>488</v>
      </c>
      <c r="W620" s="284">
        <v>564</v>
      </c>
      <c r="X620" s="284">
        <v>464</v>
      </c>
      <c r="Y620" s="284">
        <v>488</v>
      </c>
      <c r="Z620" s="284">
        <v>564</v>
      </c>
      <c r="AA620" s="284">
        <v>544</v>
      </c>
      <c r="AB620" s="284">
        <v>464</v>
      </c>
      <c r="AC620" s="284">
        <v>488</v>
      </c>
      <c r="AD620" s="284">
        <v>564</v>
      </c>
      <c r="AE620" s="284">
        <v>544</v>
      </c>
      <c r="AF620" s="284">
        <v>464</v>
      </c>
      <c r="AG620" s="284">
        <v>488</v>
      </c>
      <c r="AH620" s="284">
        <v>564</v>
      </c>
      <c r="AI620" s="284">
        <v>488</v>
      </c>
      <c r="AJ620" s="284">
        <v>464</v>
      </c>
      <c r="AK620" s="284">
        <v>488</v>
      </c>
      <c r="AL620" s="284">
        <v>564</v>
      </c>
      <c r="AM620" s="284">
        <v>464</v>
      </c>
      <c r="AN620" s="284">
        <v>488</v>
      </c>
      <c r="AO620" s="284">
        <v>564</v>
      </c>
      <c r="AP620" s="284">
        <v>553</v>
      </c>
      <c r="AQ620" s="284">
        <v>553</v>
      </c>
      <c r="AR620" s="284">
        <v>553</v>
      </c>
      <c r="AS620" s="284">
        <v>553</v>
      </c>
      <c r="AU620" t="s">
        <v>449</v>
      </c>
    </row>
    <row r="621" spans="4:47" ht="13.5" customHeight="1">
      <c r="D621" s="283" t="s">
        <v>450</v>
      </c>
      <c r="E621" s="282"/>
      <c r="F621" s="285" t="s">
        <v>604</v>
      </c>
      <c r="G621" s="199">
        <v>13.6</v>
      </c>
      <c r="H621" s="284">
        <v>628</v>
      </c>
      <c r="I621" s="284">
        <v>707</v>
      </c>
      <c r="J621" s="284">
        <v>815</v>
      </c>
      <c r="K621" s="284">
        <v>628</v>
      </c>
      <c r="L621" s="284">
        <v>707</v>
      </c>
      <c r="M621" s="284">
        <v>815</v>
      </c>
      <c r="N621" s="284">
        <v>713</v>
      </c>
      <c r="O621" s="284">
        <v>628</v>
      </c>
      <c r="P621" s="284">
        <v>707</v>
      </c>
      <c r="Q621" s="284">
        <v>815</v>
      </c>
      <c r="R621" s="284">
        <v>713</v>
      </c>
      <c r="S621" s="284">
        <v>628</v>
      </c>
      <c r="T621" s="284">
        <v>707</v>
      </c>
      <c r="U621" s="284">
        <v>815</v>
      </c>
      <c r="V621" s="284">
        <v>707</v>
      </c>
      <c r="W621" s="284">
        <v>815</v>
      </c>
      <c r="X621" s="284">
        <v>628</v>
      </c>
      <c r="Y621" s="284">
        <v>707</v>
      </c>
      <c r="Z621" s="284">
        <v>815</v>
      </c>
      <c r="AA621" s="284">
        <v>713</v>
      </c>
      <c r="AB621" s="284">
        <v>628</v>
      </c>
      <c r="AC621" s="284">
        <v>707</v>
      </c>
      <c r="AD621" s="284">
        <v>815</v>
      </c>
      <c r="AE621" s="284">
        <v>713</v>
      </c>
      <c r="AF621" s="284">
        <v>628</v>
      </c>
      <c r="AG621" s="284">
        <v>707</v>
      </c>
      <c r="AH621" s="284">
        <v>815</v>
      </c>
      <c r="AI621" s="284">
        <v>707</v>
      </c>
      <c r="AJ621" s="284">
        <v>628</v>
      </c>
      <c r="AK621" s="284">
        <v>707</v>
      </c>
      <c r="AL621" s="284">
        <v>815</v>
      </c>
      <c r="AM621" s="284">
        <v>628</v>
      </c>
      <c r="AN621" s="284">
        <v>707</v>
      </c>
      <c r="AO621" s="284">
        <v>815</v>
      </c>
      <c r="AP621" s="284">
        <v>791</v>
      </c>
      <c r="AQ621" s="284">
        <v>791</v>
      </c>
      <c r="AR621" s="284">
        <v>791</v>
      </c>
      <c r="AS621" s="284">
        <v>791</v>
      </c>
      <c r="AU621" t="s">
        <v>450</v>
      </c>
    </row>
    <row r="622" spans="4:47" ht="13.5" customHeight="1">
      <c r="D622" s="283" t="s">
        <v>456</v>
      </c>
      <c r="E622" s="282"/>
      <c r="F622" s="285" t="s">
        <v>605</v>
      </c>
      <c r="G622" s="199">
        <v>17.5</v>
      </c>
      <c r="H622" s="284">
        <v>961</v>
      </c>
      <c r="I622" s="284">
        <v>1084</v>
      </c>
      <c r="J622" s="284">
        <v>1247</v>
      </c>
      <c r="K622" s="284">
        <v>961</v>
      </c>
      <c r="L622" s="284">
        <v>1084</v>
      </c>
      <c r="M622" s="284">
        <v>1247</v>
      </c>
      <c r="N622" s="284" t="s">
        <v>2022</v>
      </c>
      <c r="O622" s="284">
        <v>961</v>
      </c>
      <c r="P622" s="284">
        <v>1084</v>
      </c>
      <c r="Q622" s="284">
        <v>1247</v>
      </c>
      <c r="R622" s="284" t="s">
        <v>2022</v>
      </c>
      <c r="S622" s="284">
        <v>961</v>
      </c>
      <c r="T622" s="284">
        <v>1084</v>
      </c>
      <c r="U622" s="284">
        <v>1247</v>
      </c>
      <c r="V622" s="284">
        <v>1084</v>
      </c>
      <c r="W622" s="284" t="s">
        <v>2022</v>
      </c>
      <c r="X622" s="284">
        <v>961</v>
      </c>
      <c r="Y622" s="284">
        <v>1084</v>
      </c>
      <c r="Z622" s="284">
        <v>1247</v>
      </c>
      <c r="AA622" s="284" t="s">
        <v>2022</v>
      </c>
      <c r="AB622" s="284">
        <v>961</v>
      </c>
      <c r="AC622" s="284">
        <v>1084</v>
      </c>
      <c r="AD622" s="284">
        <v>1247</v>
      </c>
      <c r="AE622" s="284" t="s">
        <v>2022</v>
      </c>
      <c r="AF622" s="284">
        <v>961</v>
      </c>
      <c r="AG622" s="284">
        <v>1084</v>
      </c>
      <c r="AH622" s="284">
        <v>1247</v>
      </c>
      <c r="AI622" s="284">
        <v>1084</v>
      </c>
      <c r="AJ622" s="284">
        <v>961</v>
      </c>
      <c r="AK622" s="284">
        <v>1084</v>
      </c>
      <c r="AL622" s="284">
        <v>1247</v>
      </c>
      <c r="AM622" s="284">
        <v>961</v>
      </c>
      <c r="AN622" s="284">
        <v>1084</v>
      </c>
      <c r="AO622" s="284">
        <v>1247</v>
      </c>
      <c r="AP622" s="284">
        <v>1227</v>
      </c>
      <c r="AQ622" s="284">
        <v>1227</v>
      </c>
      <c r="AR622" s="284">
        <v>1227</v>
      </c>
      <c r="AS622" s="284">
        <v>1227</v>
      </c>
      <c r="AU622" t="s">
        <v>456</v>
      </c>
    </row>
    <row r="623" spans="4:47" ht="13.5" customHeight="1">
      <c r="D623" s="283" t="s">
        <v>457</v>
      </c>
      <c r="E623" s="282"/>
      <c r="F623" s="285" t="s">
        <v>606</v>
      </c>
      <c r="G623" s="199">
        <v>22</v>
      </c>
      <c r="H623" s="284">
        <v>1043</v>
      </c>
      <c r="I623" s="284">
        <v>1188</v>
      </c>
      <c r="J623" s="284">
        <v>1367</v>
      </c>
      <c r="K623" s="284">
        <v>1043</v>
      </c>
      <c r="L623" s="284">
        <v>1188</v>
      </c>
      <c r="M623" s="284">
        <v>1367</v>
      </c>
      <c r="N623" s="284" t="s">
        <v>2022</v>
      </c>
      <c r="O623" s="284">
        <v>1043</v>
      </c>
      <c r="P623" s="284">
        <v>1188</v>
      </c>
      <c r="Q623" s="284">
        <v>1367</v>
      </c>
      <c r="R623" s="284" t="s">
        <v>2022</v>
      </c>
      <c r="S623" s="284">
        <v>1043</v>
      </c>
      <c r="T623" s="284">
        <v>1188</v>
      </c>
      <c r="U623" s="284">
        <v>1367</v>
      </c>
      <c r="V623" s="284">
        <v>1188</v>
      </c>
      <c r="W623" s="284" t="s">
        <v>2022</v>
      </c>
      <c r="X623" s="284">
        <v>1043</v>
      </c>
      <c r="Y623" s="284">
        <v>1188</v>
      </c>
      <c r="Z623" s="284">
        <v>1367</v>
      </c>
      <c r="AA623" s="284" t="s">
        <v>2022</v>
      </c>
      <c r="AB623" s="284">
        <v>1043</v>
      </c>
      <c r="AC623" s="284">
        <v>1188</v>
      </c>
      <c r="AD623" s="284">
        <v>1367</v>
      </c>
      <c r="AE623" s="284" t="s">
        <v>2022</v>
      </c>
      <c r="AF623" s="284">
        <v>1043</v>
      </c>
      <c r="AG623" s="284">
        <v>1188</v>
      </c>
      <c r="AH623" s="284">
        <v>1367</v>
      </c>
      <c r="AI623" s="284">
        <v>1188</v>
      </c>
      <c r="AJ623" s="284">
        <v>1043</v>
      </c>
      <c r="AK623" s="284">
        <v>1188</v>
      </c>
      <c r="AL623" s="284">
        <v>1367</v>
      </c>
      <c r="AM623" s="284">
        <v>1043</v>
      </c>
      <c r="AN623" s="284">
        <v>1188</v>
      </c>
      <c r="AO623" s="284">
        <v>1367</v>
      </c>
      <c r="AP623" s="284">
        <v>1345</v>
      </c>
      <c r="AQ623" s="284">
        <v>1345</v>
      </c>
      <c r="AR623" s="284">
        <v>1345</v>
      </c>
      <c r="AS623" s="284">
        <v>1345</v>
      </c>
      <c r="AU623" t="s">
        <v>457</v>
      </c>
    </row>
    <row r="624" spans="4:47" ht="13.5" customHeight="1">
      <c r="D624" s="283" t="s">
        <v>458</v>
      </c>
      <c r="E624" s="282"/>
      <c r="F624" s="285" t="s">
        <v>1785</v>
      </c>
      <c r="G624" s="199">
        <v>7.8999999999999995</v>
      </c>
      <c r="H624" s="284">
        <v>398</v>
      </c>
      <c r="I624" s="284">
        <v>472</v>
      </c>
      <c r="J624" s="284">
        <v>548</v>
      </c>
      <c r="K624" s="284">
        <v>398</v>
      </c>
      <c r="L624" s="284">
        <v>472</v>
      </c>
      <c r="M624" s="284">
        <v>548</v>
      </c>
      <c r="N624" s="284">
        <v>474</v>
      </c>
      <c r="O624" s="284">
        <v>398</v>
      </c>
      <c r="P624" s="284">
        <v>472</v>
      </c>
      <c r="Q624" s="284">
        <v>548</v>
      </c>
      <c r="R624" s="284">
        <v>474</v>
      </c>
      <c r="S624" s="284">
        <v>398</v>
      </c>
      <c r="T624" s="284">
        <v>472</v>
      </c>
      <c r="U624" s="284">
        <v>548</v>
      </c>
      <c r="V624" s="284">
        <v>472</v>
      </c>
      <c r="W624" s="284">
        <v>548</v>
      </c>
      <c r="X624" s="284">
        <v>398</v>
      </c>
      <c r="Y624" s="284">
        <v>472</v>
      </c>
      <c r="Z624" s="284">
        <v>548</v>
      </c>
      <c r="AA624" s="284">
        <v>474</v>
      </c>
      <c r="AB624" s="284">
        <v>398</v>
      </c>
      <c r="AC624" s="284">
        <v>472</v>
      </c>
      <c r="AD624" s="284">
        <v>548</v>
      </c>
      <c r="AE624" s="284">
        <v>474</v>
      </c>
      <c r="AF624" s="284">
        <v>398</v>
      </c>
      <c r="AG624" s="284">
        <v>472</v>
      </c>
      <c r="AH624" s="284">
        <v>548</v>
      </c>
      <c r="AI624" s="284">
        <v>472</v>
      </c>
      <c r="AJ624" s="284">
        <v>398</v>
      </c>
      <c r="AK624" s="284">
        <v>472</v>
      </c>
      <c r="AL624" s="284">
        <v>548</v>
      </c>
      <c r="AM624" s="284">
        <v>398</v>
      </c>
      <c r="AN624" s="284">
        <v>472</v>
      </c>
      <c r="AO624" s="284">
        <v>548</v>
      </c>
      <c r="AP624" s="284">
        <v>523</v>
      </c>
      <c r="AQ624" s="284">
        <v>523</v>
      </c>
      <c r="AR624" s="284">
        <v>523</v>
      </c>
      <c r="AS624" s="284">
        <v>523</v>
      </c>
      <c r="AU624" t="s">
        <v>458</v>
      </c>
    </row>
    <row r="625" spans="4:47" ht="13.5" customHeight="1">
      <c r="D625" s="283" t="s">
        <v>459</v>
      </c>
      <c r="E625" s="282"/>
      <c r="F625" s="285" t="s">
        <v>1784</v>
      </c>
      <c r="G625" s="199">
        <v>5</v>
      </c>
      <c r="H625" s="284">
        <v>301</v>
      </c>
      <c r="I625" s="284">
        <v>347</v>
      </c>
      <c r="J625" s="284">
        <v>402</v>
      </c>
      <c r="K625" s="284">
        <v>301</v>
      </c>
      <c r="L625" s="284">
        <v>347</v>
      </c>
      <c r="M625" s="284">
        <v>402</v>
      </c>
      <c r="N625" s="284">
        <v>348</v>
      </c>
      <c r="O625" s="284">
        <v>301</v>
      </c>
      <c r="P625" s="284">
        <v>347</v>
      </c>
      <c r="Q625" s="284">
        <v>402</v>
      </c>
      <c r="R625" s="284">
        <v>348</v>
      </c>
      <c r="S625" s="284">
        <v>301</v>
      </c>
      <c r="T625" s="284">
        <v>347</v>
      </c>
      <c r="U625" s="284">
        <v>402</v>
      </c>
      <c r="V625" s="284">
        <v>347</v>
      </c>
      <c r="W625" s="284">
        <v>402</v>
      </c>
      <c r="X625" s="284">
        <v>301</v>
      </c>
      <c r="Y625" s="284">
        <v>347</v>
      </c>
      <c r="Z625" s="284">
        <v>402</v>
      </c>
      <c r="AA625" s="284">
        <v>348</v>
      </c>
      <c r="AB625" s="284">
        <v>301</v>
      </c>
      <c r="AC625" s="284">
        <v>347</v>
      </c>
      <c r="AD625" s="284">
        <v>402</v>
      </c>
      <c r="AE625" s="284">
        <v>348</v>
      </c>
      <c r="AF625" s="284">
        <v>301</v>
      </c>
      <c r="AG625" s="284">
        <v>347</v>
      </c>
      <c r="AH625" s="284">
        <v>402</v>
      </c>
      <c r="AI625" s="284">
        <v>347</v>
      </c>
      <c r="AJ625" s="284">
        <v>301</v>
      </c>
      <c r="AK625" s="284">
        <v>347</v>
      </c>
      <c r="AL625" s="284">
        <v>402</v>
      </c>
      <c r="AM625" s="284">
        <v>301</v>
      </c>
      <c r="AN625" s="284">
        <v>347</v>
      </c>
      <c r="AO625" s="284">
        <v>402</v>
      </c>
      <c r="AP625" s="284">
        <v>386</v>
      </c>
      <c r="AQ625" s="284">
        <v>386</v>
      </c>
      <c r="AR625" s="284">
        <v>386</v>
      </c>
      <c r="AS625" s="284">
        <v>386</v>
      </c>
      <c r="AU625" t="s">
        <v>459</v>
      </c>
    </row>
    <row r="626" spans="4:47" ht="13.5" customHeight="1">
      <c r="D626" s="283" t="s">
        <v>2652</v>
      </c>
      <c r="E626" s="282"/>
      <c r="F626" s="285" t="s">
        <v>2712</v>
      </c>
      <c r="G626" s="199">
        <v>19.200000000000003</v>
      </c>
      <c r="H626" s="284">
        <v>1409</v>
      </c>
      <c r="I626" s="284">
        <v>1507</v>
      </c>
      <c r="J626" s="284">
        <v>1726</v>
      </c>
      <c r="K626" s="284">
        <v>1450</v>
      </c>
      <c r="L626" s="284">
        <v>1530</v>
      </c>
      <c r="M626" s="284">
        <v>1804</v>
      </c>
      <c r="N626" s="284">
        <v>1584</v>
      </c>
      <c r="O626" s="284">
        <v>1402</v>
      </c>
      <c r="P626" s="284">
        <v>1568</v>
      </c>
      <c r="Q626" s="284">
        <v>1778</v>
      </c>
      <c r="R626" s="284">
        <v>1600</v>
      </c>
      <c r="S626" s="284">
        <v>1784</v>
      </c>
      <c r="T626" s="284">
        <v>2035</v>
      </c>
      <c r="U626" s="284">
        <v>2357</v>
      </c>
      <c r="V626" s="284">
        <v>1828</v>
      </c>
      <c r="W626" s="284">
        <v>2034</v>
      </c>
      <c r="X626" s="284">
        <v>1443</v>
      </c>
      <c r="Y626" s="284">
        <v>1642</v>
      </c>
      <c r="Z626" s="284">
        <v>1925</v>
      </c>
      <c r="AA626" s="284">
        <v>1672</v>
      </c>
      <c r="AB626" s="284">
        <v>1496</v>
      </c>
      <c r="AC626" s="284">
        <v>1718</v>
      </c>
      <c r="AD626" s="284">
        <v>2020</v>
      </c>
      <c r="AE626" s="284">
        <v>1718</v>
      </c>
      <c r="AF626" s="284">
        <v>1564</v>
      </c>
      <c r="AG626" s="284">
        <v>1788</v>
      </c>
      <c r="AH626" s="284">
        <v>2102</v>
      </c>
      <c r="AI626" s="284">
        <v>1571</v>
      </c>
      <c r="AJ626" s="284">
        <v>1517</v>
      </c>
      <c r="AK626" s="284">
        <v>1740</v>
      </c>
      <c r="AL626" s="284">
        <v>2046</v>
      </c>
      <c r="AM626" s="284">
        <v>1422</v>
      </c>
      <c r="AN626" s="284">
        <v>1589</v>
      </c>
      <c r="AO626" s="284">
        <v>1820</v>
      </c>
      <c r="AP626" s="284">
        <v>1732</v>
      </c>
      <c r="AQ626" s="284">
        <v>1732</v>
      </c>
      <c r="AR626" s="284">
        <v>1905</v>
      </c>
      <c r="AS626" s="284">
        <v>1929</v>
      </c>
      <c r="AU626" t="s">
        <v>2652</v>
      </c>
    </row>
    <row r="627" spans="4:47" ht="13.5" customHeight="1">
      <c r="D627" s="283" t="s">
        <v>2653</v>
      </c>
      <c r="E627" s="282"/>
      <c r="F627" s="285" t="s">
        <v>2713</v>
      </c>
      <c r="G627" s="199">
        <v>19.200000000000003</v>
      </c>
      <c r="H627" s="284">
        <v>1579</v>
      </c>
      <c r="I627" s="284">
        <v>1693</v>
      </c>
      <c r="J627" s="284">
        <v>1937</v>
      </c>
      <c r="K627" s="284">
        <v>1658</v>
      </c>
      <c r="L627" s="284">
        <v>1742</v>
      </c>
      <c r="M627" s="284">
        <v>2069</v>
      </c>
      <c r="N627" s="284">
        <v>1810</v>
      </c>
      <c r="O627" s="284">
        <v>1581</v>
      </c>
      <c r="P627" s="284">
        <v>1790</v>
      </c>
      <c r="Q627" s="284">
        <v>2020</v>
      </c>
      <c r="R627" s="284">
        <v>1827</v>
      </c>
      <c r="S627" s="284">
        <v>2103</v>
      </c>
      <c r="T627" s="284">
        <v>2436</v>
      </c>
      <c r="U627" s="284">
        <v>2801</v>
      </c>
      <c r="V627" s="284">
        <v>2112</v>
      </c>
      <c r="W627" s="284">
        <v>2348</v>
      </c>
      <c r="X627" s="284">
        <v>1675</v>
      </c>
      <c r="Y627" s="284">
        <v>1918</v>
      </c>
      <c r="Z627" s="284">
        <v>2244</v>
      </c>
      <c r="AA627" s="284">
        <v>1926</v>
      </c>
      <c r="AB627" s="284">
        <v>1759</v>
      </c>
      <c r="AC627" s="284">
        <v>2042</v>
      </c>
      <c r="AD627" s="284">
        <v>2399</v>
      </c>
      <c r="AE627" s="284">
        <v>1999</v>
      </c>
      <c r="AF627" s="284">
        <v>1896</v>
      </c>
      <c r="AG627" s="284">
        <v>2182</v>
      </c>
      <c r="AH627" s="284">
        <v>2563</v>
      </c>
      <c r="AI627" s="284">
        <v>1805</v>
      </c>
      <c r="AJ627" s="284">
        <v>1802</v>
      </c>
      <c r="AK627" s="284">
        <v>2085</v>
      </c>
      <c r="AL627" s="284">
        <v>2450</v>
      </c>
      <c r="AM627" s="284">
        <v>1632</v>
      </c>
      <c r="AN627" s="284">
        <v>1838</v>
      </c>
      <c r="AO627" s="284">
        <v>2102</v>
      </c>
      <c r="AP627" s="284">
        <v>1952</v>
      </c>
      <c r="AQ627" s="284">
        <v>1952</v>
      </c>
      <c r="AR627" s="284">
        <v>2241</v>
      </c>
      <c r="AS627" s="284">
        <v>2247</v>
      </c>
      <c r="AU627" t="s">
        <v>2653</v>
      </c>
    </row>
    <row r="628" spans="4:47" ht="13.5" customHeight="1">
      <c r="D628" s="283" t="s">
        <v>1852</v>
      </c>
      <c r="E628" s="282"/>
      <c r="F628" s="285" t="s">
        <v>1853</v>
      </c>
      <c r="G628" s="199">
        <v>2.9</v>
      </c>
      <c r="H628" s="284">
        <v>390</v>
      </c>
      <c r="I628" s="284">
        <v>424</v>
      </c>
      <c r="J628" s="284">
        <v>488</v>
      </c>
      <c r="K628" s="284">
        <v>390</v>
      </c>
      <c r="L628" s="284">
        <v>424</v>
      </c>
      <c r="M628" s="284">
        <v>488</v>
      </c>
      <c r="N628" s="284">
        <v>435</v>
      </c>
      <c r="O628" s="284">
        <v>390</v>
      </c>
      <c r="P628" s="284">
        <v>424</v>
      </c>
      <c r="Q628" s="284">
        <v>488</v>
      </c>
      <c r="R628" s="284">
        <v>435</v>
      </c>
      <c r="S628" s="284">
        <v>390</v>
      </c>
      <c r="T628" s="284">
        <v>424</v>
      </c>
      <c r="U628" s="284">
        <v>488</v>
      </c>
      <c r="V628" s="284">
        <v>424</v>
      </c>
      <c r="W628" s="284">
        <v>488</v>
      </c>
      <c r="X628" s="284">
        <v>390</v>
      </c>
      <c r="Y628" s="284">
        <v>424</v>
      </c>
      <c r="Z628" s="284">
        <v>488</v>
      </c>
      <c r="AA628" s="284">
        <v>435</v>
      </c>
      <c r="AB628" s="284">
        <v>390</v>
      </c>
      <c r="AC628" s="284">
        <v>424</v>
      </c>
      <c r="AD628" s="284">
        <v>488</v>
      </c>
      <c r="AE628" s="284">
        <v>435</v>
      </c>
      <c r="AF628" s="284">
        <v>390</v>
      </c>
      <c r="AG628" s="284">
        <v>424</v>
      </c>
      <c r="AH628" s="284">
        <v>488</v>
      </c>
      <c r="AI628" s="284">
        <v>424</v>
      </c>
      <c r="AJ628" s="284">
        <v>390</v>
      </c>
      <c r="AK628" s="284">
        <v>424</v>
      </c>
      <c r="AL628" s="284">
        <v>488</v>
      </c>
      <c r="AM628" s="284">
        <v>390</v>
      </c>
      <c r="AN628" s="284">
        <v>424</v>
      </c>
      <c r="AO628" s="284">
        <v>488</v>
      </c>
      <c r="AP628" s="284">
        <v>466</v>
      </c>
      <c r="AQ628" s="284">
        <v>466</v>
      </c>
      <c r="AR628" s="284">
        <v>466</v>
      </c>
      <c r="AS628" s="284">
        <v>466</v>
      </c>
      <c r="AU628" t="s">
        <v>1852</v>
      </c>
    </row>
    <row r="629" spans="4:47" ht="13.5" customHeight="1">
      <c r="D629" s="283" t="s">
        <v>1850</v>
      </c>
      <c r="E629" s="282"/>
      <c r="F629" s="285" t="s">
        <v>1851</v>
      </c>
      <c r="G629" s="199">
        <v>1.5</v>
      </c>
      <c r="H629" s="284">
        <v>297</v>
      </c>
      <c r="I629" s="284">
        <v>327</v>
      </c>
      <c r="J629" s="284">
        <v>377</v>
      </c>
      <c r="K629" s="284">
        <v>297</v>
      </c>
      <c r="L629" s="284">
        <v>327</v>
      </c>
      <c r="M629" s="284">
        <v>377</v>
      </c>
      <c r="N629" s="284">
        <v>337</v>
      </c>
      <c r="O629" s="284">
        <v>297</v>
      </c>
      <c r="P629" s="284">
        <v>327</v>
      </c>
      <c r="Q629" s="284">
        <v>377</v>
      </c>
      <c r="R629" s="284">
        <v>337</v>
      </c>
      <c r="S629" s="284">
        <v>297</v>
      </c>
      <c r="T629" s="284">
        <v>327</v>
      </c>
      <c r="U629" s="284">
        <v>377</v>
      </c>
      <c r="V629" s="284">
        <v>327</v>
      </c>
      <c r="W629" s="284">
        <v>377</v>
      </c>
      <c r="X629" s="284">
        <v>297</v>
      </c>
      <c r="Y629" s="284">
        <v>327</v>
      </c>
      <c r="Z629" s="284">
        <v>377</v>
      </c>
      <c r="AA629" s="284">
        <v>337</v>
      </c>
      <c r="AB629" s="284">
        <v>297</v>
      </c>
      <c r="AC629" s="284">
        <v>327</v>
      </c>
      <c r="AD629" s="284">
        <v>377</v>
      </c>
      <c r="AE629" s="284">
        <v>337</v>
      </c>
      <c r="AF629" s="284">
        <v>297</v>
      </c>
      <c r="AG629" s="284">
        <v>327</v>
      </c>
      <c r="AH629" s="284">
        <v>377</v>
      </c>
      <c r="AI629" s="284">
        <v>327</v>
      </c>
      <c r="AJ629" s="284">
        <v>297</v>
      </c>
      <c r="AK629" s="284">
        <v>327</v>
      </c>
      <c r="AL629" s="284">
        <v>377</v>
      </c>
      <c r="AM629" s="284">
        <v>297</v>
      </c>
      <c r="AN629" s="284">
        <v>327</v>
      </c>
      <c r="AO629" s="284">
        <v>377</v>
      </c>
      <c r="AP629" s="284">
        <v>359</v>
      </c>
      <c r="AQ629" s="284">
        <v>359</v>
      </c>
      <c r="AR629" s="284">
        <v>359</v>
      </c>
      <c r="AS629" s="284">
        <v>359</v>
      </c>
      <c r="AU629" t="s">
        <v>1850</v>
      </c>
    </row>
    <row r="630" spans="4:47" ht="13.5" customHeight="1">
      <c r="D630" s="283" t="s">
        <v>460</v>
      </c>
      <c r="E630" s="282"/>
      <c r="F630" s="285" t="s">
        <v>1409</v>
      </c>
      <c r="G630" s="199">
        <v>5.0999999999999996</v>
      </c>
      <c r="H630" s="284">
        <v>606</v>
      </c>
      <c r="I630" s="284">
        <v>646</v>
      </c>
      <c r="J630" s="284">
        <v>792</v>
      </c>
      <c r="K630" s="284">
        <v>606</v>
      </c>
      <c r="L630" s="284">
        <v>646</v>
      </c>
      <c r="M630" s="284">
        <v>792</v>
      </c>
      <c r="N630" s="284">
        <v>665</v>
      </c>
      <c r="O630" s="284">
        <v>606</v>
      </c>
      <c r="P630" s="284">
        <v>646</v>
      </c>
      <c r="Q630" s="284">
        <v>792</v>
      </c>
      <c r="R630" s="284">
        <v>665</v>
      </c>
      <c r="S630" s="284">
        <v>606</v>
      </c>
      <c r="T630" s="284">
        <v>646</v>
      </c>
      <c r="U630" s="284">
        <v>792</v>
      </c>
      <c r="V630" s="284">
        <v>646</v>
      </c>
      <c r="W630" s="284">
        <v>792</v>
      </c>
      <c r="X630" s="284">
        <v>606</v>
      </c>
      <c r="Y630" s="284">
        <v>646</v>
      </c>
      <c r="Z630" s="284">
        <v>792</v>
      </c>
      <c r="AA630" s="284">
        <v>665</v>
      </c>
      <c r="AB630" s="284">
        <v>606</v>
      </c>
      <c r="AC630" s="284">
        <v>646</v>
      </c>
      <c r="AD630" s="284">
        <v>792</v>
      </c>
      <c r="AE630" s="284">
        <v>665</v>
      </c>
      <c r="AF630" s="284">
        <v>606</v>
      </c>
      <c r="AG630" s="284">
        <v>646</v>
      </c>
      <c r="AH630" s="284">
        <v>792</v>
      </c>
      <c r="AI630" s="284">
        <v>646</v>
      </c>
      <c r="AJ630" s="284">
        <v>606</v>
      </c>
      <c r="AK630" s="284">
        <v>646</v>
      </c>
      <c r="AL630" s="284">
        <v>792</v>
      </c>
      <c r="AM630" s="284">
        <v>606</v>
      </c>
      <c r="AN630" s="284">
        <v>646</v>
      </c>
      <c r="AO630" s="284">
        <v>792</v>
      </c>
      <c r="AP630" s="284">
        <v>714</v>
      </c>
      <c r="AQ630" s="284">
        <v>714</v>
      </c>
      <c r="AR630" s="284">
        <v>714</v>
      </c>
      <c r="AS630" s="284">
        <v>714</v>
      </c>
      <c r="AU630" t="s">
        <v>460</v>
      </c>
    </row>
    <row r="631" spans="4:47" ht="13.5" customHeight="1">
      <c r="D631" s="283" t="s">
        <v>1626</v>
      </c>
      <c r="E631" s="282"/>
      <c r="F631" s="285" t="s">
        <v>1627</v>
      </c>
      <c r="G631" s="199">
        <v>7.1999999999999993</v>
      </c>
      <c r="H631" s="284">
        <v>548</v>
      </c>
      <c r="I631" s="284">
        <v>620</v>
      </c>
      <c r="J631" s="284">
        <v>690</v>
      </c>
      <c r="K631" s="284">
        <v>548</v>
      </c>
      <c r="L631" s="284">
        <v>620</v>
      </c>
      <c r="M631" s="284">
        <v>690</v>
      </c>
      <c r="N631" s="284">
        <v>634</v>
      </c>
      <c r="O631" s="284">
        <v>548</v>
      </c>
      <c r="P631" s="284">
        <v>620</v>
      </c>
      <c r="Q631" s="284">
        <v>690</v>
      </c>
      <c r="R631" s="284">
        <v>634</v>
      </c>
      <c r="S631" s="284">
        <v>548</v>
      </c>
      <c r="T631" s="284">
        <v>620</v>
      </c>
      <c r="U631" s="284">
        <v>690</v>
      </c>
      <c r="V631" s="284">
        <v>620</v>
      </c>
      <c r="W631" s="284">
        <v>690</v>
      </c>
      <c r="X631" s="284">
        <v>548</v>
      </c>
      <c r="Y631" s="284">
        <v>620</v>
      </c>
      <c r="Z631" s="284">
        <v>690</v>
      </c>
      <c r="AA631" s="284">
        <v>634</v>
      </c>
      <c r="AB631" s="284">
        <v>548</v>
      </c>
      <c r="AC631" s="284">
        <v>620</v>
      </c>
      <c r="AD631" s="284">
        <v>690</v>
      </c>
      <c r="AE631" s="284">
        <v>634</v>
      </c>
      <c r="AF631" s="284">
        <v>548</v>
      </c>
      <c r="AG631" s="284">
        <v>620</v>
      </c>
      <c r="AH631" s="284">
        <v>690</v>
      </c>
      <c r="AI631" s="284">
        <v>620</v>
      </c>
      <c r="AJ631" s="284">
        <v>548</v>
      </c>
      <c r="AK631" s="284">
        <v>620</v>
      </c>
      <c r="AL631" s="284">
        <v>690</v>
      </c>
      <c r="AM631" s="284">
        <v>548</v>
      </c>
      <c r="AN631" s="284">
        <v>620</v>
      </c>
      <c r="AO631" s="284">
        <v>690</v>
      </c>
      <c r="AP631" s="284">
        <v>697</v>
      </c>
      <c r="AQ631" s="284">
        <v>697</v>
      </c>
      <c r="AR631" s="284">
        <v>697</v>
      </c>
      <c r="AS631" s="284">
        <v>697</v>
      </c>
      <c r="AU631" t="s">
        <v>1626</v>
      </c>
    </row>
    <row r="632" spans="4:47" ht="13.5" customHeight="1">
      <c r="D632" s="283" t="s">
        <v>3114</v>
      </c>
      <c r="E632" s="282"/>
      <c r="F632" s="285" t="s">
        <v>1627</v>
      </c>
      <c r="G632" s="199">
        <v>7.1999999999999993</v>
      </c>
      <c r="H632" s="284">
        <v>548</v>
      </c>
      <c r="I632" s="284">
        <v>620</v>
      </c>
      <c r="J632" s="284">
        <v>690</v>
      </c>
      <c r="K632" s="284">
        <v>548</v>
      </c>
      <c r="L632" s="284">
        <v>620</v>
      </c>
      <c r="M632" s="284">
        <v>690</v>
      </c>
      <c r="N632" s="284">
        <v>634</v>
      </c>
      <c r="O632" s="284">
        <v>548</v>
      </c>
      <c r="P632" s="284">
        <v>620</v>
      </c>
      <c r="Q632" s="284">
        <v>690</v>
      </c>
      <c r="R632" s="284">
        <v>634</v>
      </c>
      <c r="S632" s="284">
        <v>548</v>
      </c>
      <c r="T632" s="284">
        <v>620</v>
      </c>
      <c r="U632" s="284">
        <v>690</v>
      </c>
      <c r="V632" s="284">
        <v>620</v>
      </c>
      <c r="W632" s="284">
        <v>690</v>
      </c>
      <c r="X632" s="284">
        <v>548</v>
      </c>
      <c r="Y632" s="284">
        <v>620</v>
      </c>
      <c r="Z632" s="284">
        <v>690</v>
      </c>
      <c r="AA632" s="284">
        <v>634</v>
      </c>
      <c r="AB632" s="284">
        <v>548</v>
      </c>
      <c r="AC632" s="284">
        <v>620</v>
      </c>
      <c r="AD632" s="284">
        <v>690</v>
      </c>
      <c r="AE632" s="284">
        <v>634</v>
      </c>
      <c r="AF632" s="284">
        <v>548</v>
      </c>
      <c r="AG632" s="284">
        <v>620</v>
      </c>
      <c r="AH632" s="284">
        <v>690</v>
      </c>
      <c r="AI632" s="284">
        <v>620</v>
      </c>
      <c r="AJ632" s="284">
        <v>548</v>
      </c>
      <c r="AK632" s="284">
        <v>620</v>
      </c>
      <c r="AL632" s="284">
        <v>690</v>
      </c>
      <c r="AM632" s="284">
        <v>548</v>
      </c>
      <c r="AN632" s="284">
        <v>620</v>
      </c>
      <c r="AO632" s="284">
        <v>690</v>
      </c>
      <c r="AP632" s="284">
        <v>697</v>
      </c>
      <c r="AQ632" s="284">
        <v>697</v>
      </c>
      <c r="AR632" s="284">
        <v>697</v>
      </c>
      <c r="AS632" s="284">
        <v>697</v>
      </c>
      <c r="AU632" t="s">
        <v>3114</v>
      </c>
    </row>
    <row r="633" spans="4:47" ht="13.5" customHeight="1">
      <c r="D633" s="283" t="s">
        <v>38</v>
      </c>
      <c r="E633" s="283" t="s">
        <v>4713</v>
      </c>
      <c r="F633" s="285" t="s">
        <v>39</v>
      </c>
      <c r="G633" s="199">
        <v>15.1</v>
      </c>
      <c r="H633" s="284">
        <v>641</v>
      </c>
      <c r="I633" s="284">
        <v>641</v>
      </c>
      <c r="J633" s="284">
        <v>737</v>
      </c>
      <c r="K633" s="284">
        <v>662</v>
      </c>
      <c r="L633" s="284">
        <v>648</v>
      </c>
      <c r="M633" s="284">
        <v>788</v>
      </c>
      <c r="N633" s="284">
        <v>701</v>
      </c>
      <c r="O633" s="284">
        <v>643</v>
      </c>
      <c r="P633" s="284">
        <v>682</v>
      </c>
      <c r="Q633" s="284">
        <v>771</v>
      </c>
      <c r="R633" s="284">
        <v>756</v>
      </c>
      <c r="S633" s="284">
        <v>830</v>
      </c>
      <c r="T633" s="284">
        <v>991</v>
      </c>
      <c r="U633" s="284">
        <v>1018</v>
      </c>
      <c r="V633" s="284">
        <v>800</v>
      </c>
      <c r="W633" s="284">
        <v>884</v>
      </c>
      <c r="X633" s="284">
        <v>689</v>
      </c>
      <c r="Y633" s="284">
        <v>753</v>
      </c>
      <c r="Z633" s="284">
        <v>894</v>
      </c>
      <c r="AA633" s="284">
        <v>777</v>
      </c>
      <c r="AB633" s="284">
        <v>726</v>
      </c>
      <c r="AC633" s="284">
        <v>811</v>
      </c>
      <c r="AD633" s="284">
        <v>973</v>
      </c>
      <c r="AE633" s="284">
        <v>817</v>
      </c>
      <c r="AF633" s="284">
        <v>793</v>
      </c>
      <c r="AG633" s="284">
        <v>879</v>
      </c>
      <c r="AH633" s="284">
        <v>1054</v>
      </c>
      <c r="AI633" s="284">
        <v>696</v>
      </c>
      <c r="AJ633" s="284">
        <v>774</v>
      </c>
      <c r="AK633" s="284">
        <v>859</v>
      </c>
      <c r="AL633" s="284">
        <v>1007</v>
      </c>
      <c r="AM633" s="284">
        <v>690</v>
      </c>
      <c r="AN633" s="284">
        <v>748</v>
      </c>
      <c r="AO633" s="284">
        <v>847</v>
      </c>
      <c r="AP633" s="284">
        <v>787</v>
      </c>
      <c r="AQ633" s="284">
        <v>787</v>
      </c>
      <c r="AR633" s="284">
        <v>934</v>
      </c>
      <c r="AS633" s="284">
        <v>868</v>
      </c>
      <c r="AU633" t="s">
        <v>38</v>
      </c>
    </row>
    <row r="634" spans="4:47" ht="13.5" customHeight="1">
      <c r="D634" s="283" t="s">
        <v>3115</v>
      </c>
      <c r="E634" s="283" t="s">
        <v>4713</v>
      </c>
      <c r="F634" s="285" t="s">
        <v>39</v>
      </c>
      <c r="G634" s="199">
        <v>15.1</v>
      </c>
      <c r="H634" s="284">
        <v>641</v>
      </c>
      <c r="I634" s="284">
        <v>641</v>
      </c>
      <c r="J634" s="284">
        <v>737</v>
      </c>
      <c r="K634" s="284">
        <v>662</v>
      </c>
      <c r="L634" s="284">
        <v>648</v>
      </c>
      <c r="M634" s="284">
        <v>788</v>
      </c>
      <c r="N634" s="284">
        <v>701</v>
      </c>
      <c r="O634" s="284">
        <v>643</v>
      </c>
      <c r="P634" s="284">
        <v>682</v>
      </c>
      <c r="Q634" s="284">
        <v>771</v>
      </c>
      <c r="R634" s="284">
        <v>756</v>
      </c>
      <c r="S634" s="284">
        <v>830</v>
      </c>
      <c r="T634" s="284">
        <v>991</v>
      </c>
      <c r="U634" s="284">
        <v>1018</v>
      </c>
      <c r="V634" s="284">
        <v>800</v>
      </c>
      <c r="W634" s="284">
        <v>884</v>
      </c>
      <c r="X634" s="284">
        <v>689</v>
      </c>
      <c r="Y634" s="284">
        <v>753</v>
      </c>
      <c r="Z634" s="284">
        <v>894</v>
      </c>
      <c r="AA634" s="284">
        <v>777</v>
      </c>
      <c r="AB634" s="284">
        <v>726</v>
      </c>
      <c r="AC634" s="284">
        <v>811</v>
      </c>
      <c r="AD634" s="284">
        <v>973</v>
      </c>
      <c r="AE634" s="284">
        <v>817</v>
      </c>
      <c r="AF634" s="284">
        <v>793</v>
      </c>
      <c r="AG634" s="284">
        <v>879</v>
      </c>
      <c r="AH634" s="284">
        <v>1054</v>
      </c>
      <c r="AI634" s="284">
        <v>696</v>
      </c>
      <c r="AJ634" s="284">
        <v>774</v>
      </c>
      <c r="AK634" s="284">
        <v>859</v>
      </c>
      <c r="AL634" s="284">
        <v>1007</v>
      </c>
      <c r="AM634" s="284">
        <v>690</v>
      </c>
      <c r="AN634" s="284">
        <v>748</v>
      </c>
      <c r="AO634" s="284">
        <v>847</v>
      </c>
      <c r="AP634" s="284">
        <v>787</v>
      </c>
      <c r="AQ634" s="284">
        <v>787</v>
      </c>
      <c r="AR634" s="284">
        <v>934</v>
      </c>
      <c r="AS634" s="284">
        <v>868</v>
      </c>
      <c r="AU634" t="s">
        <v>3115</v>
      </c>
    </row>
    <row r="635" spans="4:47" ht="13.5" customHeight="1">
      <c r="D635" s="283" t="s">
        <v>40</v>
      </c>
      <c r="E635" s="283" t="s">
        <v>4713</v>
      </c>
      <c r="F635" s="285" t="s">
        <v>41</v>
      </c>
      <c r="G635" s="199">
        <v>15.1</v>
      </c>
      <c r="H635" s="284">
        <v>507</v>
      </c>
      <c r="I635" s="284">
        <v>511</v>
      </c>
      <c r="J635" s="284">
        <v>588</v>
      </c>
      <c r="K635" s="284">
        <v>529</v>
      </c>
      <c r="L635" s="284">
        <v>519</v>
      </c>
      <c r="M635" s="284">
        <v>639</v>
      </c>
      <c r="N635" s="284">
        <v>563</v>
      </c>
      <c r="O635" s="284">
        <v>512</v>
      </c>
      <c r="P635" s="284">
        <v>552</v>
      </c>
      <c r="Q635" s="284">
        <v>622</v>
      </c>
      <c r="R635" s="284">
        <v>616</v>
      </c>
      <c r="S635" s="284">
        <v>684</v>
      </c>
      <c r="T635" s="284">
        <v>841</v>
      </c>
      <c r="U635" s="284">
        <v>837</v>
      </c>
      <c r="V635" s="284">
        <v>676</v>
      </c>
      <c r="W635" s="284">
        <v>744</v>
      </c>
      <c r="X635" s="284">
        <v>554</v>
      </c>
      <c r="Y635" s="284">
        <v>616</v>
      </c>
      <c r="Z635" s="284">
        <v>732</v>
      </c>
      <c r="AA635" s="284">
        <v>628</v>
      </c>
      <c r="AB635" s="284">
        <v>591</v>
      </c>
      <c r="AC635" s="284">
        <v>674</v>
      </c>
      <c r="AD635" s="284">
        <v>812</v>
      </c>
      <c r="AE635" s="284">
        <v>668</v>
      </c>
      <c r="AF635" s="284">
        <v>658</v>
      </c>
      <c r="AG635" s="284">
        <v>742</v>
      </c>
      <c r="AH635" s="284">
        <v>893</v>
      </c>
      <c r="AI635" s="284">
        <v>564</v>
      </c>
      <c r="AJ635" s="284">
        <v>637</v>
      </c>
      <c r="AK635" s="284">
        <v>725</v>
      </c>
      <c r="AL635" s="284">
        <v>842</v>
      </c>
      <c r="AM635" s="284">
        <v>553</v>
      </c>
      <c r="AN635" s="284">
        <v>611</v>
      </c>
      <c r="AO635" s="284">
        <v>690</v>
      </c>
      <c r="AP635" s="284">
        <v>634</v>
      </c>
      <c r="AQ635" s="284">
        <v>634</v>
      </c>
      <c r="AR635" s="284">
        <v>780</v>
      </c>
      <c r="AS635" s="284">
        <v>726</v>
      </c>
      <c r="AU635" t="s">
        <v>40</v>
      </c>
    </row>
    <row r="636" spans="4:47" ht="13.5" customHeight="1">
      <c r="D636" s="283" t="s">
        <v>3116</v>
      </c>
      <c r="E636" s="283" t="s">
        <v>4713</v>
      </c>
      <c r="F636" s="285" t="s">
        <v>41</v>
      </c>
      <c r="G636" s="199">
        <v>15.1</v>
      </c>
      <c r="H636" s="284">
        <v>507</v>
      </c>
      <c r="I636" s="284">
        <v>511</v>
      </c>
      <c r="J636" s="284">
        <v>588</v>
      </c>
      <c r="K636" s="284">
        <v>529</v>
      </c>
      <c r="L636" s="284">
        <v>519</v>
      </c>
      <c r="M636" s="284">
        <v>639</v>
      </c>
      <c r="N636" s="284">
        <v>563</v>
      </c>
      <c r="O636" s="284">
        <v>512</v>
      </c>
      <c r="P636" s="284">
        <v>552</v>
      </c>
      <c r="Q636" s="284">
        <v>622</v>
      </c>
      <c r="R636" s="284">
        <v>616</v>
      </c>
      <c r="S636" s="284">
        <v>684</v>
      </c>
      <c r="T636" s="284">
        <v>841</v>
      </c>
      <c r="U636" s="284">
        <v>837</v>
      </c>
      <c r="V636" s="284">
        <v>676</v>
      </c>
      <c r="W636" s="284">
        <v>744</v>
      </c>
      <c r="X636" s="284">
        <v>554</v>
      </c>
      <c r="Y636" s="284">
        <v>616</v>
      </c>
      <c r="Z636" s="284">
        <v>732</v>
      </c>
      <c r="AA636" s="284">
        <v>628</v>
      </c>
      <c r="AB636" s="284">
        <v>591</v>
      </c>
      <c r="AC636" s="284">
        <v>674</v>
      </c>
      <c r="AD636" s="284">
        <v>812</v>
      </c>
      <c r="AE636" s="284">
        <v>668</v>
      </c>
      <c r="AF636" s="284">
        <v>658</v>
      </c>
      <c r="AG636" s="284">
        <v>742</v>
      </c>
      <c r="AH636" s="284">
        <v>893</v>
      </c>
      <c r="AI636" s="284">
        <v>564</v>
      </c>
      <c r="AJ636" s="284">
        <v>637</v>
      </c>
      <c r="AK636" s="284">
        <v>725</v>
      </c>
      <c r="AL636" s="284">
        <v>842</v>
      </c>
      <c r="AM636" s="284">
        <v>553</v>
      </c>
      <c r="AN636" s="284">
        <v>611</v>
      </c>
      <c r="AO636" s="284">
        <v>690</v>
      </c>
      <c r="AP636" s="284">
        <v>634</v>
      </c>
      <c r="AQ636" s="284">
        <v>634</v>
      </c>
      <c r="AR636" s="284">
        <v>780</v>
      </c>
      <c r="AS636" s="284">
        <v>726</v>
      </c>
      <c r="AU636" t="s">
        <v>3116</v>
      </c>
    </row>
    <row r="637" spans="4:47" ht="13.5" customHeight="1">
      <c r="D637" s="283" t="s">
        <v>3990</v>
      </c>
      <c r="E637" s="282"/>
      <c r="F637" s="285" t="s">
        <v>4017</v>
      </c>
      <c r="G637" s="199">
        <v>80</v>
      </c>
      <c r="H637" s="284">
        <v>8092</v>
      </c>
      <c r="I637" s="284">
        <v>8234</v>
      </c>
      <c r="J637" s="284">
        <v>9497</v>
      </c>
      <c r="K637" s="284">
        <v>8092</v>
      </c>
      <c r="L637" s="284">
        <v>8234</v>
      </c>
      <c r="M637" s="284">
        <v>9497</v>
      </c>
      <c r="N637" s="284">
        <v>8848</v>
      </c>
      <c r="O637" s="284">
        <v>8092</v>
      </c>
      <c r="P637" s="284">
        <v>8234</v>
      </c>
      <c r="Q637" s="284">
        <v>9497</v>
      </c>
      <c r="R637" s="284">
        <v>8848</v>
      </c>
      <c r="S637" s="284">
        <v>8092</v>
      </c>
      <c r="T637" s="284">
        <v>8234</v>
      </c>
      <c r="U637" s="284">
        <v>9497</v>
      </c>
      <c r="V637" s="284">
        <v>8234</v>
      </c>
      <c r="W637" s="284">
        <v>9497</v>
      </c>
      <c r="X637" s="284">
        <v>8092</v>
      </c>
      <c r="Y637" s="284">
        <v>8234</v>
      </c>
      <c r="Z637" s="284">
        <v>9497</v>
      </c>
      <c r="AA637" s="284">
        <v>8848</v>
      </c>
      <c r="AB637" s="284">
        <v>8092</v>
      </c>
      <c r="AC637" s="284">
        <v>8234</v>
      </c>
      <c r="AD637" s="284">
        <v>9497</v>
      </c>
      <c r="AE637" s="284">
        <v>8848</v>
      </c>
      <c r="AF637" s="284">
        <v>8092</v>
      </c>
      <c r="AG637" s="284">
        <v>8234</v>
      </c>
      <c r="AH637" s="284">
        <v>9497</v>
      </c>
      <c r="AI637" s="284">
        <v>8234</v>
      </c>
      <c r="AJ637" s="284">
        <v>8092</v>
      </c>
      <c r="AK637" s="284">
        <v>8234</v>
      </c>
      <c r="AL637" s="284">
        <v>9497</v>
      </c>
      <c r="AM637" s="284">
        <v>8092</v>
      </c>
      <c r="AN637" s="284">
        <v>8234</v>
      </c>
      <c r="AO637" s="284">
        <v>9497</v>
      </c>
      <c r="AP637" s="284">
        <v>8937</v>
      </c>
      <c r="AQ637" s="284">
        <v>8937</v>
      </c>
      <c r="AR637" s="284">
        <v>8937</v>
      </c>
      <c r="AS637" s="284">
        <v>8937</v>
      </c>
      <c r="AU637" t="s">
        <v>3990</v>
      </c>
    </row>
    <row r="638" spans="4:47" ht="13.5" customHeight="1">
      <c r="D638" s="283" t="s">
        <v>3988</v>
      </c>
      <c r="E638" s="282"/>
      <c r="F638" s="285" t="s">
        <v>4015</v>
      </c>
      <c r="G638" s="199">
        <v>80</v>
      </c>
      <c r="H638" s="284">
        <v>5196</v>
      </c>
      <c r="I638" s="284">
        <v>5367</v>
      </c>
      <c r="J638" s="284">
        <v>6198</v>
      </c>
      <c r="K638" s="284">
        <v>5196</v>
      </c>
      <c r="L638" s="284">
        <v>5367</v>
      </c>
      <c r="M638" s="284">
        <v>6198</v>
      </c>
      <c r="N638" s="284">
        <v>5808</v>
      </c>
      <c r="O638" s="284">
        <v>5196</v>
      </c>
      <c r="P638" s="284">
        <v>5367</v>
      </c>
      <c r="Q638" s="284">
        <v>6198</v>
      </c>
      <c r="R638" s="284">
        <v>5808</v>
      </c>
      <c r="S638" s="284">
        <v>5196</v>
      </c>
      <c r="T638" s="284">
        <v>5367</v>
      </c>
      <c r="U638" s="284">
        <v>6198</v>
      </c>
      <c r="V638" s="284">
        <v>5367</v>
      </c>
      <c r="W638" s="284">
        <v>6198</v>
      </c>
      <c r="X638" s="284">
        <v>5196</v>
      </c>
      <c r="Y638" s="284">
        <v>5367</v>
      </c>
      <c r="Z638" s="284">
        <v>6198</v>
      </c>
      <c r="AA638" s="284">
        <v>5808</v>
      </c>
      <c r="AB638" s="284">
        <v>5196</v>
      </c>
      <c r="AC638" s="284">
        <v>5367</v>
      </c>
      <c r="AD638" s="284">
        <v>6198</v>
      </c>
      <c r="AE638" s="284">
        <v>5808</v>
      </c>
      <c r="AF638" s="284">
        <v>5196</v>
      </c>
      <c r="AG638" s="284">
        <v>5367</v>
      </c>
      <c r="AH638" s="284">
        <v>6198</v>
      </c>
      <c r="AI638" s="284">
        <v>5367</v>
      </c>
      <c r="AJ638" s="284">
        <v>5196</v>
      </c>
      <c r="AK638" s="284">
        <v>5367</v>
      </c>
      <c r="AL638" s="284">
        <v>6198</v>
      </c>
      <c r="AM638" s="284">
        <v>5196</v>
      </c>
      <c r="AN638" s="284">
        <v>5367</v>
      </c>
      <c r="AO638" s="284">
        <v>6198</v>
      </c>
      <c r="AP638" s="284">
        <v>5783</v>
      </c>
      <c r="AQ638" s="284">
        <v>5783</v>
      </c>
      <c r="AR638" s="284">
        <v>5783</v>
      </c>
      <c r="AS638" s="284">
        <v>5783</v>
      </c>
      <c r="AU638" t="s">
        <v>3988</v>
      </c>
    </row>
    <row r="639" spans="4:47" ht="13.5" customHeight="1">
      <c r="D639" s="283" t="s">
        <v>3989</v>
      </c>
      <c r="E639" s="282"/>
      <c r="F639" s="285" t="s">
        <v>4016</v>
      </c>
      <c r="G639" s="199">
        <v>80</v>
      </c>
      <c r="H639" s="284">
        <v>7140</v>
      </c>
      <c r="I639" s="284">
        <v>7291</v>
      </c>
      <c r="J639" s="284">
        <v>8413</v>
      </c>
      <c r="K639" s="284">
        <v>7140</v>
      </c>
      <c r="L639" s="284">
        <v>7291</v>
      </c>
      <c r="M639" s="284">
        <v>8413</v>
      </c>
      <c r="N639" s="284">
        <v>7849</v>
      </c>
      <c r="O639" s="284">
        <v>7140</v>
      </c>
      <c r="P639" s="284">
        <v>7291</v>
      </c>
      <c r="Q639" s="284">
        <v>8413</v>
      </c>
      <c r="R639" s="284">
        <v>7849</v>
      </c>
      <c r="S639" s="284">
        <v>7140</v>
      </c>
      <c r="T639" s="284">
        <v>7291</v>
      </c>
      <c r="U639" s="284">
        <v>8413</v>
      </c>
      <c r="V639" s="284">
        <v>7291</v>
      </c>
      <c r="W639" s="284">
        <v>8413</v>
      </c>
      <c r="X639" s="284">
        <v>7140</v>
      </c>
      <c r="Y639" s="284">
        <v>7291</v>
      </c>
      <c r="Z639" s="284">
        <v>8413</v>
      </c>
      <c r="AA639" s="284">
        <v>7849</v>
      </c>
      <c r="AB639" s="284">
        <v>7140</v>
      </c>
      <c r="AC639" s="284">
        <v>7291</v>
      </c>
      <c r="AD639" s="284">
        <v>8413</v>
      </c>
      <c r="AE639" s="284">
        <v>7849</v>
      </c>
      <c r="AF639" s="284">
        <v>7140</v>
      </c>
      <c r="AG639" s="284">
        <v>7291</v>
      </c>
      <c r="AH639" s="284">
        <v>8413</v>
      </c>
      <c r="AI639" s="284">
        <v>7291</v>
      </c>
      <c r="AJ639" s="284">
        <v>7140</v>
      </c>
      <c r="AK639" s="284">
        <v>7291</v>
      </c>
      <c r="AL639" s="284">
        <v>8413</v>
      </c>
      <c r="AM639" s="284">
        <v>7140</v>
      </c>
      <c r="AN639" s="284">
        <v>7291</v>
      </c>
      <c r="AO639" s="284">
        <v>8413</v>
      </c>
      <c r="AP639" s="284">
        <v>7900</v>
      </c>
      <c r="AQ639" s="284">
        <v>7900</v>
      </c>
      <c r="AR639" s="284">
        <v>7900</v>
      </c>
      <c r="AS639" s="284">
        <v>7900</v>
      </c>
      <c r="AU639" t="s">
        <v>3989</v>
      </c>
    </row>
    <row r="640" spans="4:47" ht="13.5" customHeight="1">
      <c r="D640" s="283" t="s">
        <v>3993</v>
      </c>
      <c r="E640" s="282"/>
      <c r="F640" s="285" t="s">
        <v>4020</v>
      </c>
      <c r="G640" s="199">
        <v>80</v>
      </c>
      <c r="H640" s="284">
        <v>8125</v>
      </c>
      <c r="I640" s="284">
        <v>8271</v>
      </c>
      <c r="J640" s="284">
        <v>9542</v>
      </c>
      <c r="K640" s="284">
        <v>8125</v>
      </c>
      <c r="L640" s="284">
        <v>8271</v>
      </c>
      <c r="M640" s="284">
        <v>9542</v>
      </c>
      <c r="N640" s="284">
        <v>8890</v>
      </c>
      <c r="O640" s="284">
        <v>8125</v>
      </c>
      <c r="P640" s="284">
        <v>8271</v>
      </c>
      <c r="Q640" s="284">
        <v>9542</v>
      </c>
      <c r="R640" s="284">
        <v>8890</v>
      </c>
      <c r="S640" s="284">
        <v>8125</v>
      </c>
      <c r="T640" s="284">
        <v>8271</v>
      </c>
      <c r="U640" s="284">
        <v>9542</v>
      </c>
      <c r="V640" s="284">
        <v>8271</v>
      </c>
      <c r="W640" s="284">
        <v>9542</v>
      </c>
      <c r="X640" s="284">
        <v>8125</v>
      </c>
      <c r="Y640" s="284">
        <v>8271</v>
      </c>
      <c r="Z640" s="284">
        <v>9542</v>
      </c>
      <c r="AA640" s="284">
        <v>8890</v>
      </c>
      <c r="AB640" s="284">
        <v>8125</v>
      </c>
      <c r="AC640" s="284">
        <v>8271</v>
      </c>
      <c r="AD640" s="284">
        <v>9542</v>
      </c>
      <c r="AE640" s="284">
        <v>8890</v>
      </c>
      <c r="AF640" s="284">
        <v>8125</v>
      </c>
      <c r="AG640" s="284">
        <v>8271</v>
      </c>
      <c r="AH640" s="284">
        <v>9542</v>
      </c>
      <c r="AI640" s="284">
        <v>8271</v>
      </c>
      <c r="AJ640" s="284">
        <v>8125</v>
      </c>
      <c r="AK640" s="284">
        <v>8271</v>
      </c>
      <c r="AL640" s="284">
        <v>9542</v>
      </c>
      <c r="AM640" s="284">
        <v>8125</v>
      </c>
      <c r="AN640" s="284">
        <v>8271</v>
      </c>
      <c r="AO640" s="284">
        <v>9542</v>
      </c>
      <c r="AP640" s="284">
        <v>8976</v>
      </c>
      <c r="AQ640" s="284">
        <v>8976</v>
      </c>
      <c r="AR640" s="284">
        <v>8976</v>
      </c>
      <c r="AS640" s="284">
        <v>8976</v>
      </c>
      <c r="AU640" t="s">
        <v>3993</v>
      </c>
    </row>
    <row r="641" spans="4:47" ht="13.5" customHeight="1">
      <c r="D641" s="283" t="s">
        <v>3991</v>
      </c>
      <c r="E641" s="282"/>
      <c r="F641" s="285" t="s">
        <v>4018</v>
      </c>
      <c r="G641" s="199">
        <v>80</v>
      </c>
      <c r="H641" s="284">
        <v>5227</v>
      </c>
      <c r="I641" s="284">
        <v>5402</v>
      </c>
      <c r="J641" s="284">
        <v>6244</v>
      </c>
      <c r="K641" s="284">
        <v>5227</v>
      </c>
      <c r="L641" s="284">
        <v>5402</v>
      </c>
      <c r="M641" s="284">
        <v>6244</v>
      </c>
      <c r="N641" s="284">
        <v>5850</v>
      </c>
      <c r="O641" s="284">
        <v>5227</v>
      </c>
      <c r="P641" s="284">
        <v>5402</v>
      </c>
      <c r="Q641" s="284">
        <v>6244</v>
      </c>
      <c r="R641" s="284">
        <v>5850</v>
      </c>
      <c r="S641" s="284">
        <v>5227</v>
      </c>
      <c r="T641" s="284">
        <v>5402</v>
      </c>
      <c r="U641" s="284">
        <v>6244</v>
      </c>
      <c r="V641" s="284">
        <v>5402</v>
      </c>
      <c r="W641" s="284">
        <v>6244</v>
      </c>
      <c r="X641" s="284">
        <v>5227</v>
      </c>
      <c r="Y641" s="284">
        <v>5402</v>
      </c>
      <c r="Z641" s="284">
        <v>6244</v>
      </c>
      <c r="AA641" s="284">
        <v>5850</v>
      </c>
      <c r="AB641" s="284">
        <v>5227</v>
      </c>
      <c r="AC641" s="284">
        <v>5402</v>
      </c>
      <c r="AD641" s="284">
        <v>6244</v>
      </c>
      <c r="AE641" s="284">
        <v>5850</v>
      </c>
      <c r="AF641" s="284">
        <v>5227</v>
      </c>
      <c r="AG641" s="284">
        <v>5402</v>
      </c>
      <c r="AH641" s="284">
        <v>6244</v>
      </c>
      <c r="AI641" s="284">
        <v>5402</v>
      </c>
      <c r="AJ641" s="284">
        <v>5227</v>
      </c>
      <c r="AK641" s="284">
        <v>5402</v>
      </c>
      <c r="AL641" s="284">
        <v>6244</v>
      </c>
      <c r="AM641" s="284">
        <v>5227</v>
      </c>
      <c r="AN641" s="284">
        <v>5402</v>
      </c>
      <c r="AO641" s="284">
        <v>6244</v>
      </c>
      <c r="AP641" s="284">
        <v>5823</v>
      </c>
      <c r="AQ641" s="284">
        <v>5823</v>
      </c>
      <c r="AR641" s="284">
        <v>5823</v>
      </c>
      <c r="AS641" s="284">
        <v>5823</v>
      </c>
      <c r="AU641" t="s">
        <v>3991</v>
      </c>
    </row>
    <row r="642" spans="4:47" ht="13.5" customHeight="1">
      <c r="D642" s="283" t="s">
        <v>3992</v>
      </c>
      <c r="E642" s="282"/>
      <c r="F642" s="285" t="s">
        <v>4019</v>
      </c>
      <c r="G642" s="199">
        <v>80</v>
      </c>
      <c r="H642" s="284">
        <v>7172</v>
      </c>
      <c r="I642" s="284">
        <v>7328</v>
      </c>
      <c r="J642" s="284">
        <v>8458</v>
      </c>
      <c r="K642" s="284">
        <v>7172</v>
      </c>
      <c r="L642" s="284">
        <v>7328</v>
      </c>
      <c r="M642" s="284">
        <v>8458</v>
      </c>
      <c r="N642" s="284">
        <v>7891</v>
      </c>
      <c r="O642" s="284">
        <v>7172</v>
      </c>
      <c r="P642" s="284">
        <v>7328</v>
      </c>
      <c r="Q642" s="284">
        <v>8458</v>
      </c>
      <c r="R642" s="284">
        <v>7891</v>
      </c>
      <c r="S642" s="284">
        <v>7172</v>
      </c>
      <c r="T642" s="284">
        <v>7328</v>
      </c>
      <c r="U642" s="284">
        <v>8458</v>
      </c>
      <c r="V642" s="284">
        <v>7328</v>
      </c>
      <c r="W642" s="284">
        <v>8458</v>
      </c>
      <c r="X642" s="284">
        <v>7172</v>
      </c>
      <c r="Y642" s="284">
        <v>7328</v>
      </c>
      <c r="Z642" s="284">
        <v>8458</v>
      </c>
      <c r="AA642" s="284">
        <v>7891</v>
      </c>
      <c r="AB642" s="284">
        <v>7172</v>
      </c>
      <c r="AC642" s="284">
        <v>7328</v>
      </c>
      <c r="AD642" s="284">
        <v>8458</v>
      </c>
      <c r="AE642" s="284">
        <v>7891</v>
      </c>
      <c r="AF642" s="284">
        <v>7172</v>
      </c>
      <c r="AG642" s="284">
        <v>7328</v>
      </c>
      <c r="AH642" s="284">
        <v>8458</v>
      </c>
      <c r="AI642" s="284">
        <v>7328</v>
      </c>
      <c r="AJ642" s="284">
        <v>7172</v>
      </c>
      <c r="AK642" s="284">
        <v>7328</v>
      </c>
      <c r="AL642" s="284">
        <v>8458</v>
      </c>
      <c r="AM642" s="284">
        <v>7172</v>
      </c>
      <c r="AN642" s="284">
        <v>7328</v>
      </c>
      <c r="AO642" s="284">
        <v>8458</v>
      </c>
      <c r="AP642" s="284">
        <v>7939</v>
      </c>
      <c r="AQ642" s="284">
        <v>7939</v>
      </c>
      <c r="AR642" s="284">
        <v>7939</v>
      </c>
      <c r="AS642" s="284">
        <v>7939</v>
      </c>
      <c r="AU642" t="s">
        <v>3992</v>
      </c>
    </row>
    <row r="643" spans="4:47" ht="13.5" customHeight="1">
      <c r="D643" s="283" t="s">
        <v>3996</v>
      </c>
      <c r="E643" s="282"/>
      <c r="F643" s="285" t="s">
        <v>4023</v>
      </c>
      <c r="G643" s="199">
        <v>80</v>
      </c>
      <c r="H643" s="284">
        <v>8157</v>
      </c>
      <c r="I643" s="284">
        <v>8307</v>
      </c>
      <c r="J643" s="284">
        <v>9589</v>
      </c>
      <c r="K643" s="284">
        <v>8157</v>
      </c>
      <c r="L643" s="284">
        <v>8307</v>
      </c>
      <c r="M643" s="284">
        <v>9589</v>
      </c>
      <c r="N643" s="284">
        <v>8933</v>
      </c>
      <c r="O643" s="284">
        <v>8157</v>
      </c>
      <c r="P643" s="284">
        <v>8307</v>
      </c>
      <c r="Q643" s="284">
        <v>9589</v>
      </c>
      <c r="R643" s="284">
        <v>8933</v>
      </c>
      <c r="S643" s="284">
        <v>8157</v>
      </c>
      <c r="T643" s="284">
        <v>8307</v>
      </c>
      <c r="U643" s="284">
        <v>9589</v>
      </c>
      <c r="V643" s="284">
        <v>8307</v>
      </c>
      <c r="W643" s="284">
        <v>9589</v>
      </c>
      <c r="X643" s="284">
        <v>8157</v>
      </c>
      <c r="Y643" s="284">
        <v>8307</v>
      </c>
      <c r="Z643" s="284">
        <v>9589</v>
      </c>
      <c r="AA643" s="284">
        <v>8933</v>
      </c>
      <c r="AB643" s="284">
        <v>8157</v>
      </c>
      <c r="AC643" s="284">
        <v>8307</v>
      </c>
      <c r="AD643" s="284">
        <v>9589</v>
      </c>
      <c r="AE643" s="284">
        <v>8933</v>
      </c>
      <c r="AF643" s="284">
        <v>8157</v>
      </c>
      <c r="AG643" s="284">
        <v>8307</v>
      </c>
      <c r="AH643" s="284">
        <v>9589</v>
      </c>
      <c r="AI643" s="284">
        <v>8307</v>
      </c>
      <c r="AJ643" s="284">
        <v>8157</v>
      </c>
      <c r="AK643" s="284">
        <v>8307</v>
      </c>
      <c r="AL643" s="284">
        <v>9589</v>
      </c>
      <c r="AM643" s="284">
        <v>8157</v>
      </c>
      <c r="AN643" s="284">
        <v>8307</v>
      </c>
      <c r="AO643" s="284">
        <v>9589</v>
      </c>
      <c r="AP643" s="284">
        <v>9017</v>
      </c>
      <c r="AQ643" s="284">
        <v>9017</v>
      </c>
      <c r="AR643" s="284">
        <v>9017</v>
      </c>
      <c r="AS643" s="284">
        <v>9017</v>
      </c>
      <c r="AU643" t="s">
        <v>3996</v>
      </c>
    </row>
    <row r="644" spans="4:47" ht="13.5" customHeight="1">
      <c r="D644" s="283" t="s">
        <v>3994</v>
      </c>
      <c r="E644" s="282"/>
      <c r="F644" s="285" t="s">
        <v>4021</v>
      </c>
      <c r="G644" s="199">
        <v>80</v>
      </c>
      <c r="H644" s="284">
        <v>5261</v>
      </c>
      <c r="I644" s="284">
        <v>5440</v>
      </c>
      <c r="J644" s="284">
        <v>6291</v>
      </c>
      <c r="K644" s="284">
        <v>5261</v>
      </c>
      <c r="L644" s="284">
        <v>5440</v>
      </c>
      <c r="M644" s="284">
        <v>6291</v>
      </c>
      <c r="N644" s="284">
        <v>5893</v>
      </c>
      <c r="O644" s="284">
        <v>5261</v>
      </c>
      <c r="P644" s="284">
        <v>5440</v>
      </c>
      <c r="Q644" s="284">
        <v>6291</v>
      </c>
      <c r="R644" s="284">
        <v>5893</v>
      </c>
      <c r="S644" s="284">
        <v>5261</v>
      </c>
      <c r="T644" s="284">
        <v>5440</v>
      </c>
      <c r="U644" s="284">
        <v>6291</v>
      </c>
      <c r="V644" s="284">
        <v>5440</v>
      </c>
      <c r="W644" s="284">
        <v>6291</v>
      </c>
      <c r="X644" s="284">
        <v>5261</v>
      </c>
      <c r="Y644" s="284">
        <v>5440</v>
      </c>
      <c r="Z644" s="284">
        <v>6291</v>
      </c>
      <c r="AA644" s="284">
        <v>5893</v>
      </c>
      <c r="AB644" s="284">
        <v>5261</v>
      </c>
      <c r="AC644" s="284">
        <v>5440</v>
      </c>
      <c r="AD644" s="284">
        <v>6291</v>
      </c>
      <c r="AE644" s="284">
        <v>5893</v>
      </c>
      <c r="AF644" s="284">
        <v>5261</v>
      </c>
      <c r="AG644" s="284">
        <v>5440</v>
      </c>
      <c r="AH644" s="284">
        <v>6291</v>
      </c>
      <c r="AI644" s="284">
        <v>5440</v>
      </c>
      <c r="AJ644" s="284">
        <v>5261</v>
      </c>
      <c r="AK644" s="284">
        <v>5440</v>
      </c>
      <c r="AL644" s="284">
        <v>6291</v>
      </c>
      <c r="AM644" s="284">
        <v>5261</v>
      </c>
      <c r="AN644" s="284">
        <v>5440</v>
      </c>
      <c r="AO644" s="284">
        <v>6291</v>
      </c>
      <c r="AP644" s="284">
        <v>5863</v>
      </c>
      <c r="AQ644" s="284">
        <v>5863</v>
      </c>
      <c r="AR644" s="284">
        <v>5863</v>
      </c>
      <c r="AS644" s="284">
        <v>5863</v>
      </c>
      <c r="AU644" t="s">
        <v>3994</v>
      </c>
    </row>
    <row r="645" spans="4:47" ht="13.5" customHeight="1">
      <c r="D645" s="283" t="s">
        <v>3995</v>
      </c>
      <c r="E645" s="282"/>
      <c r="F645" s="285" t="s">
        <v>4022</v>
      </c>
      <c r="G645" s="199">
        <v>80</v>
      </c>
      <c r="H645" s="284">
        <v>7205</v>
      </c>
      <c r="I645" s="284">
        <v>7364</v>
      </c>
      <c r="J645" s="284">
        <v>8505</v>
      </c>
      <c r="K645" s="284">
        <v>7205</v>
      </c>
      <c r="L645" s="284">
        <v>7364</v>
      </c>
      <c r="M645" s="284">
        <v>8505</v>
      </c>
      <c r="N645" s="284">
        <v>7933</v>
      </c>
      <c r="O645" s="284">
        <v>7205</v>
      </c>
      <c r="P645" s="284">
        <v>7364</v>
      </c>
      <c r="Q645" s="284">
        <v>8505</v>
      </c>
      <c r="R645" s="284">
        <v>7933</v>
      </c>
      <c r="S645" s="284">
        <v>7205</v>
      </c>
      <c r="T645" s="284">
        <v>7364</v>
      </c>
      <c r="U645" s="284">
        <v>8505</v>
      </c>
      <c r="V645" s="284">
        <v>7364</v>
      </c>
      <c r="W645" s="284">
        <v>8505</v>
      </c>
      <c r="X645" s="284">
        <v>7205</v>
      </c>
      <c r="Y645" s="284">
        <v>7364</v>
      </c>
      <c r="Z645" s="284">
        <v>8505</v>
      </c>
      <c r="AA645" s="284">
        <v>7933</v>
      </c>
      <c r="AB645" s="284">
        <v>7205</v>
      </c>
      <c r="AC645" s="284">
        <v>7364</v>
      </c>
      <c r="AD645" s="284">
        <v>8505</v>
      </c>
      <c r="AE645" s="284">
        <v>7933</v>
      </c>
      <c r="AF645" s="284">
        <v>7205</v>
      </c>
      <c r="AG645" s="284">
        <v>7364</v>
      </c>
      <c r="AH645" s="284">
        <v>8505</v>
      </c>
      <c r="AI645" s="284">
        <v>7364</v>
      </c>
      <c r="AJ645" s="284">
        <v>7205</v>
      </c>
      <c r="AK645" s="284">
        <v>7364</v>
      </c>
      <c r="AL645" s="284">
        <v>8505</v>
      </c>
      <c r="AM645" s="284">
        <v>7205</v>
      </c>
      <c r="AN645" s="284">
        <v>7364</v>
      </c>
      <c r="AO645" s="284">
        <v>8505</v>
      </c>
      <c r="AP645" s="284">
        <v>7980</v>
      </c>
      <c r="AQ645" s="284">
        <v>7980</v>
      </c>
      <c r="AR645" s="284">
        <v>7980</v>
      </c>
      <c r="AS645" s="284">
        <v>7980</v>
      </c>
      <c r="AU645" t="s">
        <v>3995</v>
      </c>
    </row>
    <row r="646" spans="4:47" ht="13.5" customHeight="1">
      <c r="D646" s="283" t="s">
        <v>3998</v>
      </c>
      <c r="E646" s="282"/>
      <c r="F646" s="285" t="s">
        <v>4025</v>
      </c>
      <c r="G646" s="199">
        <v>80</v>
      </c>
      <c r="H646" s="284">
        <v>8236</v>
      </c>
      <c r="I646" s="284">
        <v>8381</v>
      </c>
      <c r="J646" s="284">
        <v>9670</v>
      </c>
      <c r="K646" s="284">
        <v>8236</v>
      </c>
      <c r="L646" s="284">
        <v>8381</v>
      </c>
      <c r="M646" s="284">
        <v>9670</v>
      </c>
      <c r="N646" s="284">
        <v>9008</v>
      </c>
      <c r="O646" s="284">
        <v>8236</v>
      </c>
      <c r="P646" s="284">
        <v>8381</v>
      </c>
      <c r="Q646" s="284">
        <v>9670</v>
      </c>
      <c r="R646" s="284">
        <v>9008</v>
      </c>
      <c r="S646" s="284">
        <v>8236</v>
      </c>
      <c r="T646" s="284">
        <v>8381</v>
      </c>
      <c r="U646" s="284">
        <v>9670</v>
      </c>
      <c r="V646" s="284">
        <v>8381</v>
      </c>
      <c r="W646" s="284">
        <v>9670</v>
      </c>
      <c r="X646" s="284">
        <v>8236</v>
      </c>
      <c r="Y646" s="284">
        <v>8381</v>
      </c>
      <c r="Z646" s="284">
        <v>9670</v>
      </c>
      <c r="AA646" s="284">
        <v>9008</v>
      </c>
      <c r="AB646" s="284">
        <v>8236</v>
      </c>
      <c r="AC646" s="284">
        <v>8381</v>
      </c>
      <c r="AD646" s="284">
        <v>9670</v>
      </c>
      <c r="AE646" s="284">
        <v>9008</v>
      </c>
      <c r="AF646" s="284">
        <v>8236</v>
      </c>
      <c r="AG646" s="284">
        <v>8381</v>
      </c>
      <c r="AH646" s="284">
        <v>9670</v>
      </c>
      <c r="AI646" s="284">
        <v>8381</v>
      </c>
      <c r="AJ646" s="284">
        <v>8236</v>
      </c>
      <c r="AK646" s="284">
        <v>8381</v>
      </c>
      <c r="AL646" s="284">
        <v>9670</v>
      </c>
      <c r="AM646" s="284">
        <v>8236</v>
      </c>
      <c r="AN646" s="284">
        <v>8381</v>
      </c>
      <c r="AO646" s="284">
        <v>9670</v>
      </c>
      <c r="AP646" s="284">
        <v>9099</v>
      </c>
      <c r="AQ646" s="284">
        <v>9099</v>
      </c>
      <c r="AR646" s="284">
        <v>9099</v>
      </c>
      <c r="AS646" s="284">
        <v>9099</v>
      </c>
      <c r="AU646" t="s">
        <v>3998</v>
      </c>
    </row>
    <row r="647" spans="4:47" ht="13.5" customHeight="1">
      <c r="D647" s="283" t="s">
        <v>3997</v>
      </c>
      <c r="E647" s="282"/>
      <c r="F647" s="285" t="s">
        <v>4024</v>
      </c>
      <c r="G647" s="199">
        <v>80</v>
      </c>
      <c r="H647" s="284">
        <v>7284</v>
      </c>
      <c r="I647" s="284">
        <v>7438</v>
      </c>
      <c r="J647" s="284">
        <v>8586</v>
      </c>
      <c r="K647" s="284">
        <v>7284</v>
      </c>
      <c r="L647" s="284">
        <v>7438</v>
      </c>
      <c r="M647" s="284">
        <v>8586</v>
      </c>
      <c r="N647" s="284">
        <v>8008</v>
      </c>
      <c r="O647" s="284">
        <v>7284</v>
      </c>
      <c r="P647" s="284">
        <v>7438</v>
      </c>
      <c r="Q647" s="284">
        <v>8586</v>
      </c>
      <c r="R647" s="284">
        <v>8008</v>
      </c>
      <c r="S647" s="284">
        <v>7284</v>
      </c>
      <c r="T647" s="284">
        <v>7438</v>
      </c>
      <c r="U647" s="284">
        <v>8586</v>
      </c>
      <c r="V647" s="284">
        <v>7438</v>
      </c>
      <c r="W647" s="284">
        <v>8586</v>
      </c>
      <c r="X647" s="284">
        <v>7284</v>
      </c>
      <c r="Y647" s="284">
        <v>7438</v>
      </c>
      <c r="Z647" s="284">
        <v>8586</v>
      </c>
      <c r="AA647" s="284">
        <v>8008</v>
      </c>
      <c r="AB647" s="284">
        <v>7284</v>
      </c>
      <c r="AC647" s="284">
        <v>7438</v>
      </c>
      <c r="AD647" s="284">
        <v>8586</v>
      </c>
      <c r="AE647" s="284">
        <v>8008</v>
      </c>
      <c r="AF647" s="284">
        <v>7284</v>
      </c>
      <c r="AG647" s="284">
        <v>7438</v>
      </c>
      <c r="AH647" s="284">
        <v>8586</v>
      </c>
      <c r="AI647" s="284">
        <v>7438</v>
      </c>
      <c r="AJ647" s="284">
        <v>7284</v>
      </c>
      <c r="AK647" s="284">
        <v>7438</v>
      </c>
      <c r="AL647" s="284">
        <v>8586</v>
      </c>
      <c r="AM647" s="284">
        <v>7284</v>
      </c>
      <c r="AN647" s="284">
        <v>7438</v>
      </c>
      <c r="AO647" s="284">
        <v>8586</v>
      </c>
      <c r="AP647" s="284">
        <v>8062</v>
      </c>
      <c r="AQ647" s="284">
        <v>8062</v>
      </c>
      <c r="AR647" s="284">
        <v>8062</v>
      </c>
      <c r="AS647" s="284">
        <v>8062</v>
      </c>
      <c r="AU647" t="s">
        <v>3997</v>
      </c>
    </row>
    <row r="648" spans="4:47" ht="13.5" customHeight="1">
      <c r="D648" s="283" t="s">
        <v>4000</v>
      </c>
      <c r="E648" s="282"/>
      <c r="F648" s="285" t="s">
        <v>4027</v>
      </c>
      <c r="G648" s="199">
        <v>80</v>
      </c>
      <c r="H648" s="284">
        <v>8269</v>
      </c>
      <c r="I648" s="284">
        <v>8418</v>
      </c>
      <c r="J648" s="284">
        <v>9716</v>
      </c>
      <c r="K648" s="284">
        <v>8269</v>
      </c>
      <c r="L648" s="284">
        <v>8418</v>
      </c>
      <c r="M648" s="284">
        <v>9716</v>
      </c>
      <c r="N648" s="284">
        <v>9050</v>
      </c>
      <c r="O648" s="284">
        <v>8269</v>
      </c>
      <c r="P648" s="284">
        <v>8418</v>
      </c>
      <c r="Q648" s="284">
        <v>9716</v>
      </c>
      <c r="R648" s="284">
        <v>9050</v>
      </c>
      <c r="S648" s="284">
        <v>8269</v>
      </c>
      <c r="T648" s="284">
        <v>8418</v>
      </c>
      <c r="U648" s="284">
        <v>9716</v>
      </c>
      <c r="V648" s="284">
        <v>8418</v>
      </c>
      <c r="W648" s="284">
        <v>9716</v>
      </c>
      <c r="X648" s="284">
        <v>8269</v>
      </c>
      <c r="Y648" s="284">
        <v>8418</v>
      </c>
      <c r="Z648" s="284">
        <v>9716</v>
      </c>
      <c r="AA648" s="284">
        <v>9050</v>
      </c>
      <c r="AB648" s="284">
        <v>8269</v>
      </c>
      <c r="AC648" s="284">
        <v>8418</v>
      </c>
      <c r="AD648" s="284">
        <v>9716</v>
      </c>
      <c r="AE648" s="284">
        <v>9050</v>
      </c>
      <c r="AF648" s="284">
        <v>8269</v>
      </c>
      <c r="AG648" s="284">
        <v>8418</v>
      </c>
      <c r="AH648" s="284">
        <v>9716</v>
      </c>
      <c r="AI648" s="284">
        <v>8418</v>
      </c>
      <c r="AJ648" s="284">
        <v>8269</v>
      </c>
      <c r="AK648" s="284">
        <v>8418</v>
      </c>
      <c r="AL648" s="284">
        <v>9716</v>
      </c>
      <c r="AM648" s="284">
        <v>8269</v>
      </c>
      <c r="AN648" s="284">
        <v>8418</v>
      </c>
      <c r="AO648" s="284">
        <v>9716</v>
      </c>
      <c r="AP648" s="284">
        <v>9139</v>
      </c>
      <c r="AQ648" s="284">
        <v>9139</v>
      </c>
      <c r="AR648" s="284">
        <v>9139</v>
      </c>
      <c r="AS648" s="284">
        <v>9139</v>
      </c>
      <c r="AU648" t="s">
        <v>4000</v>
      </c>
    </row>
    <row r="649" spans="4:47" ht="13.5" customHeight="1">
      <c r="D649" s="283" t="s">
        <v>3999</v>
      </c>
      <c r="E649" s="282"/>
      <c r="F649" s="285" t="s">
        <v>4026</v>
      </c>
      <c r="G649" s="199">
        <v>80</v>
      </c>
      <c r="H649" s="284">
        <v>7317</v>
      </c>
      <c r="I649" s="284">
        <v>7476</v>
      </c>
      <c r="J649" s="284">
        <v>8632</v>
      </c>
      <c r="K649" s="284">
        <v>7317</v>
      </c>
      <c r="L649" s="284">
        <v>7476</v>
      </c>
      <c r="M649" s="284">
        <v>8632</v>
      </c>
      <c r="N649" s="284">
        <v>8051</v>
      </c>
      <c r="O649" s="284">
        <v>7317</v>
      </c>
      <c r="P649" s="284">
        <v>7476</v>
      </c>
      <c r="Q649" s="284">
        <v>8632</v>
      </c>
      <c r="R649" s="284">
        <v>8051</v>
      </c>
      <c r="S649" s="284">
        <v>7317</v>
      </c>
      <c r="T649" s="284">
        <v>7476</v>
      </c>
      <c r="U649" s="284">
        <v>8632</v>
      </c>
      <c r="V649" s="284">
        <v>7476</v>
      </c>
      <c r="W649" s="284">
        <v>8632</v>
      </c>
      <c r="X649" s="284">
        <v>7317</v>
      </c>
      <c r="Y649" s="284">
        <v>7476</v>
      </c>
      <c r="Z649" s="284">
        <v>8632</v>
      </c>
      <c r="AA649" s="284">
        <v>8051</v>
      </c>
      <c r="AB649" s="284">
        <v>7317</v>
      </c>
      <c r="AC649" s="284">
        <v>7476</v>
      </c>
      <c r="AD649" s="284">
        <v>8632</v>
      </c>
      <c r="AE649" s="284">
        <v>8051</v>
      </c>
      <c r="AF649" s="284">
        <v>7317</v>
      </c>
      <c r="AG649" s="284">
        <v>7476</v>
      </c>
      <c r="AH649" s="284">
        <v>8632</v>
      </c>
      <c r="AI649" s="284">
        <v>7476</v>
      </c>
      <c r="AJ649" s="284">
        <v>7317</v>
      </c>
      <c r="AK649" s="284">
        <v>7476</v>
      </c>
      <c r="AL649" s="284">
        <v>8632</v>
      </c>
      <c r="AM649" s="284">
        <v>7317</v>
      </c>
      <c r="AN649" s="284">
        <v>7476</v>
      </c>
      <c r="AO649" s="284">
        <v>8632</v>
      </c>
      <c r="AP649" s="284">
        <v>8102</v>
      </c>
      <c r="AQ649" s="284">
        <v>8102</v>
      </c>
      <c r="AR649" s="284">
        <v>8102</v>
      </c>
      <c r="AS649" s="284">
        <v>8102</v>
      </c>
      <c r="AU649" t="s">
        <v>3999</v>
      </c>
    </row>
    <row r="650" spans="4:47" ht="13.5" customHeight="1">
      <c r="D650" s="283" t="s">
        <v>4002</v>
      </c>
      <c r="E650" s="282"/>
      <c r="F650" s="285" t="s">
        <v>4029</v>
      </c>
      <c r="G650" s="199">
        <v>80</v>
      </c>
      <c r="H650" s="284">
        <v>8303</v>
      </c>
      <c r="I650" s="284">
        <v>8455</v>
      </c>
      <c r="J650" s="284">
        <v>9764</v>
      </c>
      <c r="K650" s="284">
        <v>8303</v>
      </c>
      <c r="L650" s="284">
        <v>8455</v>
      </c>
      <c r="M650" s="284">
        <v>9764</v>
      </c>
      <c r="N650" s="284">
        <v>9094</v>
      </c>
      <c r="O650" s="284">
        <v>8303</v>
      </c>
      <c r="P650" s="284">
        <v>8455</v>
      </c>
      <c r="Q650" s="284">
        <v>9764</v>
      </c>
      <c r="R650" s="284">
        <v>9094</v>
      </c>
      <c r="S650" s="284">
        <v>8303</v>
      </c>
      <c r="T650" s="284">
        <v>8455</v>
      </c>
      <c r="U650" s="284">
        <v>9764</v>
      </c>
      <c r="V650" s="284">
        <v>8455</v>
      </c>
      <c r="W650" s="284">
        <v>9764</v>
      </c>
      <c r="X650" s="284">
        <v>8303</v>
      </c>
      <c r="Y650" s="284">
        <v>8455</v>
      </c>
      <c r="Z650" s="284">
        <v>9764</v>
      </c>
      <c r="AA650" s="284">
        <v>9094</v>
      </c>
      <c r="AB650" s="284">
        <v>8303</v>
      </c>
      <c r="AC650" s="284">
        <v>8455</v>
      </c>
      <c r="AD650" s="284">
        <v>9764</v>
      </c>
      <c r="AE650" s="284">
        <v>9094</v>
      </c>
      <c r="AF650" s="284">
        <v>8303</v>
      </c>
      <c r="AG650" s="284">
        <v>8455</v>
      </c>
      <c r="AH650" s="284">
        <v>9764</v>
      </c>
      <c r="AI650" s="284">
        <v>8455</v>
      </c>
      <c r="AJ650" s="284">
        <v>8303</v>
      </c>
      <c r="AK650" s="284">
        <v>8455</v>
      </c>
      <c r="AL650" s="284">
        <v>9764</v>
      </c>
      <c r="AM650" s="284">
        <v>8303</v>
      </c>
      <c r="AN650" s="284">
        <v>8455</v>
      </c>
      <c r="AO650" s="284">
        <v>9764</v>
      </c>
      <c r="AP650" s="284">
        <v>9181</v>
      </c>
      <c r="AQ650" s="284">
        <v>9181</v>
      </c>
      <c r="AR650" s="284">
        <v>9181</v>
      </c>
      <c r="AS650" s="284">
        <v>9181</v>
      </c>
      <c r="AU650" t="s">
        <v>4002</v>
      </c>
    </row>
    <row r="651" spans="4:47" ht="13.5" customHeight="1">
      <c r="D651" s="283" t="s">
        <v>4001</v>
      </c>
      <c r="E651" s="282"/>
      <c r="F651" s="285" t="s">
        <v>4028</v>
      </c>
      <c r="G651" s="199">
        <v>80</v>
      </c>
      <c r="H651" s="284">
        <v>7350</v>
      </c>
      <c r="I651" s="284">
        <v>7513</v>
      </c>
      <c r="J651" s="284">
        <v>8680</v>
      </c>
      <c r="K651" s="284">
        <v>7350</v>
      </c>
      <c r="L651" s="284">
        <v>7513</v>
      </c>
      <c r="M651" s="284">
        <v>8680</v>
      </c>
      <c r="N651" s="284">
        <v>8095</v>
      </c>
      <c r="O651" s="284">
        <v>7350</v>
      </c>
      <c r="P651" s="284">
        <v>7513</v>
      </c>
      <c r="Q651" s="284">
        <v>8680</v>
      </c>
      <c r="R651" s="284">
        <v>8095</v>
      </c>
      <c r="S651" s="284">
        <v>7350</v>
      </c>
      <c r="T651" s="284">
        <v>7513</v>
      </c>
      <c r="U651" s="284">
        <v>8680</v>
      </c>
      <c r="V651" s="284">
        <v>7513</v>
      </c>
      <c r="W651" s="284">
        <v>8680</v>
      </c>
      <c r="X651" s="284">
        <v>7350</v>
      </c>
      <c r="Y651" s="284">
        <v>7513</v>
      </c>
      <c r="Z651" s="284">
        <v>8680</v>
      </c>
      <c r="AA651" s="284">
        <v>8095</v>
      </c>
      <c r="AB651" s="284">
        <v>7350</v>
      </c>
      <c r="AC651" s="284">
        <v>7513</v>
      </c>
      <c r="AD651" s="284">
        <v>8680</v>
      </c>
      <c r="AE651" s="284">
        <v>8095</v>
      </c>
      <c r="AF651" s="284">
        <v>7350</v>
      </c>
      <c r="AG651" s="284">
        <v>7513</v>
      </c>
      <c r="AH651" s="284">
        <v>8680</v>
      </c>
      <c r="AI651" s="284">
        <v>7513</v>
      </c>
      <c r="AJ651" s="284">
        <v>7350</v>
      </c>
      <c r="AK651" s="284">
        <v>7513</v>
      </c>
      <c r="AL651" s="284">
        <v>8680</v>
      </c>
      <c r="AM651" s="284">
        <v>7350</v>
      </c>
      <c r="AN651" s="284">
        <v>7513</v>
      </c>
      <c r="AO651" s="284">
        <v>8680</v>
      </c>
      <c r="AP651" s="284">
        <v>8143</v>
      </c>
      <c r="AQ651" s="284">
        <v>8143</v>
      </c>
      <c r="AR651" s="284">
        <v>8143</v>
      </c>
      <c r="AS651" s="284">
        <v>8143</v>
      </c>
      <c r="AU651" t="s">
        <v>4001</v>
      </c>
    </row>
    <row r="652" spans="4:47" ht="13.5" customHeight="1">
      <c r="D652" s="283" t="s">
        <v>4004</v>
      </c>
      <c r="E652" s="282"/>
      <c r="F652" s="285" t="s">
        <v>4031</v>
      </c>
      <c r="G652" s="199">
        <v>100</v>
      </c>
      <c r="H652" s="284">
        <v>8411</v>
      </c>
      <c r="I652" s="284">
        <v>8559</v>
      </c>
      <c r="J652" s="284">
        <v>9878</v>
      </c>
      <c r="K652" s="284">
        <v>8411</v>
      </c>
      <c r="L652" s="284">
        <v>8559</v>
      </c>
      <c r="M652" s="284">
        <v>9878</v>
      </c>
      <c r="N652" s="284">
        <v>9199</v>
      </c>
      <c r="O652" s="284">
        <v>8411</v>
      </c>
      <c r="P652" s="284">
        <v>8559</v>
      </c>
      <c r="Q652" s="284">
        <v>9878</v>
      </c>
      <c r="R652" s="284">
        <v>9199</v>
      </c>
      <c r="S652" s="284">
        <v>8411</v>
      </c>
      <c r="T652" s="284">
        <v>8559</v>
      </c>
      <c r="U652" s="284">
        <v>9878</v>
      </c>
      <c r="V652" s="284">
        <v>8559</v>
      </c>
      <c r="W652" s="284">
        <v>9878</v>
      </c>
      <c r="X652" s="284">
        <v>8411</v>
      </c>
      <c r="Y652" s="284">
        <v>8559</v>
      </c>
      <c r="Z652" s="284">
        <v>9878</v>
      </c>
      <c r="AA652" s="284">
        <v>9199</v>
      </c>
      <c r="AB652" s="284">
        <v>8411</v>
      </c>
      <c r="AC652" s="284">
        <v>8559</v>
      </c>
      <c r="AD652" s="284">
        <v>9878</v>
      </c>
      <c r="AE652" s="284">
        <v>9199</v>
      </c>
      <c r="AF652" s="284">
        <v>8411</v>
      </c>
      <c r="AG652" s="284">
        <v>8559</v>
      </c>
      <c r="AH652" s="284">
        <v>9878</v>
      </c>
      <c r="AI652" s="284">
        <v>8559</v>
      </c>
      <c r="AJ652" s="284">
        <v>8411</v>
      </c>
      <c r="AK652" s="284">
        <v>8559</v>
      </c>
      <c r="AL652" s="284">
        <v>9878</v>
      </c>
      <c r="AM652" s="284">
        <v>8411</v>
      </c>
      <c r="AN652" s="284">
        <v>8559</v>
      </c>
      <c r="AO652" s="284">
        <v>9878</v>
      </c>
      <c r="AP652" s="284">
        <v>9294</v>
      </c>
      <c r="AQ652" s="284">
        <v>9294</v>
      </c>
      <c r="AR652" s="284">
        <v>9294</v>
      </c>
      <c r="AS652" s="284">
        <v>9294</v>
      </c>
      <c r="AU652" t="s">
        <v>4004</v>
      </c>
    </row>
    <row r="653" spans="4:47" ht="13.5" customHeight="1">
      <c r="D653" s="283" t="s">
        <v>4003</v>
      </c>
      <c r="E653" s="282"/>
      <c r="F653" s="285" t="s">
        <v>4030</v>
      </c>
      <c r="G653" s="199">
        <v>100</v>
      </c>
      <c r="H653" s="284">
        <v>7458</v>
      </c>
      <c r="I653" s="284">
        <v>7616</v>
      </c>
      <c r="J653" s="284">
        <v>8794</v>
      </c>
      <c r="K653" s="284">
        <v>7458</v>
      </c>
      <c r="L653" s="284">
        <v>7616</v>
      </c>
      <c r="M653" s="284">
        <v>8794</v>
      </c>
      <c r="N653" s="284">
        <v>8199</v>
      </c>
      <c r="O653" s="284">
        <v>7458</v>
      </c>
      <c r="P653" s="284">
        <v>7616</v>
      </c>
      <c r="Q653" s="284">
        <v>8794</v>
      </c>
      <c r="R653" s="284">
        <v>8199</v>
      </c>
      <c r="S653" s="284">
        <v>7458</v>
      </c>
      <c r="T653" s="284">
        <v>7616</v>
      </c>
      <c r="U653" s="284">
        <v>8794</v>
      </c>
      <c r="V653" s="284">
        <v>7616</v>
      </c>
      <c r="W653" s="284">
        <v>8794</v>
      </c>
      <c r="X653" s="284">
        <v>7458</v>
      </c>
      <c r="Y653" s="284">
        <v>7616</v>
      </c>
      <c r="Z653" s="284">
        <v>8794</v>
      </c>
      <c r="AA653" s="284">
        <v>8199</v>
      </c>
      <c r="AB653" s="284">
        <v>7458</v>
      </c>
      <c r="AC653" s="284">
        <v>7616</v>
      </c>
      <c r="AD653" s="284">
        <v>8794</v>
      </c>
      <c r="AE653" s="284">
        <v>8199</v>
      </c>
      <c r="AF653" s="284">
        <v>7458</v>
      </c>
      <c r="AG653" s="284">
        <v>7616</v>
      </c>
      <c r="AH653" s="284">
        <v>8794</v>
      </c>
      <c r="AI653" s="284">
        <v>7616</v>
      </c>
      <c r="AJ653" s="284">
        <v>7458</v>
      </c>
      <c r="AK653" s="284">
        <v>7616</v>
      </c>
      <c r="AL653" s="284">
        <v>8794</v>
      </c>
      <c r="AM653" s="284">
        <v>7458</v>
      </c>
      <c r="AN653" s="284">
        <v>7616</v>
      </c>
      <c r="AO653" s="284">
        <v>8794</v>
      </c>
      <c r="AP653" s="284">
        <v>8256</v>
      </c>
      <c r="AQ653" s="284">
        <v>8256</v>
      </c>
      <c r="AR653" s="284">
        <v>8256</v>
      </c>
      <c r="AS653" s="284">
        <v>8256</v>
      </c>
      <c r="AU653" t="s">
        <v>4003</v>
      </c>
    </row>
    <row r="654" spans="4:47" ht="13.5" customHeight="1">
      <c r="D654" s="283" t="s">
        <v>4006</v>
      </c>
      <c r="E654" s="282"/>
      <c r="F654" s="285" t="s">
        <v>4033</v>
      </c>
      <c r="G654" s="199">
        <v>100</v>
      </c>
      <c r="H654" s="284">
        <v>8445</v>
      </c>
      <c r="I654" s="284">
        <v>8596</v>
      </c>
      <c r="J654" s="284">
        <v>9925</v>
      </c>
      <c r="K654" s="284">
        <v>8445</v>
      </c>
      <c r="L654" s="284">
        <v>8596</v>
      </c>
      <c r="M654" s="284">
        <v>9925</v>
      </c>
      <c r="N654" s="284">
        <v>9243</v>
      </c>
      <c r="O654" s="284">
        <v>8445</v>
      </c>
      <c r="P654" s="284">
        <v>8596</v>
      </c>
      <c r="Q654" s="284">
        <v>9925</v>
      </c>
      <c r="R654" s="284">
        <v>9243</v>
      </c>
      <c r="S654" s="284">
        <v>8445</v>
      </c>
      <c r="T654" s="284">
        <v>8596</v>
      </c>
      <c r="U654" s="284">
        <v>9925</v>
      </c>
      <c r="V654" s="284">
        <v>8596</v>
      </c>
      <c r="W654" s="284">
        <v>9925</v>
      </c>
      <c r="X654" s="284">
        <v>8445</v>
      </c>
      <c r="Y654" s="284">
        <v>8596</v>
      </c>
      <c r="Z654" s="284">
        <v>9925</v>
      </c>
      <c r="AA654" s="284">
        <v>9243</v>
      </c>
      <c r="AB654" s="284">
        <v>8445</v>
      </c>
      <c r="AC654" s="284">
        <v>8596</v>
      </c>
      <c r="AD654" s="284">
        <v>9925</v>
      </c>
      <c r="AE654" s="284">
        <v>9243</v>
      </c>
      <c r="AF654" s="284">
        <v>8445</v>
      </c>
      <c r="AG654" s="284">
        <v>8596</v>
      </c>
      <c r="AH654" s="284">
        <v>9925</v>
      </c>
      <c r="AI654" s="284">
        <v>8596</v>
      </c>
      <c r="AJ654" s="284">
        <v>8445</v>
      </c>
      <c r="AK654" s="284">
        <v>8596</v>
      </c>
      <c r="AL654" s="284">
        <v>9925</v>
      </c>
      <c r="AM654" s="284">
        <v>8445</v>
      </c>
      <c r="AN654" s="284">
        <v>8596</v>
      </c>
      <c r="AO654" s="284">
        <v>9925</v>
      </c>
      <c r="AP654" s="284">
        <v>9335</v>
      </c>
      <c r="AQ654" s="284">
        <v>9335</v>
      </c>
      <c r="AR654" s="284">
        <v>9335</v>
      </c>
      <c r="AS654" s="284">
        <v>9335</v>
      </c>
      <c r="AU654" t="s">
        <v>4006</v>
      </c>
    </row>
    <row r="655" spans="4:47" ht="13.5" customHeight="1">
      <c r="D655" s="283" t="s">
        <v>4005</v>
      </c>
      <c r="E655" s="282"/>
      <c r="F655" s="285" t="s">
        <v>4032</v>
      </c>
      <c r="G655" s="199">
        <v>100</v>
      </c>
      <c r="H655" s="284">
        <v>7492</v>
      </c>
      <c r="I655" s="284">
        <v>7653</v>
      </c>
      <c r="J655" s="284">
        <v>8841</v>
      </c>
      <c r="K655" s="284">
        <v>7492</v>
      </c>
      <c r="L655" s="284">
        <v>7653</v>
      </c>
      <c r="M655" s="284">
        <v>8841</v>
      </c>
      <c r="N655" s="284">
        <v>8244</v>
      </c>
      <c r="O655" s="284">
        <v>7492</v>
      </c>
      <c r="P655" s="284">
        <v>7653</v>
      </c>
      <c r="Q655" s="284">
        <v>8841</v>
      </c>
      <c r="R655" s="284">
        <v>8244</v>
      </c>
      <c r="S655" s="284">
        <v>7492</v>
      </c>
      <c r="T655" s="284">
        <v>7653</v>
      </c>
      <c r="U655" s="284">
        <v>8841</v>
      </c>
      <c r="V655" s="284">
        <v>7653</v>
      </c>
      <c r="W655" s="284">
        <v>8841</v>
      </c>
      <c r="X655" s="284">
        <v>7492</v>
      </c>
      <c r="Y655" s="284">
        <v>7653</v>
      </c>
      <c r="Z655" s="284">
        <v>8841</v>
      </c>
      <c r="AA655" s="284">
        <v>8244</v>
      </c>
      <c r="AB655" s="284">
        <v>7492</v>
      </c>
      <c r="AC655" s="284">
        <v>7653</v>
      </c>
      <c r="AD655" s="284">
        <v>8841</v>
      </c>
      <c r="AE655" s="284">
        <v>8244</v>
      </c>
      <c r="AF655" s="284">
        <v>7492</v>
      </c>
      <c r="AG655" s="284">
        <v>7653</v>
      </c>
      <c r="AH655" s="284">
        <v>8841</v>
      </c>
      <c r="AI655" s="284">
        <v>7653</v>
      </c>
      <c r="AJ655" s="284">
        <v>7492</v>
      </c>
      <c r="AK655" s="284">
        <v>7653</v>
      </c>
      <c r="AL655" s="284">
        <v>8841</v>
      </c>
      <c r="AM655" s="284">
        <v>7492</v>
      </c>
      <c r="AN655" s="284">
        <v>7653</v>
      </c>
      <c r="AO655" s="284">
        <v>8841</v>
      </c>
      <c r="AP655" s="284">
        <v>8298</v>
      </c>
      <c r="AQ655" s="284">
        <v>8298</v>
      </c>
      <c r="AR655" s="284">
        <v>8298</v>
      </c>
      <c r="AS655" s="284">
        <v>8298</v>
      </c>
      <c r="AU655" t="s">
        <v>4005</v>
      </c>
    </row>
    <row r="656" spans="4:47" ht="13.5" customHeight="1">
      <c r="D656" s="283" t="s">
        <v>4008</v>
      </c>
      <c r="E656" s="282"/>
      <c r="F656" s="285" t="s">
        <v>4035</v>
      </c>
      <c r="G656" s="199">
        <v>100</v>
      </c>
      <c r="H656" s="284">
        <v>8479</v>
      </c>
      <c r="I656" s="284">
        <v>8634</v>
      </c>
      <c r="J656" s="284">
        <v>9973</v>
      </c>
      <c r="K656" s="284">
        <v>8479</v>
      </c>
      <c r="L656" s="284">
        <v>8634</v>
      </c>
      <c r="M656" s="284">
        <v>9973</v>
      </c>
      <c r="N656" s="284">
        <v>9288</v>
      </c>
      <c r="O656" s="284">
        <v>8479</v>
      </c>
      <c r="P656" s="284">
        <v>8634</v>
      </c>
      <c r="Q656" s="284">
        <v>9973</v>
      </c>
      <c r="R656" s="284">
        <v>9288</v>
      </c>
      <c r="S656" s="284">
        <v>8479</v>
      </c>
      <c r="T656" s="284">
        <v>8634</v>
      </c>
      <c r="U656" s="284">
        <v>9973</v>
      </c>
      <c r="V656" s="284">
        <v>8634</v>
      </c>
      <c r="W656" s="284">
        <v>9973</v>
      </c>
      <c r="X656" s="284">
        <v>8479</v>
      </c>
      <c r="Y656" s="284">
        <v>8634</v>
      </c>
      <c r="Z656" s="284">
        <v>9973</v>
      </c>
      <c r="AA656" s="284">
        <v>9288</v>
      </c>
      <c r="AB656" s="284">
        <v>8479</v>
      </c>
      <c r="AC656" s="284">
        <v>8634</v>
      </c>
      <c r="AD656" s="284">
        <v>9973</v>
      </c>
      <c r="AE656" s="284">
        <v>9288</v>
      </c>
      <c r="AF656" s="284">
        <v>8479</v>
      </c>
      <c r="AG656" s="284">
        <v>8634</v>
      </c>
      <c r="AH656" s="284">
        <v>9973</v>
      </c>
      <c r="AI656" s="284">
        <v>8634</v>
      </c>
      <c r="AJ656" s="284">
        <v>8479</v>
      </c>
      <c r="AK656" s="284">
        <v>8634</v>
      </c>
      <c r="AL656" s="284">
        <v>9973</v>
      </c>
      <c r="AM656" s="284">
        <v>8479</v>
      </c>
      <c r="AN656" s="284">
        <v>8634</v>
      </c>
      <c r="AO656" s="284">
        <v>9973</v>
      </c>
      <c r="AP656" s="284">
        <v>9376</v>
      </c>
      <c r="AQ656" s="284">
        <v>9376</v>
      </c>
      <c r="AR656" s="284">
        <v>9376</v>
      </c>
      <c r="AS656" s="284">
        <v>9376</v>
      </c>
      <c r="AU656" t="s">
        <v>4008</v>
      </c>
    </row>
    <row r="657" spans="4:47" ht="13.5" customHeight="1">
      <c r="D657" s="283" t="s">
        <v>4007</v>
      </c>
      <c r="E657" s="282"/>
      <c r="F657" s="285" t="s">
        <v>4034</v>
      </c>
      <c r="G657" s="199">
        <v>100</v>
      </c>
      <c r="H657" s="284">
        <v>7526</v>
      </c>
      <c r="I657" s="284">
        <v>7691</v>
      </c>
      <c r="J657" s="284">
        <v>8889</v>
      </c>
      <c r="K657" s="284">
        <v>7526</v>
      </c>
      <c r="L657" s="284">
        <v>7691</v>
      </c>
      <c r="M657" s="284">
        <v>8889</v>
      </c>
      <c r="N657" s="284">
        <v>8288</v>
      </c>
      <c r="O657" s="284">
        <v>7526</v>
      </c>
      <c r="P657" s="284">
        <v>7691</v>
      </c>
      <c r="Q657" s="284">
        <v>8889</v>
      </c>
      <c r="R657" s="284">
        <v>8288</v>
      </c>
      <c r="S657" s="284">
        <v>7526</v>
      </c>
      <c r="T657" s="284">
        <v>7691</v>
      </c>
      <c r="U657" s="284">
        <v>8889</v>
      </c>
      <c r="V657" s="284">
        <v>7691</v>
      </c>
      <c r="W657" s="284">
        <v>8889</v>
      </c>
      <c r="X657" s="284">
        <v>7526</v>
      </c>
      <c r="Y657" s="284">
        <v>7691</v>
      </c>
      <c r="Z657" s="284">
        <v>8889</v>
      </c>
      <c r="AA657" s="284">
        <v>8288</v>
      </c>
      <c r="AB657" s="284">
        <v>7526</v>
      </c>
      <c r="AC657" s="284">
        <v>7691</v>
      </c>
      <c r="AD657" s="284">
        <v>8889</v>
      </c>
      <c r="AE657" s="284">
        <v>8288</v>
      </c>
      <c r="AF657" s="284">
        <v>7526</v>
      </c>
      <c r="AG657" s="284">
        <v>7691</v>
      </c>
      <c r="AH657" s="284">
        <v>8889</v>
      </c>
      <c r="AI657" s="284">
        <v>7691</v>
      </c>
      <c r="AJ657" s="284">
        <v>7526</v>
      </c>
      <c r="AK657" s="284">
        <v>7691</v>
      </c>
      <c r="AL657" s="284">
        <v>8889</v>
      </c>
      <c r="AM657" s="284">
        <v>7526</v>
      </c>
      <c r="AN657" s="284">
        <v>7691</v>
      </c>
      <c r="AO657" s="284">
        <v>8889</v>
      </c>
      <c r="AP657" s="284">
        <v>8339</v>
      </c>
      <c r="AQ657" s="284">
        <v>8339</v>
      </c>
      <c r="AR657" s="284">
        <v>8339</v>
      </c>
      <c r="AS657" s="284">
        <v>8339</v>
      </c>
      <c r="AU657" t="s">
        <v>4007</v>
      </c>
    </row>
    <row r="658" spans="4:47" ht="13.5" customHeight="1">
      <c r="D658" s="283" t="s">
        <v>1000</v>
      </c>
      <c r="E658" s="282"/>
      <c r="F658" s="285" t="s">
        <v>1008</v>
      </c>
      <c r="G658" s="199">
        <v>1</v>
      </c>
      <c r="H658" s="284"/>
      <c r="I658" s="284">
        <v>120.06</v>
      </c>
      <c r="J658" s="284"/>
      <c r="K658" s="284"/>
      <c r="L658" s="284">
        <v>120.06</v>
      </c>
      <c r="M658" s="284"/>
      <c r="N658" s="284"/>
      <c r="O658" s="284"/>
      <c r="P658" s="284">
        <v>120.06</v>
      </c>
      <c r="Q658" s="284"/>
      <c r="R658" s="284"/>
      <c r="S658" s="284"/>
      <c r="T658" s="284">
        <v>120.06</v>
      </c>
      <c r="U658" s="284"/>
      <c r="V658" s="284">
        <v>120.06</v>
      </c>
      <c r="W658" s="284"/>
      <c r="X658" s="284"/>
      <c r="Y658" s="284">
        <v>120.06</v>
      </c>
      <c r="Z658" s="284"/>
      <c r="AA658" s="284"/>
      <c r="AB658" s="284"/>
      <c r="AC658" s="284">
        <v>120.06</v>
      </c>
      <c r="AD658" s="284"/>
      <c r="AE658" s="284"/>
      <c r="AF658" s="284"/>
      <c r="AG658" s="284">
        <v>120.06</v>
      </c>
      <c r="AH658" s="284"/>
      <c r="AI658" s="284">
        <v>120.06</v>
      </c>
      <c r="AJ658" s="284"/>
      <c r="AK658" s="284">
        <v>120.06</v>
      </c>
      <c r="AL658" s="284"/>
      <c r="AM658" s="284"/>
      <c r="AN658" s="284">
        <v>120.06</v>
      </c>
      <c r="AO658" s="284"/>
      <c r="AP658" s="284"/>
      <c r="AQ658" s="287" t="s">
        <v>2022</v>
      </c>
      <c r="AR658" s="284"/>
      <c r="AS658" s="287" t="s">
        <v>2022</v>
      </c>
      <c r="AU658" t="s">
        <v>1000</v>
      </c>
    </row>
    <row r="659" spans="4:47" ht="13.5" customHeight="1">
      <c r="D659" s="283" t="s">
        <v>1001</v>
      </c>
      <c r="E659" s="282"/>
      <c r="F659" s="285" t="s">
        <v>1008</v>
      </c>
      <c r="G659" s="199">
        <v>1</v>
      </c>
      <c r="H659" s="284"/>
      <c r="I659" s="284">
        <v>120.06</v>
      </c>
      <c r="J659" s="284"/>
      <c r="K659" s="284"/>
      <c r="L659" s="284">
        <v>120.06</v>
      </c>
      <c r="M659" s="284"/>
      <c r="N659" s="284"/>
      <c r="O659" s="284"/>
      <c r="P659" s="284">
        <v>120.06</v>
      </c>
      <c r="Q659" s="284"/>
      <c r="R659" s="284"/>
      <c r="S659" s="284"/>
      <c r="T659" s="284">
        <v>120.06</v>
      </c>
      <c r="U659" s="284"/>
      <c r="V659" s="284">
        <v>120.06</v>
      </c>
      <c r="W659" s="284"/>
      <c r="X659" s="284"/>
      <c r="Y659" s="284">
        <v>120.06</v>
      </c>
      <c r="Z659" s="284"/>
      <c r="AA659" s="284"/>
      <c r="AB659" s="284"/>
      <c r="AC659" s="284">
        <v>120.06</v>
      </c>
      <c r="AD659" s="284"/>
      <c r="AE659" s="284"/>
      <c r="AF659" s="284"/>
      <c r="AG659" s="284">
        <v>120.06</v>
      </c>
      <c r="AH659" s="284"/>
      <c r="AI659" s="284">
        <v>120.06</v>
      </c>
      <c r="AJ659" s="284"/>
      <c r="AK659" s="284">
        <v>120.06</v>
      </c>
      <c r="AL659" s="284"/>
      <c r="AM659" s="284"/>
      <c r="AN659" s="284">
        <v>120.06</v>
      </c>
      <c r="AO659" s="284"/>
      <c r="AP659" s="284"/>
      <c r="AQ659" s="287" t="s">
        <v>2022</v>
      </c>
      <c r="AR659" s="284"/>
      <c r="AS659" s="287" t="s">
        <v>2022</v>
      </c>
      <c r="AU659" t="s">
        <v>1001</v>
      </c>
    </row>
    <row r="660" spans="4:47" ht="13.5" customHeight="1">
      <c r="D660" s="283" t="s">
        <v>1002</v>
      </c>
      <c r="E660" s="282"/>
      <c r="F660" s="285" t="s">
        <v>1009</v>
      </c>
      <c r="G660" s="199">
        <v>1.7000000000000002</v>
      </c>
      <c r="H660" s="284"/>
      <c r="I660" s="284">
        <v>167.03</v>
      </c>
      <c r="J660" s="284"/>
      <c r="K660" s="284"/>
      <c r="L660" s="284">
        <v>167.03</v>
      </c>
      <c r="M660" s="284"/>
      <c r="N660" s="284"/>
      <c r="O660" s="284"/>
      <c r="P660" s="284">
        <v>167.03</v>
      </c>
      <c r="Q660" s="284"/>
      <c r="R660" s="284"/>
      <c r="S660" s="284"/>
      <c r="T660" s="284">
        <v>167.03</v>
      </c>
      <c r="U660" s="284"/>
      <c r="V660" s="284">
        <v>167.03</v>
      </c>
      <c r="W660" s="284"/>
      <c r="X660" s="284"/>
      <c r="Y660" s="284">
        <v>167.03</v>
      </c>
      <c r="Z660" s="284"/>
      <c r="AA660" s="284"/>
      <c r="AB660" s="284"/>
      <c r="AC660" s="284">
        <v>167.03</v>
      </c>
      <c r="AD660" s="284"/>
      <c r="AE660" s="284"/>
      <c r="AF660" s="284"/>
      <c r="AG660" s="284">
        <v>167.03</v>
      </c>
      <c r="AH660" s="284"/>
      <c r="AI660" s="284">
        <v>167.03</v>
      </c>
      <c r="AJ660" s="284"/>
      <c r="AK660" s="284">
        <v>167.03</v>
      </c>
      <c r="AL660" s="284"/>
      <c r="AM660" s="284"/>
      <c r="AN660" s="284">
        <v>167.03</v>
      </c>
      <c r="AO660" s="284"/>
      <c r="AP660" s="284"/>
      <c r="AQ660" s="287" t="s">
        <v>2022</v>
      </c>
      <c r="AR660" s="284"/>
      <c r="AS660" s="287" t="s">
        <v>2022</v>
      </c>
      <c r="AU660" t="s">
        <v>1002</v>
      </c>
    </row>
    <row r="661" spans="4:47" ht="13.5" customHeight="1">
      <c r="D661" s="283" t="s">
        <v>1003</v>
      </c>
      <c r="E661" s="282"/>
      <c r="F661" s="285" t="s">
        <v>1010</v>
      </c>
      <c r="G661" s="199">
        <v>0.7</v>
      </c>
      <c r="H661" s="284"/>
      <c r="I661" s="284">
        <v>83.52</v>
      </c>
      <c r="J661" s="284"/>
      <c r="K661" s="284"/>
      <c r="L661" s="284">
        <v>83.52</v>
      </c>
      <c r="M661" s="284"/>
      <c r="N661" s="284"/>
      <c r="O661" s="284"/>
      <c r="P661" s="284">
        <v>83.52</v>
      </c>
      <c r="Q661" s="284"/>
      <c r="R661" s="284"/>
      <c r="S661" s="284"/>
      <c r="T661" s="284">
        <v>83.52</v>
      </c>
      <c r="U661" s="284"/>
      <c r="V661" s="284">
        <v>83.52</v>
      </c>
      <c r="W661" s="284"/>
      <c r="X661" s="284"/>
      <c r="Y661" s="284">
        <v>83.52</v>
      </c>
      <c r="Z661" s="284"/>
      <c r="AA661" s="284"/>
      <c r="AB661" s="284"/>
      <c r="AC661" s="284">
        <v>83.52</v>
      </c>
      <c r="AD661" s="284"/>
      <c r="AE661" s="284"/>
      <c r="AF661" s="284"/>
      <c r="AG661" s="284">
        <v>83.52</v>
      </c>
      <c r="AH661" s="284"/>
      <c r="AI661" s="284">
        <v>83.52</v>
      </c>
      <c r="AJ661" s="284"/>
      <c r="AK661" s="284">
        <v>83.52</v>
      </c>
      <c r="AL661" s="284"/>
      <c r="AM661" s="284"/>
      <c r="AN661" s="284">
        <v>83.52</v>
      </c>
      <c r="AO661" s="284"/>
      <c r="AP661" s="284"/>
      <c r="AQ661" s="287" t="s">
        <v>2022</v>
      </c>
      <c r="AR661" s="284"/>
      <c r="AS661" s="287" t="s">
        <v>2022</v>
      </c>
      <c r="AU661" t="s">
        <v>1003</v>
      </c>
    </row>
    <row r="662" spans="4:47" ht="13.5" customHeight="1">
      <c r="D662" s="283" t="s">
        <v>1007</v>
      </c>
      <c r="E662" s="282"/>
      <c r="F662" s="285" t="s">
        <v>1010</v>
      </c>
      <c r="G662" s="199">
        <v>0.7</v>
      </c>
      <c r="H662" s="284"/>
      <c r="I662" s="284">
        <v>83.52</v>
      </c>
      <c r="J662" s="284"/>
      <c r="K662" s="284"/>
      <c r="L662" s="284">
        <v>83.52</v>
      </c>
      <c r="M662" s="284"/>
      <c r="N662" s="284"/>
      <c r="O662" s="284"/>
      <c r="P662" s="284">
        <v>83.52</v>
      </c>
      <c r="Q662" s="284"/>
      <c r="R662" s="284"/>
      <c r="S662" s="284"/>
      <c r="T662" s="284">
        <v>83.52</v>
      </c>
      <c r="U662" s="284"/>
      <c r="V662" s="284">
        <v>83.52</v>
      </c>
      <c r="W662" s="284"/>
      <c r="X662" s="284"/>
      <c r="Y662" s="284">
        <v>83.52</v>
      </c>
      <c r="Z662" s="284"/>
      <c r="AA662" s="284"/>
      <c r="AB662" s="284"/>
      <c r="AC662" s="284">
        <v>83.52</v>
      </c>
      <c r="AD662" s="284"/>
      <c r="AE662" s="284"/>
      <c r="AF662" s="284"/>
      <c r="AG662" s="284">
        <v>83.52</v>
      </c>
      <c r="AH662" s="284"/>
      <c r="AI662" s="284">
        <v>83.52</v>
      </c>
      <c r="AJ662" s="284"/>
      <c r="AK662" s="284">
        <v>83.52</v>
      </c>
      <c r="AL662" s="284"/>
      <c r="AM662" s="284"/>
      <c r="AN662" s="284">
        <v>83.52</v>
      </c>
      <c r="AO662" s="284"/>
      <c r="AP662" s="284"/>
      <c r="AQ662" s="287" t="s">
        <v>2022</v>
      </c>
      <c r="AR662" s="284"/>
      <c r="AS662" s="287" t="s">
        <v>2022</v>
      </c>
      <c r="AU662" t="s">
        <v>1007</v>
      </c>
    </row>
    <row r="663" spans="4:47" ht="13.5" customHeight="1">
      <c r="D663" s="283" t="s">
        <v>1004</v>
      </c>
      <c r="E663" s="282"/>
      <c r="F663" s="285" t="s">
        <v>1011</v>
      </c>
      <c r="G663" s="199">
        <v>1</v>
      </c>
      <c r="H663" s="284"/>
      <c r="I663" s="284">
        <v>117.45</v>
      </c>
      <c r="J663" s="284"/>
      <c r="K663" s="284"/>
      <c r="L663" s="284">
        <v>117.45</v>
      </c>
      <c r="M663" s="284"/>
      <c r="N663" s="284"/>
      <c r="O663" s="284"/>
      <c r="P663" s="284">
        <v>117.45</v>
      </c>
      <c r="Q663" s="284"/>
      <c r="R663" s="284"/>
      <c r="S663" s="284"/>
      <c r="T663" s="284">
        <v>117.45</v>
      </c>
      <c r="U663" s="284"/>
      <c r="V663" s="284">
        <v>117.45</v>
      </c>
      <c r="W663" s="284"/>
      <c r="X663" s="284"/>
      <c r="Y663" s="284">
        <v>117.45</v>
      </c>
      <c r="Z663" s="284"/>
      <c r="AA663" s="284"/>
      <c r="AB663" s="284"/>
      <c r="AC663" s="284">
        <v>117.45</v>
      </c>
      <c r="AD663" s="284"/>
      <c r="AE663" s="284"/>
      <c r="AF663" s="284"/>
      <c r="AG663" s="284">
        <v>117.45</v>
      </c>
      <c r="AH663" s="284"/>
      <c r="AI663" s="284">
        <v>117.45</v>
      </c>
      <c r="AJ663" s="284"/>
      <c r="AK663" s="284">
        <v>117.45</v>
      </c>
      <c r="AL663" s="284"/>
      <c r="AM663" s="284"/>
      <c r="AN663" s="284">
        <v>117.45</v>
      </c>
      <c r="AO663" s="284"/>
      <c r="AP663" s="284"/>
      <c r="AQ663" s="287" t="s">
        <v>2022</v>
      </c>
      <c r="AR663" s="284"/>
      <c r="AS663" s="287" t="s">
        <v>2022</v>
      </c>
      <c r="AU663" t="s">
        <v>1004</v>
      </c>
    </row>
    <row r="664" spans="4:47" ht="13.5" customHeight="1">
      <c r="D664" s="283" t="s">
        <v>1005</v>
      </c>
      <c r="E664" s="282"/>
      <c r="F664" s="285" t="s">
        <v>1011</v>
      </c>
      <c r="G664" s="199">
        <v>1</v>
      </c>
      <c r="H664" s="284"/>
      <c r="I664" s="284">
        <v>117.45</v>
      </c>
      <c r="J664" s="284"/>
      <c r="K664" s="284"/>
      <c r="L664" s="284">
        <v>117.45</v>
      </c>
      <c r="M664" s="284"/>
      <c r="N664" s="284"/>
      <c r="O664" s="284"/>
      <c r="P664" s="284">
        <v>117.45</v>
      </c>
      <c r="Q664" s="284"/>
      <c r="R664" s="284"/>
      <c r="S664" s="284"/>
      <c r="T664" s="284">
        <v>117.45</v>
      </c>
      <c r="U664" s="284"/>
      <c r="V664" s="284">
        <v>117.45</v>
      </c>
      <c r="W664" s="284"/>
      <c r="X664" s="284"/>
      <c r="Y664" s="284">
        <v>117.45</v>
      </c>
      <c r="Z664" s="284"/>
      <c r="AA664" s="284"/>
      <c r="AB664" s="284"/>
      <c r="AC664" s="284">
        <v>117.45</v>
      </c>
      <c r="AD664" s="284"/>
      <c r="AE664" s="284"/>
      <c r="AF664" s="284"/>
      <c r="AG664" s="284">
        <v>117.45</v>
      </c>
      <c r="AH664" s="284"/>
      <c r="AI664" s="284">
        <v>117.45</v>
      </c>
      <c r="AJ664" s="284"/>
      <c r="AK664" s="284">
        <v>117.45</v>
      </c>
      <c r="AL664" s="284"/>
      <c r="AM664" s="284"/>
      <c r="AN664" s="284">
        <v>117.45</v>
      </c>
      <c r="AO664" s="284"/>
      <c r="AP664" s="284"/>
      <c r="AQ664" s="287" t="s">
        <v>2022</v>
      </c>
      <c r="AR664" s="284"/>
      <c r="AS664" s="287" t="s">
        <v>2022</v>
      </c>
      <c r="AU664" t="s">
        <v>1005</v>
      </c>
    </row>
    <row r="665" spans="4:47" ht="13.5" customHeight="1">
      <c r="D665" s="283" t="s">
        <v>1006</v>
      </c>
      <c r="E665" s="282"/>
      <c r="F665" s="285" t="s">
        <v>1012</v>
      </c>
      <c r="G665" s="199">
        <v>1.4000000000000001</v>
      </c>
      <c r="H665" s="284"/>
      <c r="I665" s="284">
        <v>136.81</v>
      </c>
      <c r="J665" s="284"/>
      <c r="K665" s="284"/>
      <c r="L665" s="284">
        <v>136.81</v>
      </c>
      <c r="M665" s="284"/>
      <c r="N665" s="284"/>
      <c r="O665" s="284"/>
      <c r="P665" s="284">
        <v>136.81</v>
      </c>
      <c r="Q665" s="284"/>
      <c r="R665" s="284"/>
      <c r="S665" s="284"/>
      <c r="T665" s="284">
        <v>136.81</v>
      </c>
      <c r="U665" s="284"/>
      <c r="V665" s="284">
        <v>136.81</v>
      </c>
      <c r="W665" s="284"/>
      <c r="X665" s="284"/>
      <c r="Y665" s="284">
        <v>136.81</v>
      </c>
      <c r="Z665" s="284"/>
      <c r="AA665" s="284"/>
      <c r="AB665" s="284"/>
      <c r="AC665" s="284">
        <v>136.81</v>
      </c>
      <c r="AD665" s="284"/>
      <c r="AE665" s="284"/>
      <c r="AF665" s="284"/>
      <c r="AG665" s="284">
        <v>136.81</v>
      </c>
      <c r="AH665" s="284"/>
      <c r="AI665" s="284">
        <v>136.81</v>
      </c>
      <c r="AJ665" s="284"/>
      <c r="AK665" s="284">
        <v>136.81</v>
      </c>
      <c r="AL665" s="284"/>
      <c r="AM665" s="284"/>
      <c r="AN665" s="284">
        <v>136.81</v>
      </c>
      <c r="AO665" s="284"/>
      <c r="AP665" s="284"/>
      <c r="AQ665" s="287" t="s">
        <v>2022</v>
      </c>
      <c r="AR665" s="284"/>
      <c r="AS665" s="287" t="s">
        <v>2022</v>
      </c>
      <c r="AU665" t="s">
        <v>1006</v>
      </c>
    </row>
    <row r="666" spans="4:47" ht="13.5" customHeight="1">
      <c r="D666" s="283" t="s">
        <v>1013</v>
      </c>
      <c r="E666" s="282"/>
      <c r="F666" s="285" t="s">
        <v>1012</v>
      </c>
      <c r="G666" s="199">
        <v>1.4000000000000001</v>
      </c>
      <c r="H666" s="284"/>
      <c r="I666" s="284">
        <v>136.81</v>
      </c>
      <c r="J666" s="284"/>
      <c r="K666" s="284"/>
      <c r="L666" s="284">
        <v>136.81</v>
      </c>
      <c r="M666" s="284"/>
      <c r="N666" s="284"/>
      <c r="O666" s="284"/>
      <c r="P666" s="284">
        <v>136.81</v>
      </c>
      <c r="Q666" s="284"/>
      <c r="R666" s="284"/>
      <c r="S666" s="284"/>
      <c r="T666" s="284">
        <v>136.81</v>
      </c>
      <c r="U666" s="284"/>
      <c r="V666" s="284">
        <v>136.81</v>
      </c>
      <c r="W666" s="284"/>
      <c r="X666" s="284"/>
      <c r="Y666" s="284">
        <v>136.81</v>
      </c>
      <c r="Z666" s="284"/>
      <c r="AA666" s="284"/>
      <c r="AB666" s="284"/>
      <c r="AC666" s="284">
        <v>136.81</v>
      </c>
      <c r="AD666" s="284"/>
      <c r="AE666" s="284"/>
      <c r="AF666" s="284"/>
      <c r="AG666" s="284">
        <v>136.81</v>
      </c>
      <c r="AH666" s="284"/>
      <c r="AI666" s="284">
        <v>136.81</v>
      </c>
      <c r="AJ666" s="284"/>
      <c r="AK666" s="284">
        <v>136.81</v>
      </c>
      <c r="AL666" s="284"/>
      <c r="AM666" s="284"/>
      <c r="AN666" s="284">
        <v>136.81</v>
      </c>
      <c r="AO666" s="284"/>
      <c r="AP666" s="284"/>
      <c r="AQ666" s="287" t="s">
        <v>2022</v>
      </c>
      <c r="AR666" s="284"/>
      <c r="AS666" s="287" t="s">
        <v>2022</v>
      </c>
      <c r="AU666" t="s">
        <v>1013</v>
      </c>
    </row>
    <row r="667" spans="4:47" ht="13.5" customHeight="1">
      <c r="D667" s="283" t="s">
        <v>4272</v>
      </c>
      <c r="E667" s="282"/>
      <c r="F667" s="285" t="s">
        <v>4765</v>
      </c>
      <c r="G667" s="199">
        <v>0</v>
      </c>
      <c r="H667" s="284">
        <v>200</v>
      </c>
      <c r="I667" s="284">
        <v>200</v>
      </c>
      <c r="J667" s="284">
        <v>200</v>
      </c>
      <c r="K667" s="284">
        <v>200</v>
      </c>
      <c r="L667" s="284">
        <v>200</v>
      </c>
      <c r="M667" s="284">
        <v>200</v>
      </c>
      <c r="N667" s="284">
        <v>200</v>
      </c>
      <c r="O667" s="284">
        <v>200</v>
      </c>
      <c r="P667" s="284">
        <v>200</v>
      </c>
      <c r="Q667" s="284">
        <v>200</v>
      </c>
      <c r="R667" s="284">
        <v>200</v>
      </c>
      <c r="S667" s="284">
        <v>200</v>
      </c>
      <c r="T667" s="284">
        <v>200</v>
      </c>
      <c r="U667" s="284">
        <v>200</v>
      </c>
      <c r="V667" s="284">
        <v>200</v>
      </c>
      <c r="W667" s="284">
        <v>200</v>
      </c>
      <c r="X667" s="284">
        <v>320</v>
      </c>
      <c r="Y667" s="284">
        <v>354</v>
      </c>
      <c r="Z667" s="284">
        <v>364</v>
      </c>
      <c r="AA667" s="284">
        <v>378</v>
      </c>
      <c r="AB667" s="284">
        <v>200</v>
      </c>
      <c r="AC667" s="284">
        <v>200</v>
      </c>
      <c r="AD667" s="284">
        <v>200</v>
      </c>
      <c r="AE667" s="284">
        <v>200</v>
      </c>
      <c r="AF667" s="284">
        <v>200</v>
      </c>
      <c r="AG667" s="284">
        <v>200</v>
      </c>
      <c r="AH667" s="284">
        <v>200</v>
      </c>
      <c r="AI667" s="284">
        <v>200</v>
      </c>
      <c r="AJ667" s="284">
        <v>200</v>
      </c>
      <c r="AK667" s="284">
        <v>200</v>
      </c>
      <c r="AL667" s="284">
        <v>200</v>
      </c>
      <c r="AM667" s="284">
        <v>200</v>
      </c>
      <c r="AN667" s="284">
        <v>200</v>
      </c>
      <c r="AO667" s="284">
        <v>200</v>
      </c>
      <c r="AP667" s="284">
        <v>200</v>
      </c>
      <c r="AQ667" s="284">
        <v>200</v>
      </c>
      <c r="AR667" s="284">
        <v>200</v>
      </c>
      <c r="AS667" s="284">
        <v>200</v>
      </c>
      <c r="AU667" t="s">
        <v>4272</v>
      </c>
    </row>
    <row r="668" spans="4:47" ht="13.5" customHeight="1">
      <c r="D668" s="283" t="s">
        <v>4296</v>
      </c>
      <c r="E668" s="283"/>
      <c r="F668" s="285" t="s">
        <v>4336</v>
      </c>
      <c r="G668" s="199">
        <v>0</v>
      </c>
      <c r="H668" s="284">
        <v>78</v>
      </c>
      <c r="I668" s="284">
        <v>78</v>
      </c>
      <c r="J668" s="284">
        <v>78</v>
      </c>
      <c r="K668" s="284">
        <v>78</v>
      </c>
      <c r="L668" s="284">
        <v>78</v>
      </c>
      <c r="M668" s="284">
        <v>78</v>
      </c>
      <c r="N668" s="284">
        <v>78</v>
      </c>
      <c r="O668" s="284">
        <v>78</v>
      </c>
      <c r="P668" s="284">
        <v>78</v>
      </c>
      <c r="Q668" s="284">
        <v>78</v>
      </c>
      <c r="R668" s="284">
        <v>78</v>
      </c>
      <c r="S668" s="284">
        <v>78</v>
      </c>
      <c r="T668" s="284">
        <v>78</v>
      </c>
      <c r="U668" s="284">
        <v>78</v>
      </c>
      <c r="V668" s="284">
        <v>78</v>
      </c>
      <c r="W668" s="284">
        <v>78</v>
      </c>
      <c r="X668" s="284">
        <v>78</v>
      </c>
      <c r="Y668" s="284">
        <v>78</v>
      </c>
      <c r="Z668" s="284">
        <v>78</v>
      </c>
      <c r="AA668" s="284">
        <v>78</v>
      </c>
      <c r="AB668" s="284">
        <v>78</v>
      </c>
      <c r="AC668" s="284">
        <v>78</v>
      </c>
      <c r="AD668" s="284">
        <v>78</v>
      </c>
      <c r="AE668" s="284">
        <v>78</v>
      </c>
      <c r="AF668" s="284">
        <v>78</v>
      </c>
      <c r="AG668" s="284">
        <v>78</v>
      </c>
      <c r="AH668" s="284">
        <v>78</v>
      </c>
      <c r="AI668" s="284">
        <v>78</v>
      </c>
      <c r="AJ668" s="284">
        <v>78</v>
      </c>
      <c r="AK668" s="284">
        <v>78</v>
      </c>
      <c r="AL668" s="284">
        <v>78</v>
      </c>
      <c r="AM668" s="284">
        <v>78</v>
      </c>
      <c r="AN668" s="284">
        <v>78</v>
      </c>
      <c r="AO668" s="284">
        <v>78</v>
      </c>
      <c r="AP668" s="284">
        <v>78</v>
      </c>
      <c r="AQ668" s="284">
        <v>78</v>
      </c>
      <c r="AR668" s="284">
        <v>78</v>
      </c>
      <c r="AS668" s="284">
        <v>78</v>
      </c>
      <c r="AU668" t="s">
        <v>4296</v>
      </c>
    </row>
    <row r="669" spans="4:47" ht="13.5" customHeight="1">
      <c r="D669" s="283" t="s">
        <v>4297</v>
      </c>
      <c r="E669" s="283"/>
      <c r="F669" s="285" t="s">
        <v>4337</v>
      </c>
      <c r="G669" s="199">
        <v>0</v>
      </c>
      <c r="H669" s="284">
        <v>265</v>
      </c>
      <c r="I669" s="284">
        <v>265</v>
      </c>
      <c r="J669" s="284">
        <v>265</v>
      </c>
      <c r="K669" s="284">
        <v>265</v>
      </c>
      <c r="L669" s="284">
        <v>265</v>
      </c>
      <c r="M669" s="284">
        <v>265</v>
      </c>
      <c r="N669" s="284">
        <v>265</v>
      </c>
      <c r="O669" s="284">
        <v>265</v>
      </c>
      <c r="P669" s="284">
        <v>265</v>
      </c>
      <c r="Q669" s="284">
        <v>265</v>
      </c>
      <c r="R669" s="284">
        <v>265</v>
      </c>
      <c r="S669" s="284">
        <v>265</v>
      </c>
      <c r="T669" s="284">
        <v>265</v>
      </c>
      <c r="U669" s="284">
        <v>265</v>
      </c>
      <c r="V669" s="284">
        <v>265</v>
      </c>
      <c r="W669" s="284">
        <v>265</v>
      </c>
      <c r="X669" s="284">
        <v>265</v>
      </c>
      <c r="Y669" s="284">
        <v>265</v>
      </c>
      <c r="Z669" s="284">
        <v>265</v>
      </c>
      <c r="AA669" s="284">
        <v>265</v>
      </c>
      <c r="AB669" s="284">
        <v>265</v>
      </c>
      <c r="AC669" s="284">
        <v>265</v>
      </c>
      <c r="AD669" s="284">
        <v>265</v>
      </c>
      <c r="AE669" s="284">
        <v>265</v>
      </c>
      <c r="AF669" s="284">
        <v>265</v>
      </c>
      <c r="AG669" s="284">
        <v>265</v>
      </c>
      <c r="AH669" s="284">
        <v>265</v>
      </c>
      <c r="AI669" s="284">
        <v>265</v>
      </c>
      <c r="AJ669" s="284">
        <v>265</v>
      </c>
      <c r="AK669" s="284">
        <v>265</v>
      </c>
      <c r="AL669" s="284">
        <v>265</v>
      </c>
      <c r="AM669" s="284">
        <v>265</v>
      </c>
      <c r="AN669" s="284">
        <v>265</v>
      </c>
      <c r="AO669" s="284">
        <v>265</v>
      </c>
      <c r="AP669" s="284">
        <v>265</v>
      </c>
      <c r="AQ669" s="284">
        <v>265</v>
      </c>
      <c r="AR669" s="284">
        <v>265</v>
      </c>
      <c r="AS669" s="284">
        <v>265</v>
      </c>
      <c r="AU669" t="s">
        <v>4297</v>
      </c>
    </row>
    <row r="670" spans="4:47" ht="13.5" customHeight="1">
      <c r="D670" s="283" t="s">
        <v>467</v>
      </c>
      <c r="E670" s="282"/>
      <c r="F670" s="285" t="s">
        <v>1414</v>
      </c>
      <c r="G670" s="199">
        <v>26.3</v>
      </c>
      <c r="H670" s="284">
        <v>883</v>
      </c>
      <c r="I670" s="284">
        <v>1028</v>
      </c>
      <c r="J670" s="284">
        <v>1186</v>
      </c>
      <c r="K670" s="284">
        <v>883</v>
      </c>
      <c r="L670" s="284">
        <v>1028</v>
      </c>
      <c r="M670" s="284">
        <v>1186</v>
      </c>
      <c r="N670" s="284">
        <v>1018</v>
      </c>
      <c r="O670" s="284">
        <v>883</v>
      </c>
      <c r="P670" s="284">
        <v>1028</v>
      </c>
      <c r="Q670" s="284">
        <v>1186</v>
      </c>
      <c r="R670" s="284">
        <v>1018</v>
      </c>
      <c r="S670" s="284">
        <v>883</v>
      </c>
      <c r="T670" s="284">
        <v>1028</v>
      </c>
      <c r="U670" s="284">
        <v>1186</v>
      </c>
      <c r="V670" s="284">
        <v>1028</v>
      </c>
      <c r="W670" s="284">
        <v>1186</v>
      </c>
      <c r="X670" s="284">
        <v>883</v>
      </c>
      <c r="Y670" s="284">
        <v>1028</v>
      </c>
      <c r="Z670" s="284">
        <v>1186</v>
      </c>
      <c r="AA670" s="284">
        <v>1018</v>
      </c>
      <c r="AB670" s="284">
        <v>883</v>
      </c>
      <c r="AC670" s="284">
        <v>1028</v>
      </c>
      <c r="AD670" s="284">
        <v>1186</v>
      </c>
      <c r="AE670" s="284">
        <v>1018</v>
      </c>
      <c r="AF670" s="284">
        <v>883</v>
      </c>
      <c r="AG670" s="284">
        <v>1028</v>
      </c>
      <c r="AH670" s="284">
        <v>1186</v>
      </c>
      <c r="AI670" s="284">
        <v>1028</v>
      </c>
      <c r="AJ670" s="284">
        <v>883</v>
      </c>
      <c r="AK670" s="284">
        <v>1028</v>
      </c>
      <c r="AL670" s="284">
        <v>1186</v>
      </c>
      <c r="AM670" s="284">
        <v>883</v>
      </c>
      <c r="AN670" s="284">
        <v>1028</v>
      </c>
      <c r="AO670" s="284">
        <v>1186</v>
      </c>
      <c r="AP670" s="284">
        <v>1141</v>
      </c>
      <c r="AQ670" s="284">
        <v>1141</v>
      </c>
      <c r="AR670" s="284">
        <v>1141</v>
      </c>
      <c r="AS670" s="284">
        <v>1141</v>
      </c>
      <c r="AU670" t="s">
        <v>467</v>
      </c>
    </row>
    <row r="671" spans="4:47" ht="13.5" customHeight="1">
      <c r="D671" s="283" t="s">
        <v>4292</v>
      </c>
      <c r="E671" s="283"/>
      <c r="F671" s="285" t="s">
        <v>4332</v>
      </c>
      <c r="G671" s="199">
        <v>0</v>
      </c>
      <c r="H671" s="284">
        <v>41</v>
      </c>
      <c r="I671" s="284">
        <v>41</v>
      </c>
      <c r="J671" s="284">
        <v>41</v>
      </c>
      <c r="K671" s="284">
        <v>41</v>
      </c>
      <c r="L671" s="284">
        <v>41</v>
      </c>
      <c r="M671" s="284">
        <v>41</v>
      </c>
      <c r="N671" s="284">
        <v>41</v>
      </c>
      <c r="O671" s="284">
        <v>41</v>
      </c>
      <c r="P671" s="284">
        <v>41</v>
      </c>
      <c r="Q671" s="284">
        <v>41</v>
      </c>
      <c r="R671" s="284">
        <v>41</v>
      </c>
      <c r="S671" s="284">
        <v>41</v>
      </c>
      <c r="T671" s="284">
        <v>41</v>
      </c>
      <c r="U671" s="284">
        <v>41</v>
      </c>
      <c r="V671" s="284">
        <v>41</v>
      </c>
      <c r="W671" s="284">
        <v>41</v>
      </c>
      <c r="X671" s="284">
        <v>41</v>
      </c>
      <c r="Y671" s="284">
        <v>41</v>
      </c>
      <c r="Z671" s="284">
        <v>41</v>
      </c>
      <c r="AA671" s="284">
        <v>41</v>
      </c>
      <c r="AB671" s="284">
        <v>41</v>
      </c>
      <c r="AC671" s="284">
        <v>41</v>
      </c>
      <c r="AD671" s="284">
        <v>41</v>
      </c>
      <c r="AE671" s="284">
        <v>41</v>
      </c>
      <c r="AF671" s="284">
        <v>41</v>
      </c>
      <c r="AG671" s="284">
        <v>41</v>
      </c>
      <c r="AH671" s="284">
        <v>41</v>
      </c>
      <c r="AI671" s="284">
        <v>41</v>
      </c>
      <c r="AJ671" s="284">
        <v>41</v>
      </c>
      <c r="AK671" s="284">
        <v>41</v>
      </c>
      <c r="AL671" s="284">
        <v>41</v>
      </c>
      <c r="AM671" s="284">
        <v>41</v>
      </c>
      <c r="AN671" s="284">
        <v>41</v>
      </c>
      <c r="AO671" s="284">
        <v>41</v>
      </c>
      <c r="AP671" s="284">
        <v>41</v>
      </c>
      <c r="AQ671" s="284">
        <v>41</v>
      </c>
      <c r="AR671" s="284">
        <v>41</v>
      </c>
      <c r="AS671" s="284">
        <v>41</v>
      </c>
      <c r="AU671" t="s">
        <v>4292</v>
      </c>
    </row>
    <row r="672" spans="4:47" ht="13.5" customHeight="1">
      <c r="D672" s="283" t="s">
        <v>468</v>
      </c>
      <c r="E672" s="282"/>
      <c r="F672" s="285" t="s">
        <v>1415</v>
      </c>
      <c r="G672" s="199">
        <v>8.7999999999999989</v>
      </c>
      <c r="H672" s="284">
        <v>774</v>
      </c>
      <c r="I672" s="284">
        <v>883</v>
      </c>
      <c r="J672" s="284">
        <v>1023</v>
      </c>
      <c r="K672" s="284">
        <v>774</v>
      </c>
      <c r="L672" s="284">
        <v>883</v>
      </c>
      <c r="M672" s="284">
        <v>1023</v>
      </c>
      <c r="N672" s="284">
        <v>889</v>
      </c>
      <c r="O672" s="284">
        <v>774</v>
      </c>
      <c r="P672" s="284">
        <v>883</v>
      </c>
      <c r="Q672" s="284">
        <v>1023</v>
      </c>
      <c r="R672" s="284">
        <v>889</v>
      </c>
      <c r="S672" s="284">
        <v>774</v>
      </c>
      <c r="T672" s="284">
        <v>883</v>
      </c>
      <c r="U672" s="284">
        <v>1023</v>
      </c>
      <c r="V672" s="284">
        <v>883</v>
      </c>
      <c r="W672" s="284">
        <v>1023</v>
      </c>
      <c r="X672" s="284">
        <v>774</v>
      </c>
      <c r="Y672" s="284">
        <v>883</v>
      </c>
      <c r="Z672" s="284">
        <v>1023</v>
      </c>
      <c r="AA672" s="284">
        <v>889</v>
      </c>
      <c r="AB672" s="284">
        <v>774</v>
      </c>
      <c r="AC672" s="284">
        <v>883</v>
      </c>
      <c r="AD672" s="284">
        <v>1023</v>
      </c>
      <c r="AE672" s="284">
        <v>889</v>
      </c>
      <c r="AF672" s="284">
        <v>774</v>
      </c>
      <c r="AG672" s="284">
        <v>883</v>
      </c>
      <c r="AH672" s="284">
        <v>1023</v>
      </c>
      <c r="AI672" s="284">
        <v>883</v>
      </c>
      <c r="AJ672" s="284">
        <v>774</v>
      </c>
      <c r="AK672" s="284">
        <v>883</v>
      </c>
      <c r="AL672" s="284">
        <v>1023</v>
      </c>
      <c r="AM672" s="284">
        <v>774</v>
      </c>
      <c r="AN672" s="284">
        <v>883</v>
      </c>
      <c r="AO672" s="284">
        <v>1023</v>
      </c>
      <c r="AP672" s="284">
        <v>979</v>
      </c>
      <c r="AQ672" s="284">
        <v>979</v>
      </c>
      <c r="AR672" s="284">
        <v>979</v>
      </c>
      <c r="AS672" s="284">
        <v>979</v>
      </c>
      <c r="AU672" t="s">
        <v>468</v>
      </c>
    </row>
    <row r="673" spans="4:47" ht="13.5" customHeight="1">
      <c r="D673" s="283" t="s">
        <v>469</v>
      </c>
      <c r="E673" s="282"/>
      <c r="F673" s="285" t="s">
        <v>1415</v>
      </c>
      <c r="G673" s="199">
        <v>17.5</v>
      </c>
      <c r="H673" s="284">
        <v>878</v>
      </c>
      <c r="I673" s="284">
        <v>1004</v>
      </c>
      <c r="J673" s="284">
        <v>1163</v>
      </c>
      <c r="K673" s="284">
        <v>878</v>
      </c>
      <c r="L673" s="284">
        <v>1004</v>
      </c>
      <c r="M673" s="284">
        <v>1163</v>
      </c>
      <c r="N673" s="284">
        <v>1007</v>
      </c>
      <c r="O673" s="284">
        <v>878</v>
      </c>
      <c r="P673" s="284">
        <v>1004</v>
      </c>
      <c r="Q673" s="284">
        <v>1163</v>
      </c>
      <c r="R673" s="284">
        <v>1007</v>
      </c>
      <c r="S673" s="284">
        <v>878</v>
      </c>
      <c r="T673" s="284">
        <v>1004</v>
      </c>
      <c r="U673" s="284">
        <v>1163</v>
      </c>
      <c r="V673" s="284">
        <v>1004</v>
      </c>
      <c r="W673" s="284">
        <v>1163</v>
      </c>
      <c r="X673" s="284">
        <v>878</v>
      </c>
      <c r="Y673" s="284">
        <v>1004</v>
      </c>
      <c r="Z673" s="284">
        <v>1163</v>
      </c>
      <c r="AA673" s="284">
        <v>1007</v>
      </c>
      <c r="AB673" s="284">
        <v>878</v>
      </c>
      <c r="AC673" s="284">
        <v>1004</v>
      </c>
      <c r="AD673" s="284">
        <v>1163</v>
      </c>
      <c r="AE673" s="284">
        <v>1007</v>
      </c>
      <c r="AF673" s="284">
        <v>878</v>
      </c>
      <c r="AG673" s="284">
        <v>1004</v>
      </c>
      <c r="AH673" s="284">
        <v>1163</v>
      </c>
      <c r="AI673" s="284">
        <v>1004</v>
      </c>
      <c r="AJ673" s="284">
        <v>878</v>
      </c>
      <c r="AK673" s="284">
        <v>1004</v>
      </c>
      <c r="AL673" s="284">
        <v>1163</v>
      </c>
      <c r="AM673" s="284">
        <v>878</v>
      </c>
      <c r="AN673" s="284">
        <v>1004</v>
      </c>
      <c r="AO673" s="284">
        <v>1163</v>
      </c>
      <c r="AP673" s="284">
        <v>1113</v>
      </c>
      <c r="AQ673" s="284">
        <v>1113</v>
      </c>
      <c r="AR673" s="284">
        <v>1113</v>
      </c>
      <c r="AS673" s="284">
        <v>1113</v>
      </c>
      <c r="AU673" t="s">
        <v>469</v>
      </c>
    </row>
    <row r="674" spans="4:47" ht="13.5" customHeight="1">
      <c r="D674" s="283" t="s">
        <v>470</v>
      </c>
      <c r="E674" s="282"/>
      <c r="F674" s="285" t="s">
        <v>1786</v>
      </c>
      <c r="G674" s="199">
        <v>21.900000000000002</v>
      </c>
      <c r="H674" s="284">
        <v>1010</v>
      </c>
      <c r="I674" s="284">
        <v>1156</v>
      </c>
      <c r="J674" s="284">
        <v>1336</v>
      </c>
      <c r="K674" s="284">
        <v>1010</v>
      </c>
      <c r="L674" s="284">
        <v>1156</v>
      </c>
      <c r="M674" s="284">
        <v>1336</v>
      </c>
      <c r="N674" s="284">
        <v>1155</v>
      </c>
      <c r="O674" s="284">
        <v>1010</v>
      </c>
      <c r="P674" s="284">
        <v>1156</v>
      </c>
      <c r="Q674" s="284">
        <v>1336</v>
      </c>
      <c r="R674" s="284">
        <v>1155</v>
      </c>
      <c r="S674" s="284">
        <v>1010</v>
      </c>
      <c r="T674" s="284">
        <v>1156</v>
      </c>
      <c r="U674" s="284">
        <v>1336</v>
      </c>
      <c r="V674" s="284">
        <v>1156</v>
      </c>
      <c r="W674" s="284">
        <v>1336</v>
      </c>
      <c r="X674" s="284">
        <v>1010</v>
      </c>
      <c r="Y674" s="284">
        <v>1156</v>
      </c>
      <c r="Z674" s="284">
        <v>1336</v>
      </c>
      <c r="AA674" s="284">
        <v>1155</v>
      </c>
      <c r="AB674" s="284">
        <v>1010</v>
      </c>
      <c r="AC674" s="284">
        <v>1156</v>
      </c>
      <c r="AD674" s="284">
        <v>1336</v>
      </c>
      <c r="AE674" s="284">
        <v>1155</v>
      </c>
      <c r="AF674" s="284">
        <v>1010</v>
      </c>
      <c r="AG674" s="284">
        <v>1156</v>
      </c>
      <c r="AH674" s="284">
        <v>1336</v>
      </c>
      <c r="AI674" s="284">
        <v>1156</v>
      </c>
      <c r="AJ674" s="284">
        <v>1010</v>
      </c>
      <c r="AK674" s="284">
        <v>1156</v>
      </c>
      <c r="AL674" s="284">
        <v>1336</v>
      </c>
      <c r="AM674" s="284">
        <v>1010</v>
      </c>
      <c r="AN674" s="284">
        <v>1156</v>
      </c>
      <c r="AO674" s="284">
        <v>1336</v>
      </c>
      <c r="AP674" s="284">
        <v>1286</v>
      </c>
      <c r="AQ674" s="284">
        <v>1286</v>
      </c>
      <c r="AR674" s="284">
        <v>1286</v>
      </c>
      <c r="AS674" s="284">
        <v>1286</v>
      </c>
      <c r="AU674" t="s">
        <v>470</v>
      </c>
    </row>
    <row r="675" spans="4:47" ht="13.5" customHeight="1">
      <c r="D675" s="283" t="s">
        <v>471</v>
      </c>
      <c r="E675" s="282"/>
      <c r="F675" s="285" t="s">
        <v>1786</v>
      </c>
      <c r="G675" s="199">
        <v>30.700000000000003</v>
      </c>
      <c r="H675" s="284">
        <v>1218</v>
      </c>
      <c r="I675" s="284">
        <v>1398</v>
      </c>
      <c r="J675" s="284">
        <v>1616</v>
      </c>
      <c r="K675" s="284">
        <v>1218</v>
      </c>
      <c r="L675" s="284">
        <v>1398</v>
      </c>
      <c r="M675" s="284">
        <v>1616</v>
      </c>
      <c r="N675" s="284">
        <v>1390</v>
      </c>
      <c r="O675" s="284">
        <v>1218</v>
      </c>
      <c r="P675" s="284">
        <v>1398</v>
      </c>
      <c r="Q675" s="284">
        <v>1616</v>
      </c>
      <c r="R675" s="284">
        <v>1390</v>
      </c>
      <c r="S675" s="284">
        <v>1218</v>
      </c>
      <c r="T675" s="284">
        <v>1398</v>
      </c>
      <c r="U675" s="284">
        <v>1616</v>
      </c>
      <c r="V675" s="284">
        <v>1398</v>
      </c>
      <c r="W675" s="284">
        <v>1616</v>
      </c>
      <c r="X675" s="284">
        <v>1218</v>
      </c>
      <c r="Y675" s="284">
        <v>1398</v>
      </c>
      <c r="Z675" s="284">
        <v>1616</v>
      </c>
      <c r="AA675" s="284">
        <v>1390</v>
      </c>
      <c r="AB675" s="284">
        <v>1218</v>
      </c>
      <c r="AC675" s="284">
        <v>1398</v>
      </c>
      <c r="AD675" s="284">
        <v>1616</v>
      </c>
      <c r="AE675" s="284">
        <v>1390</v>
      </c>
      <c r="AF675" s="284">
        <v>1218</v>
      </c>
      <c r="AG675" s="284">
        <v>1398</v>
      </c>
      <c r="AH675" s="284">
        <v>1616</v>
      </c>
      <c r="AI675" s="284">
        <v>1398</v>
      </c>
      <c r="AJ675" s="284">
        <v>1218</v>
      </c>
      <c r="AK675" s="284">
        <v>1398</v>
      </c>
      <c r="AL675" s="284">
        <v>1616</v>
      </c>
      <c r="AM675" s="284">
        <v>1218</v>
      </c>
      <c r="AN675" s="284">
        <v>1398</v>
      </c>
      <c r="AO675" s="284">
        <v>1616</v>
      </c>
      <c r="AP675" s="284">
        <v>1554</v>
      </c>
      <c r="AQ675" s="284">
        <v>1554</v>
      </c>
      <c r="AR675" s="284">
        <v>1554</v>
      </c>
      <c r="AS675" s="284">
        <v>1554</v>
      </c>
      <c r="AU675" t="s">
        <v>471</v>
      </c>
    </row>
    <row r="676" spans="4:47" ht="13.5" customHeight="1">
      <c r="D676" s="283" t="s">
        <v>939</v>
      </c>
      <c r="E676" s="282"/>
      <c r="F676" s="285" t="s">
        <v>1416</v>
      </c>
      <c r="G676" s="199">
        <v>10</v>
      </c>
      <c r="H676" s="284">
        <v>569</v>
      </c>
      <c r="I676" s="284">
        <v>618</v>
      </c>
      <c r="J676" s="284">
        <v>718</v>
      </c>
      <c r="K676" s="284">
        <v>569</v>
      </c>
      <c r="L676" s="284">
        <v>618</v>
      </c>
      <c r="M676" s="284">
        <v>718</v>
      </c>
      <c r="N676" s="284">
        <v>651</v>
      </c>
      <c r="O676" s="284">
        <v>569</v>
      </c>
      <c r="P676" s="284">
        <v>618</v>
      </c>
      <c r="Q676" s="284">
        <v>718</v>
      </c>
      <c r="R676" s="284">
        <v>651</v>
      </c>
      <c r="S676" s="284">
        <v>569</v>
      </c>
      <c r="T676" s="284">
        <v>618</v>
      </c>
      <c r="U676" s="284">
        <v>718</v>
      </c>
      <c r="V676" s="284">
        <v>618</v>
      </c>
      <c r="W676" s="284">
        <v>718</v>
      </c>
      <c r="X676" s="284">
        <v>569</v>
      </c>
      <c r="Y676" s="284">
        <v>618</v>
      </c>
      <c r="Z676" s="284">
        <v>718</v>
      </c>
      <c r="AA676" s="284">
        <v>651</v>
      </c>
      <c r="AB676" s="284">
        <v>569</v>
      </c>
      <c r="AC676" s="284">
        <v>618</v>
      </c>
      <c r="AD676" s="284">
        <v>718</v>
      </c>
      <c r="AE676" s="284">
        <v>651</v>
      </c>
      <c r="AF676" s="284">
        <v>569</v>
      </c>
      <c r="AG676" s="284">
        <v>618</v>
      </c>
      <c r="AH676" s="284">
        <v>718</v>
      </c>
      <c r="AI676" s="284">
        <v>618</v>
      </c>
      <c r="AJ676" s="284">
        <v>569</v>
      </c>
      <c r="AK676" s="284">
        <v>618</v>
      </c>
      <c r="AL676" s="284">
        <v>718</v>
      </c>
      <c r="AM676" s="284">
        <v>569</v>
      </c>
      <c r="AN676" s="284">
        <v>618</v>
      </c>
      <c r="AO676" s="284">
        <v>718</v>
      </c>
      <c r="AP676" s="284">
        <v>697</v>
      </c>
      <c r="AQ676" s="284">
        <v>697</v>
      </c>
      <c r="AR676" s="284">
        <v>697</v>
      </c>
      <c r="AS676" s="284">
        <v>697</v>
      </c>
      <c r="AU676" t="s">
        <v>939</v>
      </c>
    </row>
    <row r="677" spans="4:47" ht="13.5" customHeight="1">
      <c r="D677" s="283" t="s">
        <v>472</v>
      </c>
      <c r="E677" s="282"/>
      <c r="F677" s="285" t="s">
        <v>1417</v>
      </c>
      <c r="G677" s="199">
        <v>17.3</v>
      </c>
      <c r="H677" s="284">
        <v>800</v>
      </c>
      <c r="I677" s="284">
        <v>884</v>
      </c>
      <c r="J677" s="284">
        <v>1031</v>
      </c>
      <c r="K677" s="284">
        <v>800</v>
      </c>
      <c r="L677" s="284">
        <v>884</v>
      </c>
      <c r="M677" s="284">
        <v>1031</v>
      </c>
      <c r="N677" s="284">
        <v>932</v>
      </c>
      <c r="O677" s="284">
        <v>800</v>
      </c>
      <c r="P677" s="284">
        <v>884</v>
      </c>
      <c r="Q677" s="284">
        <v>1031</v>
      </c>
      <c r="R677" s="284">
        <v>932</v>
      </c>
      <c r="S677" s="284">
        <v>800</v>
      </c>
      <c r="T677" s="284">
        <v>884</v>
      </c>
      <c r="U677" s="284">
        <v>1031</v>
      </c>
      <c r="V677" s="284">
        <v>884</v>
      </c>
      <c r="W677" s="284">
        <v>1031</v>
      </c>
      <c r="X677" s="284">
        <v>800</v>
      </c>
      <c r="Y677" s="284">
        <v>884</v>
      </c>
      <c r="Z677" s="284">
        <v>1031</v>
      </c>
      <c r="AA677" s="284">
        <v>932</v>
      </c>
      <c r="AB677" s="284">
        <v>800</v>
      </c>
      <c r="AC677" s="284">
        <v>884</v>
      </c>
      <c r="AD677" s="284">
        <v>1031</v>
      </c>
      <c r="AE677" s="284">
        <v>932</v>
      </c>
      <c r="AF677" s="284">
        <v>800</v>
      </c>
      <c r="AG677" s="284">
        <v>884</v>
      </c>
      <c r="AH677" s="284">
        <v>1031</v>
      </c>
      <c r="AI677" s="284">
        <v>884</v>
      </c>
      <c r="AJ677" s="284">
        <v>800</v>
      </c>
      <c r="AK677" s="284">
        <v>884</v>
      </c>
      <c r="AL677" s="284">
        <v>1031</v>
      </c>
      <c r="AM677" s="284">
        <v>800</v>
      </c>
      <c r="AN677" s="284">
        <v>884</v>
      </c>
      <c r="AO677" s="284">
        <v>1031</v>
      </c>
      <c r="AP677" s="284">
        <v>998</v>
      </c>
      <c r="AQ677" s="284">
        <v>998</v>
      </c>
      <c r="AR677" s="284">
        <v>998</v>
      </c>
      <c r="AS677" s="284">
        <v>998</v>
      </c>
      <c r="AU677" t="s">
        <v>472</v>
      </c>
    </row>
    <row r="678" spans="4:47" ht="13.5" customHeight="1">
      <c r="D678" s="283" t="s">
        <v>473</v>
      </c>
      <c r="E678" s="282"/>
      <c r="F678" s="285" t="s">
        <v>1413</v>
      </c>
      <c r="G678" s="199">
        <v>26.3</v>
      </c>
      <c r="H678" s="284">
        <v>873</v>
      </c>
      <c r="I678" s="284">
        <v>1018</v>
      </c>
      <c r="J678" s="284">
        <v>1176</v>
      </c>
      <c r="K678" s="284">
        <v>873</v>
      </c>
      <c r="L678" s="284">
        <v>1018</v>
      </c>
      <c r="M678" s="284">
        <v>1176</v>
      </c>
      <c r="N678" s="284">
        <v>1008</v>
      </c>
      <c r="O678" s="284">
        <v>873</v>
      </c>
      <c r="P678" s="284">
        <v>1018</v>
      </c>
      <c r="Q678" s="284">
        <v>1176</v>
      </c>
      <c r="R678" s="284">
        <v>1008</v>
      </c>
      <c r="S678" s="284">
        <v>873</v>
      </c>
      <c r="T678" s="284">
        <v>1018</v>
      </c>
      <c r="U678" s="284">
        <v>1176</v>
      </c>
      <c r="V678" s="284">
        <v>1018</v>
      </c>
      <c r="W678" s="284">
        <v>1176</v>
      </c>
      <c r="X678" s="284">
        <v>873</v>
      </c>
      <c r="Y678" s="284">
        <v>1018</v>
      </c>
      <c r="Z678" s="284">
        <v>1176</v>
      </c>
      <c r="AA678" s="284">
        <v>1008</v>
      </c>
      <c r="AB678" s="284">
        <v>873</v>
      </c>
      <c r="AC678" s="284">
        <v>1018</v>
      </c>
      <c r="AD678" s="284">
        <v>1176</v>
      </c>
      <c r="AE678" s="284">
        <v>1008</v>
      </c>
      <c r="AF678" s="284">
        <v>873</v>
      </c>
      <c r="AG678" s="284">
        <v>1018</v>
      </c>
      <c r="AH678" s="284">
        <v>1176</v>
      </c>
      <c r="AI678" s="284">
        <v>1018</v>
      </c>
      <c r="AJ678" s="284">
        <v>873</v>
      </c>
      <c r="AK678" s="284">
        <v>1018</v>
      </c>
      <c r="AL678" s="284">
        <v>1176</v>
      </c>
      <c r="AM678" s="284">
        <v>873</v>
      </c>
      <c r="AN678" s="284">
        <v>1018</v>
      </c>
      <c r="AO678" s="284">
        <v>1176</v>
      </c>
      <c r="AP678" s="284">
        <v>1130</v>
      </c>
      <c r="AQ678" s="284">
        <v>1130</v>
      </c>
      <c r="AR678" s="284">
        <v>1130</v>
      </c>
      <c r="AS678" s="284">
        <v>1130</v>
      </c>
      <c r="AU678" t="s">
        <v>473</v>
      </c>
    </row>
    <row r="679" spans="4:47" ht="13.5" customHeight="1">
      <c r="D679" s="283" t="s">
        <v>757</v>
      </c>
      <c r="E679" s="282"/>
      <c r="F679" s="285" t="s">
        <v>888</v>
      </c>
      <c r="G679" s="199">
        <v>18</v>
      </c>
      <c r="H679" s="284">
        <v>767</v>
      </c>
      <c r="I679" s="284">
        <v>755</v>
      </c>
      <c r="J679" s="284">
        <v>862</v>
      </c>
      <c r="K679" s="284">
        <v>767</v>
      </c>
      <c r="L679" s="284">
        <v>755</v>
      </c>
      <c r="M679" s="284">
        <v>862</v>
      </c>
      <c r="N679" s="284">
        <v>779</v>
      </c>
      <c r="O679" s="284">
        <v>752</v>
      </c>
      <c r="P679" s="284">
        <v>755</v>
      </c>
      <c r="Q679" s="284">
        <v>862</v>
      </c>
      <c r="R679" s="284">
        <v>807</v>
      </c>
      <c r="S679" s="284">
        <v>934</v>
      </c>
      <c r="T679" s="284">
        <v>1069</v>
      </c>
      <c r="U679" s="284">
        <v>1079</v>
      </c>
      <c r="V679" s="284">
        <v>863</v>
      </c>
      <c r="W679" s="284">
        <v>959</v>
      </c>
      <c r="X679" s="284">
        <v>774</v>
      </c>
      <c r="Y679" s="284">
        <v>774</v>
      </c>
      <c r="Z679" s="284">
        <v>1009</v>
      </c>
      <c r="AA679" s="284">
        <v>871</v>
      </c>
      <c r="AB679" s="284">
        <v>814</v>
      </c>
      <c r="AC679" s="284">
        <v>914</v>
      </c>
      <c r="AD679" s="284">
        <v>1100</v>
      </c>
      <c r="AE679" s="284">
        <v>915</v>
      </c>
      <c r="AF679" s="284">
        <v>876</v>
      </c>
      <c r="AG679" s="284">
        <v>978</v>
      </c>
      <c r="AH679" s="284">
        <v>1176</v>
      </c>
      <c r="AI679" s="284">
        <v>762</v>
      </c>
      <c r="AJ679" s="284">
        <v>865</v>
      </c>
      <c r="AK679" s="284">
        <v>956</v>
      </c>
      <c r="AL679" s="284">
        <v>1132</v>
      </c>
      <c r="AM679" s="284">
        <v>803</v>
      </c>
      <c r="AN679" s="284">
        <v>885</v>
      </c>
      <c r="AO679" s="284">
        <v>1013</v>
      </c>
      <c r="AP679" s="284">
        <v>878</v>
      </c>
      <c r="AQ679" s="284">
        <v>878</v>
      </c>
      <c r="AR679" s="284">
        <v>1052</v>
      </c>
      <c r="AS679" s="284">
        <v>882</v>
      </c>
      <c r="AU679" t="s">
        <v>757</v>
      </c>
    </row>
    <row r="680" spans="4:47" ht="13.5" customHeight="1">
      <c r="D680" s="283" t="s">
        <v>3970</v>
      </c>
      <c r="E680" s="282"/>
      <c r="F680" s="285" t="s">
        <v>3971</v>
      </c>
      <c r="G680" s="199">
        <v>14.9</v>
      </c>
      <c r="H680" s="284">
        <v>767</v>
      </c>
      <c r="I680" s="284">
        <v>755</v>
      </c>
      <c r="J680" s="284">
        <v>862</v>
      </c>
      <c r="K680" s="284">
        <v>767</v>
      </c>
      <c r="L680" s="284">
        <v>755</v>
      </c>
      <c r="M680" s="284">
        <v>862</v>
      </c>
      <c r="N680" s="284">
        <v>779</v>
      </c>
      <c r="O680" s="284">
        <v>752</v>
      </c>
      <c r="P680" s="284">
        <v>755</v>
      </c>
      <c r="Q680" s="284">
        <v>862</v>
      </c>
      <c r="R680" s="284">
        <v>807</v>
      </c>
      <c r="S680" s="284">
        <v>934</v>
      </c>
      <c r="T680" s="284">
        <v>1069</v>
      </c>
      <c r="U680" s="284">
        <v>1079</v>
      </c>
      <c r="V680" s="284">
        <v>863</v>
      </c>
      <c r="W680" s="284">
        <v>959</v>
      </c>
      <c r="X680" s="284">
        <v>774</v>
      </c>
      <c r="Y680" s="284">
        <v>849</v>
      </c>
      <c r="Z680" s="284">
        <v>1009</v>
      </c>
      <c r="AA680" s="284">
        <v>871</v>
      </c>
      <c r="AB680" s="284">
        <v>814</v>
      </c>
      <c r="AC680" s="284">
        <v>914</v>
      </c>
      <c r="AD680" s="284">
        <v>1100</v>
      </c>
      <c r="AE680" s="284">
        <v>915</v>
      </c>
      <c r="AF680" s="284">
        <v>876</v>
      </c>
      <c r="AG680" s="284">
        <v>978</v>
      </c>
      <c r="AH680" s="284">
        <v>1176</v>
      </c>
      <c r="AI680" s="284">
        <v>762</v>
      </c>
      <c r="AJ680" s="284">
        <v>865</v>
      </c>
      <c r="AK680" s="284">
        <v>956</v>
      </c>
      <c r="AL680" s="284">
        <v>1132</v>
      </c>
      <c r="AM680" s="284">
        <v>803</v>
      </c>
      <c r="AN680" s="284">
        <v>885</v>
      </c>
      <c r="AO680" s="284">
        <v>1013</v>
      </c>
      <c r="AP680" s="284">
        <v>878</v>
      </c>
      <c r="AQ680" s="284">
        <v>878</v>
      </c>
      <c r="AR680" s="284">
        <v>1052</v>
      </c>
      <c r="AS680" s="284">
        <v>882</v>
      </c>
      <c r="AU680" t="s">
        <v>3970</v>
      </c>
    </row>
    <row r="681" spans="4:47" ht="13.5" customHeight="1">
      <c r="D681" s="283" t="s">
        <v>2754</v>
      </c>
      <c r="E681" s="283" t="s">
        <v>4713</v>
      </c>
      <c r="F681" s="285" t="s">
        <v>3565</v>
      </c>
      <c r="G681" s="199">
        <v>4</v>
      </c>
      <c r="H681" s="284">
        <v>262</v>
      </c>
      <c r="I681" s="284">
        <v>260</v>
      </c>
      <c r="J681" s="284">
        <v>307</v>
      </c>
      <c r="K681" s="284">
        <v>274</v>
      </c>
      <c r="L681" s="284">
        <v>269</v>
      </c>
      <c r="M681" s="284">
        <v>319</v>
      </c>
      <c r="N681" s="284">
        <v>290</v>
      </c>
      <c r="O681" s="284">
        <v>260</v>
      </c>
      <c r="P681" s="284">
        <v>267</v>
      </c>
      <c r="Q681" s="284">
        <v>314</v>
      </c>
      <c r="R681" s="284">
        <v>288</v>
      </c>
      <c r="S681" s="284">
        <v>334</v>
      </c>
      <c r="T681" s="284">
        <v>372</v>
      </c>
      <c r="U681" s="284">
        <v>432</v>
      </c>
      <c r="V681" s="284">
        <v>327</v>
      </c>
      <c r="W681" s="284">
        <v>362</v>
      </c>
      <c r="X681" s="284">
        <v>289</v>
      </c>
      <c r="Y681" s="284">
        <v>305</v>
      </c>
      <c r="Z681" s="284">
        <v>365</v>
      </c>
      <c r="AA681" s="284">
        <v>326</v>
      </c>
      <c r="AB681" s="284">
        <v>294</v>
      </c>
      <c r="AC681" s="284">
        <v>313</v>
      </c>
      <c r="AD681" s="284">
        <v>376</v>
      </c>
      <c r="AE681" s="284">
        <v>329</v>
      </c>
      <c r="AF681" s="284">
        <v>328</v>
      </c>
      <c r="AG681" s="284">
        <v>348</v>
      </c>
      <c r="AH681" s="284">
        <v>417</v>
      </c>
      <c r="AI681" s="284">
        <v>298</v>
      </c>
      <c r="AJ681" s="284">
        <v>304</v>
      </c>
      <c r="AK681" s="284">
        <v>324</v>
      </c>
      <c r="AL681" s="284">
        <v>388</v>
      </c>
      <c r="AM681" s="284">
        <v>280</v>
      </c>
      <c r="AN681" s="284">
        <v>290</v>
      </c>
      <c r="AO681" s="284">
        <v>340</v>
      </c>
      <c r="AP681" s="284">
        <v>290</v>
      </c>
      <c r="AQ681" s="284">
        <v>290</v>
      </c>
      <c r="AR681" s="284">
        <v>321</v>
      </c>
      <c r="AS681" s="284">
        <v>340</v>
      </c>
      <c r="AU681" t="s">
        <v>2754</v>
      </c>
    </row>
    <row r="682" spans="4:47" ht="13.5" customHeight="1">
      <c r="D682" s="283" t="s">
        <v>3117</v>
      </c>
      <c r="E682" s="283" t="s">
        <v>4713</v>
      </c>
      <c r="F682" s="285" t="s">
        <v>4715</v>
      </c>
      <c r="G682" s="199">
        <v>4</v>
      </c>
      <c r="H682" s="284">
        <v>262</v>
      </c>
      <c r="I682" s="284">
        <v>260</v>
      </c>
      <c r="J682" s="284">
        <v>307</v>
      </c>
      <c r="K682" s="284">
        <v>274</v>
      </c>
      <c r="L682" s="284">
        <v>269</v>
      </c>
      <c r="M682" s="284">
        <v>319</v>
      </c>
      <c r="N682" s="284">
        <v>290</v>
      </c>
      <c r="O682" s="284">
        <v>260</v>
      </c>
      <c r="P682" s="284">
        <v>267</v>
      </c>
      <c r="Q682" s="284">
        <v>314</v>
      </c>
      <c r="R682" s="284">
        <v>288</v>
      </c>
      <c r="S682" s="284">
        <v>334</v>
      </c>
      <c r="T682" s="284">
        <v>372</v>
      </c>
      <c r="U682" s="284">
        <v>432</v>
      </c>
      <c r="V682" s="284">
        <v>327</v>
      </c>
      <c r="W682" s="284">
        <v>362</v>
      </c>
      <c r="X682" s="284">
        <v>289</v>
      </c>
      <c r="Y682" s="284">
        <v>305</v>
      </c>
      <c r="Z682" s="284">
        <v>365</v>
      </c>
      <c r="AA682" s="284">
        <v>326</v>
      </c>
      <c r="AB682" s="284">
        <v>294</v>
      </c>
      <c r="AC682" s="284">
        <v>313</v>
      </c>
      <c r="AD682" s="284">
        <v>376</v>
      </c>
      <c r="AE682" s="284">
        <v>329</v>
      </c>
      <c r="AF682" s="284">
        <v>328</v>
      </c>
      <c r="AG682" s="284">
        <v>348</v>
      </c>
      <c r="AH682" s="284">
        <v>417</v>
      </c>
      <c r="AI682" s="284">
        <v>298</v>
      </c>
      <c r="AJ682" s="284">
        <v>304</v>
      </c>
      <c r="AK682" s="284">
        <v>324</v>
      </c>
      <c r="AL682" s="284">
        <v>388</v>
      </c>
      <c r="AM682" s="284">
        <v>280</v>
      </c>
      <c r="AN682" s="284">
        <v>290</v>
      </c>
      <c r="AO682" s="284">
        <v>340</v>
      </c>
      <c r="AP682" s="284">
        <v>290</v>
      </c>
      <c r="AQ682" s="284">
        <v>290</v>
      </c>
      <c r="AR682" s="284">
        <v>321</v>
      </c>
      <c r="AS682" s="284">
        <v>340</v>
      </c>
      <c r="AU682" t="s">
        <v>3117</v>
      </c>
    </row>
    <row r="683" spans="4:47" ht="13.5" customHeight="1">
      <c r="D683" s="283" t="s">
        <v>2756</v>
      </c>
      <c r="E683" s="283" t="s">
        <v>4713</v>
      </c>
      <c r="F683" s="285" t="s">
        <v>3566</v>
      </c>
      <c r="G683" s="199">
        <v>4</v>
      </c>
      <c r="H683" s="284">
        <v>265</v>
      </c>
      <c r="I683" s="284">
        <v>264</v>
      </c>
      <c r="J683" s="284">
        <v>312</v>
      </c>
      <c r="K683" s="284">
        <v>278</v>
      </c>
      <c r="L683" s="284">
        <v>273</v>
      </c>
      <c r="M683" s="284">
        <v>326</v>
      </c>
      <c r="N683" s="284">
        <v>295</v>
      </c>
      <c r="O683" s="284">
        <v>264</v>
      </c>
      <c r="P683" s="284">
        <v>274</v>
      </c>
      <c r="Q683" s="284">
        <v>320</v>
      </c>
      <c r="R683" s="284">
        <v>295</v>
      </c>
      <c r="S683" s="284">
        <v>337</v>
      </c>
      <c r="T683" s="284">
        <v>379</v>
      </c>
      <c r="U683" s="284">
        <v>437</v>
      </c>
      <c r="V683" s="284">
        <v>332</v>
      </c>
      <c r="W683" s="284">
        <v>367</v>
      </c>
      <c r="X683" s="284">
        <v>292</v>
      </c>
      <c r="Y683" s="284">
        <v>311</v>
      </c>
      <c r="Z683" s="284">
        <v>372</v>
      </c>
      <c r="AA683" s="284">
        <v>329</v>
      </c>
      <c r="AB683" s="284">
        <v>300</v>
      </c>
      <c r="AC683" s="284">
        <v>323</v>
      </c>
      <c r="AD683" s="284">
        <v>387</v>
      </c>
      <c r="AE683" s="284">
        <v>335</v>
      </c>
      <c r="AF683" s="284">
        <v>334</v>
      </c>
      <c r="AG683" s="284">
        <v>358</v>
      </c>
      <c r="AH683" s="284">
        <v>428</v>
      </c>
      <c r="AI683" s="284">
        <v>301</v>
      </c>
      <c r="AJ683" s="284">
        <v>311</v>
      </c>
      <c r="AK683" s="284">
        <v>334</v>
      </c>
      <c r="AL683" s="284">
        <v>400</v>
      </c>
      <c r="AM683" s="284">
        <v>282</v>
      </c>
      <c r="AN683" s="284">
        <v>294</v>
      </c>
      <c r="AO683" s="284">
        <v>344</v>
      </c>
      <c r="AP683" s="284">
        <v>295</v>
      </c>
      <c r="AQ683" s="284">
        <v>295</v>
      </c>
      <c r="AR683" s="284">
        <v>330</v>
      </c>
      <c r="AS683" s="284">
        <v>345</v>
      </c>
      <c r="AU683" t="s">
        <v>2756</v>
      </c>
    </row>
    <row r="684" spans="4:47" ht="13.5" customHeight="1">
      <c r="D684" s="283" t="s">
        <v>3119</v>
      </c>
      <c r="E684" s="283" t="s">
        <v>4713</v>
      </c>
      <c r="F684" s="285" t="s">
        <v>3566</v>
      </c>
      <c r="G684" s="199">
        <v>4</v>
      </c>
      <c r="H684" s="284">
        <v>265</v>
      </c>
      <c r="I684" s="284">
        <v>264</v>
      </c>
      <c r="J684" s="284">
        <v>312</v>
      </c>
      <c r="K684" s="284">
        <v>278</v>
      </c>
      <c r="L684" s="284">
        <v>273</v>
      </c>
      <c r="M684" s="284">
        <v>326</v>
      </c>
      <c r="N684" s="284">
        <v>295</v>
      </c>
      <c r="O684" s="284">
        <v>264</v>
      </c>
      <c r="P684" s="284">
        <v>274</v>
      </c>
      <c r="Q684" s="284">
        <v>320</v>
      </c>
      <c r="R684" s="284">
        <v>295</v>
      </c>
      <c r="S684" s="284">
        <v>337</v>
      </c>
      <c r="T684" s="284">
        <v>379</v>
      </c>
      <c r="U684" s="284">
        <v>437</v>
      </c>
      <c r="V684" s="284">
        <v>332</v>
      </c>
      <c r="W684" s="284">
        <v>367</v>
      </c>
      <c r="X684" s="284">
        <v>292</v>
      </c>
      <c r="Y684" s="284">
        <v>311</v>
      </c>
      <c r="Z684" s="284">
        <v>372</v>
      </c>
      <c r="AA684" s="284">
        <v>329</v>
      </c>
      <c r="AB684" s="284">
        <v>300</v>
      </c>
      <c r="AC684" s="284">
        <v>323</v>
      </c>
      <c r="AD684" s="284">
        <v>387</v>
      </c>
      <c r="AE684" s="284">
        <v>335</v>
      </c>
      <c r="AF684" s="284">
        <v>334</v>
      </c>
      <c r="AG684" s="284">
        <v>358</v>
      </c>
      <c r="AH684" s="284">
        <v>428</v>
      </c>
      <c r="AI684" s="284">
        <v>301</v>
      </c>
      <c r="AJ684" s="284">
        <v>311</v>
      </c>
      <c r="AK684" s="284">
        <v>334</v>
      </c>
      <c r="AL684" s="284">
        <v>400</v>
      </c>
      <c r="AM684" s="284">
        <v>282</v>
      </c>
      <c r="AN684" s="284">
        <v>294</v>
      </c>
      <c r="AO684" s="284">
        <v>344</v>
      </c>
      <c r="AP684" s="284">
        <v>295</v>
      </c>
      <c r="AQ684" s="284">
        <v>295</v>
      </c>
      <c r="AR684" s="284">
        <v>330</v>
      </c>
      <c r="AS684" s="284">
        <v>345</v>
      </c>
      <c r="AU684" t="s">
        <v>3119</v>
      </c>
    </row>
    <row r="685" spans="4:47" ht="13.5" customHeight="1">
      <c r="D685" s="283" t="s">
        <v>2757</v>
      </c>
      <c r="E685" s="283" t="s">
        <v>4713</v>
      </c>
      <c r="F685" s="285" t="s">
        <v>3567</v>
      </c>
      <c r="G685" s="199">
        <v>5</v>
      </c>
      <c r="H685" s="284">
        <v>274</v>
      </c>
      <c r="I685" s="284">
        <v>269</v>
      </c>
      <c r="J685" s="284">
        <v>327</v>
      </c>
      <c r="K685" s="284">
        <v>282</v>
      </c>
      <c r="L685" s="284">
        <v>276</v>
      </c>
      <c r="M685" s="284">
        <v>338</v>
      </c>
      <c r="N685" s="284">
        <v>313</v>
      </c>
      <c r="O685" s="284">
        <v>278</v>
      </c>
      <c r="P685" s="284">
        <v>277</v>
      </c>
      <c r="Q685" s="284">
        <v>327</v>
      </c>
      <c r="R685" s="284">
        <v>306</v>
      </c>
      <c r="S685" s="284">
        <v>348</v>
      </c>
      <c r="T685" s="284">
        <v>392</v>
      </c>
      <c r="U685" s="284">
        <v>451</v>
      </c>
      <c r="V685" s="284">
        <v>346</v>
      </c>
      <c r="W685" s="284">
        <v>381</v>
      </c>
      <c r="X685" s="284">
        <v>301</v>
      </c>
      <c r="Y685" s="284">
        <v>320</v>
      </c>
      <c r="Z685" s="284">
        <v>384</v>
      </c>
      <c r="AA685" s="284">
        <v>341</v>
      </c>
      <c r="AB685" s="284">
        <v>309</v>
      </c>
      <c r="AC685" s="284">
        <v>332</v>
      </c>
      <c r="AD685" s="284">
        <v>400</v>
      </c>
      <c r="AE685" s="284">
        <v>346</v>
      </c>
      <c r="AF685" s="284">
        <v>343</v>
      </c>
      <c r="AG685" s="284">
        <v>367</v>
      </c>
      <c r="AH685" s="284">
        <v>441</v>
      </c>
      <c r="AI685" s="284">
        <v>309</v>
      </c>
      <c r="AJ685" s="284">
        <v>319</v>
      </c>
      <c r="AK685" s="284">
        <v>343</v>
      </c>
      <c r="AL685" s="284">
        <v>413</v>
      </c>
      <c r="AM685" s="284">
        <v>291</v>
      </c>
      <c r="AN685" s="284">
        <v>303</v>
      </c>
      <c r="AO685" s="284">
        <v>356</v>
      </c>
      <c r="AP685" s="284">
        <v>305</v>
      </c>
      <c r="AQ685" s="284">
        <v>305</v>
      </c>
      <c r="AR685" s="284">
        <v>340</v>
      </c>
      <c r="AS685" s="284">
        <v>355</v>
      </c>
      <c r="AU685" t="s">
        <v>2757</v>
      </c>
    </row>
    <row r="686" spans="4:47" ht="13.5" customHeight="1">
      <c r="D686" s="283" t="s">
        <v>3120</v>
      </c>
      <c r="E686" s="283" t="s">
        <v>4713</v>
      </c>
      <c r="F686" s="285" t="s">
        <v>4716</v>
      </c>
      <c r="G686" s="199">
        <v>5</v>
      </c>
      <c r="H686" s="284">
        <v>274</v>
      </c>
      <c r="I686" s="284">
        <v>269</v>
      </c>
      <c r="J686" s="284">
        <v>327</v>
      </c>
      <c r="K686" s="284">
        <v>282</v>
      </c>
      <c r="L686" s="284">
        <v>276</v>
      </c>
      <c r="M686" s="284">
        <v>338</v>
      </c>
      <c r="N686" s="284">
        <v>313</v>
      </c>
      <c r="O686" s="284">
        <v>278</v>
      </c>
      <c r="P686" s="284">
        <v>277</v>
      </c>
      <c r="Q686" s="284">
        <v>327</v>
      </c>
      <c r="R686" s="284">
        <v>306</v>
      </c>
      <c r="S686" s="284">
        <v>348</v>
      </c>
      <c r="T686" s="284">
        <v>392</v>
      </c>
      <c r="U686" s="284">
        <v>451</v>
      </c>
      <c r="V686" s="284">
        <v>346</v>
      </c>
      <c r="W686" s="284">
        <v>381</v>
      </c>
      <c r="X686" s="284">
        <v>301</v>
      </c>
      <c r="Y686" s="284">
        <v>320</v>
      </c>
      <c r="Z686" s="284">
        <v>384</v>
      </c>
      <c r="AA686" s="284">
        <v>341</v>
      </c>
      <c r="AB686" s="284">
        <v>309</v>
      </c>
      <c r="AC686" s="284">
        <v>332</v>
      </c>
      <c r="AD686" s="284">
        <v>400</v>
      </c>
      <c r="AE686" s="284">
        <v>346</v>
      </c>
      <c r="AF686" s="284">
        <v>343</v>
      </c>
      <c r="AG686" s="284">
        <v>367</v>
      </c>
      <c r="AH686" s="284">
        <v>441</v>
      </c>
      <c r="AI686" s="284">
        <v>309</v>
      </c>
      <c r="AJ686" s="284">
        <v>319</v>
      </c>
      <c r="AK686" s="284">
        <v>343</v>
      </c>
      <c r="AL686" s="284">
        <v>413</v>
      </c>
      <c r="AM686" s="284">
        <v>291</v>
      </c>
      <c r="AN686" s="284">
        <v>303</v>
      </c>
      <c r="AO686" s="284">
        <v>356</v>
      </c>
      <c r="AP686" s="284">
        <v>305</v>
      </c>
      <c r="AQ686" s="284">
        <v>305</v>
      </c>
      <c r="AR686" s="284">
        <v>340</v>
      </c>
      <c r="AS686" s="284">
        <v>355</v>
      </c>
      <c r="AU686" t="s">
        <v>3120</v>
      </c>
    </row>
    <row r="687" spans="4:47" ht="13.5" customHeight="1">
      <c r="D687" s="283" t="s">
        <v>2759</v>
      </c>
      <c r="E687" s="283" t="s">
        <v>4713</v>
      </c>
      <c r="F687" s="285" t="s">
        <v>3568</v>
      </c>
      <c r="G687" s="199">
        <v>5</v>
      </c>
      <c r="H687" s="284">
        <v>298</v>
      </c>
      <c r="I687" s="284">
        <v>298</v>
      </c>
      <c r="J687" s="284">
        <v>351</v>
      </c>
      <c r="K687" s="284">
        <v>312</v>
      </c>
      <c r="L687" s="284">
        <v>307</v>
      </c>
      <c r="M687" s="284">
        <v>369</v>
      </c>
      <c r="N687" s="284">
        <v>332</v>
      </c>
      <c r="O687" s="284">
        <v>297</v>
      </c>
      <c r="P687" s="284">
        <v>310</v>
      </c>
      <c r="Q687" s="284">
        <v>363</v>
      </c>
      <c r="R687" s="284">
        <v>333</v>
      </c>
      <c r="S687" s="284">
        <v>376</v>
      </c>
      <c r="T687" s="284">
        <v>427</v>
      </c>
      <c r="U687" s="284">
        <v>490</v>
      </c>
      <c r="V687" s="284">
        <v>378</v>
      </c>
      <c r="W687" s="284">
        <v>417</v>
      </c>
      <c r="X687" s="284">
        <v>325</v>
      </c>
      <c r="Y687" s="284">
        <v>347</v>
      </c>
      <c r="Z687" s="284">
        <v>416</v>
      </c>
      <c r="AA687" s="284">
        <v>367</v>
      </c>
      <c r="AB687" s="284">
        <v>336</v>
      </c>
      <c r="AC687" s="284">
        <v>364</v>
      </c>
      <c r="AD687" s="284">
        <v>437</v>
      </c>
      <c r="AE687" s="284">
        <v>375</v>
      </c>
      <c r="AF687" s="284">
        <v>370</v>
      </c>
      <c r="AG687" s="284">
        <v>399</v>
      </c>
      <c r="AH687" s="284">
        <v>478</v>
      </c>
      <c r="AI687" s="284">
        <v>331</v>
      </c>
      <c r="AJ687" s="284">
        <v>346</v>
      </c>
      <c r="AK687" s="284">
        <v>375</v>
      </c>
      <c r="AL687" s="284">
        <v>450</v>
      </c>
      <c r="AM687" s="284">
        <v>314</v>
      </c>
      <c r="AN687" s="284">
        <v>330</v>
      </c>
      <c r="AO687" s="284">
        <v>386</v>
      </c>
      <c r="AP687" s="284">
        <v>337</v>
      </c>
      <c r="AQ687" s="284">
        <v>337</v>
      </c>
      <c r="AR687" s="284">
        <v>381</v>
      </c>
      <c r="AS687" s="284">
        <v>386</v>
      </c>
      <c r="AU687" t="s">
        <v>2759</v>
      </c>
    </row>
    <row r="688" spans="4:47" ht="13.5" customHeight="1">
      <c r="D688" s="283" t="s">
        <v>3122</v>
      </c>
      <c r="E688" s="283" t="s">
        <v>4713</v>
      </c>
      <c r="F688" s="285" t="s">
        <v>3568</v>
      </c>
      <c r="G688" s="199">
        <v>5</v>
      </c>
      <c r="H688" s="284">
        <v>298</v>
      </c>
      <c r="I688" s="284">
        <v>298</v>
      </c>
      <c r="J688" s="284">
        <v>351</v>
      </c>
      <c r="K688" s="284">
        <v>312</v>
      </c>
      <c r="L688" s="284">
        <v>307</v>
      </c>
      <c r="M688" s="284">
        <v>369</v>
      </c>
      <c r="N688" s="284">
        <v>332</v>
      </c>
      <c r="O688" s="284">
        <v>297</v>
      </c>
      <c r="P688" s="284">
        <v>310</v>
      </c>
      <c r="Q688" s="284">
        <v>363</v>
      </c>
      <c r="R688" s="284">
        <v>333</v>
      </c>
      <c r="S688" s="284">
        <v>376</v>
      </c>
      <c r="T688" s="284">
        <v>427</v>
      </c>
      <c r="U688" s="284">
        <v>490</v>
      </c>
      <c r="V688" s="284">
        <v>378</v>
      </c>
      <c r="W688" s="284">
        <v>417</v>
      </c>
      <c r="X688" s="284">
        <v>325</v>
      </c>
      <c r="Y688" s="284">
        <v>347</v>
      </c>
      <c r="Z688" s="284">
        <v>416</v>
      </c>
      <c r="AA688" s="284">
        <v>367</v>
      </c>
      <c r="AB688" s="284">
        <v>336</v>
      </c>
      <c r="AC688" s="284">
        <v>364</v>
      </c>
      <c r="AD688" s="284">
        <v>437</v>
      </c>
      <c r="AE688" s="284">
        <v>375</v>
      </c>
      <c r="AF688" s="284">
        <v>370</v>
      </c>
      <c r="AG688" s="284">
        <v>399</v>
      </c>
      <c r="AH688" s="284">
        <v>478</v>
      </c>
      <c r="AI688" s="284">
        <v>331</v>
      </c>
      <c r="AJ688" s="284">
        <v>346</v>
      </c>
      <c r="AK688" s="284">
        <v>375</v>
      </c>
      <c r="AL688" s="284">
        <v>450</v>
      </c>
      <c r="AM688" s="284">
        <v>314</v>
      </c>
      <c r="AN688" s="284">
        <v>330</v>
      </c>
      <c r="AO688" s="284">
        <v>386</v>
      </c>
      <c r="AP688" s="284">
        <v>337</v>
      </c>
      <c r="AQ688" s="284">
        <v>337</v>
      </c>
      <c r="AR688" s="284">
        <v>381</v>
      </c>
      <c r="AS688" s="284">
        <v>386</v>
      </c>
      <c r="AU688" t="s">
        <v>3122</v>
      </c>
    </row>
    <row r="689" spans="4:47" ht="13.5" customHeight="1">
      <c r="D689" s="283" t="s">
        <v>3728</v>
      </c>
      <c r="E689" s="283" t="s">
        <v>4713</v>
      </c>
      <c r="F689" s="285" t="s">
        <v>3836</v>
      </c>
      <c r="G689" s="199">
        <v>6</v>
      </c>
      <c r="H689" s="284">
        <v>294</v>
      </c>
      <c r="I689" s="284">
        <v>293</v>
      </c>
      <c r="J689" s="284">
        <v>348</v>
      </c>
      <c r="K689" s="284">
        <v>309</v>
      </c>
      <c r="L689" s="284">
        <v>304</v>
      </c>
      <c r="M689" s="284">
        <v>366</v>
      </c>
      <c r="N689" s="284">
        <v>330</v>
      </c>
      <c r="O689" s="284">
        <v>292</v>
      </c>
      <c r="P689" s="284">
        <v>304</v>
      </c>
      <c r="Q689" s="284">
        <v>358</v>
      </c>
      <c r="R689" s="284">
        <v>329</v>
      </c>
      <c r="S689" s="284">
        <v>365</v>
      </c>
      <c r="T689" s="284">
        <v>416</v>
      </c>
      <c r="U689" s="284">
        <v>477</v>
      </c>
      <c r="V689" s="284">
        <v>369</v>
      </c>
      <c r="W689" s="284">
        <v>405</v>
      </c>
      <c r="X689" s="284">
        <v>319</v>
      </c>
      <c r="Y689" s="284">
        <v>340</v>
      </c>
      <c r="Z689" s="284">
        <v>410</v>
      </c>
      <c r="AA689" s="284">
        <v>361</v>
      </c>
      <c r="AB689" s="284">
        <v>329</v>
      </c>
      <c r="AC689" s="284">
        <v>356</v>
      </c>
      <c r="AD689" s="284">
        <v>430</v>
      </c>
      <c r="AE689" s="284">
        <v>369</v>
      </c>
      <c r="AF689" s="284">
        <v>363</v>
      </c>
      <c r="AG689" s="284">
        <v>391</v>
      </c>
      <c r="AH689" s="284">
        <v>471</v>
      </c>
      <c r="AI689" s="284">
        <v>327</v>
      </c>
      <c r="AJ689" s="284">
        <v>339</v>
      </c>
      <c r="AK689" s="284">
        <v>367</v>
      </c>
      <c r="AL689" s="284">
        <v>443</v>
      </c>
      <c r="AM689" s="284">
        <v>308</v>
      </c>
      <c r="AN689" s="284">
        <v>323</v>
      </c>
      <c r="AO689" s="284">
        <v>381</v>
      </c>
      <c r="AP689" s="284">
        <v>329</v>
      </c>
      <c r="AQ689" s="284">
        <v>329</v>
      </c>
      <c r="AR689" s="284">
        <v>371</v>
      </c>
      <c r="AS689" s="284">
        <v>374</v>
      </c>
      <c r="AU689" t="s">
        <v>3728</v>
      </c>
    </row>
    <row r="690" spans="4:47" ht="13.5" customHeight="1">
      <c r="D690" s="283" t="s">
        <v>3729</v>
      </c>
      <c r="E690" s="283" t="s">
        <v>4713</v>
      </c>
      <c r="F690" s="285" t="s">
        <v>4717</v>
      </c>
      <c r="G690" s="199">
        <v>6</v>
      </c>
      <c r="H690" s="284">
        <v>294</v>
      </c>
      <c r="I690" s="284">
        <v>293</v>
      </c>
      <c r="J690" s="284">
        <v>348</v>
      </c>
      <c r="K690" s="284">
        <v>309</v>
      </c>
      <c r="L690" s="284">
        <v>304</v>
      </c>
      <c r="M690" s="284">
        <v>366</v>
      </c>
      <c r="N690" s="284">
        <v>330</v>
      </c>
      <c r="O690" s="284">
        <v>292</v>
      </c>
      <c r="P690" s="284">
        <v>304</v>
      </c>
      <c r="Q690" s="284">
        <v>358</v>
      </c>
      <c r="R690" s="284">
        <v>329</v>
      </c>
      <c r="S690" s="284">
        <v>365</v>
      </c>
      <c r="T690" s="284">
        <v>416</v>
      </c>
      <c r="U690" s="284">
        <v>477</v>
      </c>
      <c r="V690" s="284">
        <v>369</v>
      </c>
      <c r="W690" s="284">
        <v>405</v>
      </c>
      <c r="X690" s="284">
        <v>319</v>
      </c>
      <c r="Y690" s="284">
        <v>340</v>
      </c>
      <c r="Z690" s="284">
        <v>410</v>
      </c>
      <c r="AA690" s="284">
        <v>361</v>
      </c>
      <c r="AB690" s="284">
        <v>329</v>
      </c>
      <c r="AC690" s="284">
        <v>356</v>
      </c>
      <c r="AD690" s="284">
        <v>430</v>
      </c>
      <c r="AE690" s="284">
        <v>369</v>
      </c>
      <c r="AF690" s="284">
        <v>363</v>
      </c>
      <c r="AG690" s="284">
        <v>391</v>
      </c>
      <c r="AH690" s="284">
        <v>471</v>
      </c>
      <c r="AI690" s="284">
        <v>327</v>
      </c>
      <c r="AJ690" s="284">
        <v>339</v>
      </c>
      <c r="AK690" s="284">
        <v>367</v>
      </c>
      <c r="AL690" s="284">
        <v>443</v>
      </c>
      <c r="AM690" s="284">
        <v>308</v>
      </c>
      <c r="AN690" s="284">
        <v>323</v>
      </c>
      <c r="AO690" s="284">
        <v>381</v>
      </c>
      <c r="AP690" s="284">
        <v>329</v>
      </c>
      <c r="AQ690" s="284">
        <v>329</v>
      </c>
      <c r="AR690" s="284">
        <v>371</v>
      </c>
      <c r="AS690" s="284">
        <v>374</v>
      </c>
      <c r="AU690" t="s">
        <v>3729</v>
      </c>
    </row>
    <row r="691" spans="4:47" ht="13.5" customHeight="1">
      <c r="D691" s="283" t="s">
        <v>3732</v>
      </c>
      <c r="E691" s="283" t="s">
        <v>4713</v>
      </c>
      <c r="F691" s="285" t="s">
        <v>3837</v>
      </c>
      <c r="G691" s="199">
        <v>6</v>
      </c>
      <c r="H691" s="284">
        <v>293</v>
      </c>
      <c r="I691" s="284">
        <v>289</v>
      </c>
      <c r="J691" s="284">
        <v>354</v>
      </c>
      <c r="K691" s="284">
        <v>303</v>
      </c>
      <c r="L691" s="284">
        <v>298</v>
      </c>
      <c r="M691" s="284">
        <v>368</v>
      </c>
      <c r="N691" s="284">
        <v>342</v>
      </c>
      <c r="O691" s="284">
        <v>303</v>
      </c>
      <c r="P691" s="284">
        <v>303</v>
      </c>
      <c r="Q691" s="284">
        <v>359</v>
      </c>
      <c r="R691" s="284">
        <v>337</v>
      </c>
      <c r="S691" s="284">
        <v>368</v>
      </c>
      <c r="T691" s="284">
        <v>427</v>
      </c>
      <c r="U691" s="284">
        <v>485</v>
      </c>
      <c r="V691" s="284">
        <v>374</v>
      </c>
      <c r="W691" s="284">
        <v>411</v>
      </c>
      <c r="X691" s="284">
        <v>321</v>
      </c>
      <c r="Y691" s="284">
        <v>346</v>
      </c>
      <c r="Z691" s="284">
        <v>416</v>
      </c>
      <c r="AA691" s="284">
        <v>363</v>
      </c>
      <c r="AB691" s="284">
        <v>335</v>
      </c>
      <c r="AC691" s="284">
        <v>367</v>
      </c>
      <c r="AD691" s="284">
        <v>443</v>
      </c>
      <c r="AE691" s="284">
        <v>375</v>
      </c>
      <c r="AF691" s="284">
        <v>369</v>
      </c>
      <c r="AG691" s="284">
        <v>402</v>
      </c>
      <c r="AH691" s="284">
        <v>484</v>
      </c>
      <c r="AI691" s="284">
        <v>326</v>
      </c>
      <c r="AJ691" s="284">
        <v>345</v>
      </c>
      <c r="AK691" s="284">
        <v>378</v>
      </c>
      <c r="AL691" s="284">
        <v>456</v>
      </c>
      <c r="AM691" s="284">
        <v>310</v>
      </c>
      <c r="AN691" s="284">
        <v>328</v>
      </c>
      <c r="AO691" s="284">
        <v>387</v>
      </c>
      <c r="AP691" s="284">
        <v>337</v>
      </c>
      <c r="AQ691" s="284">
        <v>337</v>
      </c>
      <c r="AR691" s="284">
        <v>391</v>
      </c>
      <c r="AS691" s="284">
        <v>382</v>
      </c>
      <c r="AU691" t="s">
        <v>3732</v>
      </c>
    </row>
    <row r="692" spans="4:47" ht="13.5" customHeight="1">
      <c r="D692" s="283" t="s">
        <v>3735</v>
      </c>
      <c r="E692" s="283" t="s">
        <v>4713</v>
      </c>
      <c r="F692" s="285" t="s">
        <v>3837</v>
      </c>
      <c r="G692" s="199">
        <v>6</v>
      </c>
      <c r="H692" s="284">
        <v>293</v>
      </c>
      <c r="I692" s="284">
        <v>289</v>
      </c>
      <c r="J692" s="284">
        <v>354</v>
      </c>
      <c r="K692" s="284">
        <v>303</v>
      </c>
      <c r="L692" s="284">
        <v>298</v>
      </c>
      <c r="M692" s="284">
        <v>368</v>
      </c>
      <c r="N692" s="284">
        <v>342</v>
      </c>
      <c r="O692" s="284">
        <v>303</v>
      </c>
      <c r="P692" s="284">
        <v>303</v>
      </c>
      <c r="Q692" s="284">
        <v>359</v>
      </c>
      <c r="R692" s="284">
        <v>337</v>
      </c>
      <c r="S692" s="284">
        <v>368</v>
      </c>
      <c r="T692" s="284">
        <v>427</v>
      </c>
      <c r="U692" s="284">
        <v>485</v>
      </c>
      <c r="V692" s="284">
        <v>374</v>
      </c>
      <c r="W692" s="284">
        <v>411</v>
      </c>
      <c r="X692" s="284">
        <v>321</v>
      </c>
      <c r="Y692" s="284">
        <v>346</v>
      </c>
      <c r="Z692" s="284">
        <v>416</v>
      </c>
      <c r="AA692" s="284">
        <v>363</v>
      </c>
      <c r="AB692" s="284">
        <v>335</v>
      </c>
      <c r="AC692" s="284">
        <v>367</v>
      </c>
      <c r="AD692" s="284">
        <v>443</v>
      </c>
      <c r="AE692" s="284">
        <v>375</v>
      </c>
      <c r="AF692" s="284">
        <v>369</v>
      </c>
      <c r="AG692" s="284">
        <v>402</v>
      </c>
      <c r="AH692" s="284">
        <v>484</v>
      </c>
      <c r="AI692" s="284">
        <v>326</v>
      </c>
      <c r="AJ692" s="284">
        <v>345</v>
      </c>
      <c r="AK692" s="284">
        <v>378</v>
      </c>
      <c r="AL692" s="284">
        <v>456</v>
      </c>
      <c r="AM692" s="284">
        <v>310</v>
      </c>
      <c r="AN692" s="284">
        <v>328</v>
      </c>
      <c r="AO692" s="284">
        <v>387</v>
      </c>
      <c r="AP692" s="284">
        <v>337</v>
      </c>
      <c r="AQ692" s="284">
        <v>337</v>
      </c>
      <c r="AR692" s="284">
        <v>391</v>
      </c>
      <c r="AS692" s="284">
        <v>382</v>
      </c>
      <c r="AU692" t="s">
        <v>3735</v>
      </c>
    </row>
    <row r="693" spans="4:47" ht="13.5" customHeight="1">
      <c r="D693" s="283" t="s">
        <v>54</v>
      </c>
      <c r="E693" s="283" t="s">
        <v>4713</v>
      </c>
      <c r="F693" s="285" t="s">
        <v>782</v>
      </c>
      <c r="G693" s="199">
        <v>10</v>
      </c>
      <c r="H693" s="284">
        <v>368</v>
      </c>
      <c r="I693" s="284">
        <v>370</v>
      </c>
      <c r="J693" s="284">
        <v>443</v>
      </c>
      <c r="K693" s="284">
        <v>391</v>
      </c>
      <c r="L693" s="284">
        <v>382</v>
      </c>
      <c r="M693" s="284">
        <v>482</v>
      </c>
      <c r="N693" s="284">
        <v>411</v>
      </c>
      <c r="O693" s="284">
        <v>371</v>
      </c>
      <c r="P693" s="284">
        <v>398</v>
      </c>
      <c r="Q693" s="284">
        <v>469</v>
      </c>
      <c r="R693" s="284">
        <v>406</v>
      </c>
      <c r="S693" s="284">
        <v>477</v>
      </c>
      <c r="T693" s="284">
        <v>572</v>
      </c>
      <c r="U693" s="284">
        <v>640</v>
      </c>
      <c r="V693" s="284">
        <v>509</v>
      </c>
      <c r="W693" s="284">
        <v>556</v>
      </c>
      <c r="X693" s="284">
        <v>391</v>
      </c>
      <c r="Y693" s="284">
        <v>430</v>
      </c>
      <c r="Z693" s="284">
        <v>531</v>
      </c>
      <c r="AA693" s="284">
        <v>442</v>
      </c>
      <c r="AB693" s="284">
        <v>412</v>
      </c>
      <c r="AC693" s="284">
        <v>464</v>
      </c>
      <c r="AD693" s="284">
        <v>579</v>
      </c>
      <c r="AE693" s="284">
        <v>465</v>
      </c>
      <c r="AF693" s="284">
        <v>448</v>
      </c>
      <c r="AG693" s="284">
        <v>501</v>
      </c>
      <c r="AH693" s="284">
        <v>621</v>
      </c>
      <c r="AI693" s="284">
        <v>397</v>
      </c>
      <c r="AJ693" s="284">
        <v>453</v>
      </c>
      <c r="AK693" s="284">
        <v>505</v>
      </c>
      <c r="AL693" s="284">
        <v>612</v>
      </c>
      <c r="AM693" s="284">
        <v>404</v>
      </c>
      <c r="AN693" s="284">
        <v>434</v>
      </c>
      <c r="AO693" s="284">
        <v>515</v>
      </c>
      <c r="AP693" s="284">
        <v>463</v>
      </c>
      <c r="AQ693" s="284">
        <v>463</v>
      </c>
      <c r="AR693" s="284">
        <v>554</v>
      </c>
      <c r="AS693" s="284">
        <v>510</v>
      </c>
      <c r="AU693" t="s">
        <v>54</v>
      </c>
    </row>
    <row r="694" spans="4:47" ht="13.5" customHeight="1">
      <c r="D694" s="283" t="s">
        <v>3125</v>
      </c>
      <c r="E694" s="283" t="s">
        <v>4713</v>
      </c>
      <c r="F694" s="285" t="s">
        <v>782</v>
      </c>
      <c r="G694" s="199">
        <v>10</v>
      </c>
      <c r="H694" s="284">
        <v>368</v>
      </c>
      <c r="I694" s="284">
        <v>370</v>
      </c>
      <c r="J694" s="284">
        <v>443</v>
      </c>
      <c r="K694" s="284">
        <v>391</v>
      </c>
      <c r="L694" s="284">
        <v>382</v>
      </c>
      <c r="M694" s="284">
        <v>482</v>
      </c>
      <c r="N694" s="284">
        <v>411</v>
      </c>
      <c r="O694" s="284">
        <v>371</v>
      </c>
      <c r="P694" s="284">
        <v>398</v>
      </c>
      <c r="Q694" s="284">
        <v>469</v>
      </c>
      <c r="R694" s="284">
        <v>406</v>
      </c>
      <c r="S694" s="284">
        <v>477</v>
      </c>
      <c r="T694" s="284">
        <v>572</v>
      </c>
      <c r="U694" s="284">
        <v>640</v>
      </c>
      <c r="V694" s="284">
        <v>509</v>
      </c>
      <c r="W694" s="284">
        <v>556</v>
      </c>
      <c r="X694" s="284">
        <v>391</v>
      </c>
      <c r="Y694" s="284">
        <v>430</v>
      </c>
      <c r="Z694" s="284">
        <v>531</v>
      </c>
      <c r="AA694" s="284">
        <v>442</v>
      </c>
      <c r="AB694" s="284">
        <v>412</v>
      </c>
      <c r="AC694" s="284">
        <v>464</v>
      </c>
      <c r="AD694" s="284">
        <v>579</v>
      </c>
      <c r="AE694" s="284">
        <v>465</v>
      </c>
      <c r="AF694" s="284">
        <v>448</v>
      </c>
      <c r="AG694" s="284">
        <v>501</v>
      </c>
      <c r="AH694" s="284">
        <v>621</v>
      </c>
      <c r="AI694" s="284">
        <v>397</v>
      </c>
      <c r="AJ694" s="284">
        <v>453</v>
      </c>
      <c r="AK694" s="284">
        <v>505</v>
      </c>
      <c r="AL694" s="284">
        <v>612</v>
      </c>
      <c r="AM694" s="284">
        <v>404</v>
      </c>
      <c r="AN694" s="284">
        <v>434</v>
      </c>
      <c r="AO694" s="284">
        <v>515</v>
      </c>
      <c r="AP694" s="284">
        <v>463</v>
      </c>
      <c r="AQ694" s="284">
        <v>463</v>
      </c>
      <c r="AR694" s="284">
        <v>554</v>
      </c>
      <c r="AS694" s="284">
        <v>510</v>
      </c>
      <c r="AU694" t="s">
        <v>3125</v>
      </c>
    </row>
    <row r="695" spans="4:47" ht="13.5" customHeight="1">
      <c r="D695" s="283" t="s">
        <v>4541</v>
      </c>
      <c r="E695" s="283" t="s">
        <v>4713</v>
      </c>
      <c r="F695" s="285" t="s">
        <v>4542</v>
      </c>
      <c r="G695" s="199">
        <v>11</v>
      </c>
      <c r="H695" s="287" t="s">
        <v>2022</v>
      </c>
      <c r="I695" s="287" t="s">
        <v>2022</v>
      </c>
      <c r="J695" s="287" t="s">
        <v>2022</v>
      </c>
      <c r="K695" s="287" t="s">
        <v>2022</v>
      </c>
      <c r="L695" s="287" t="s">
        <v>2022</v>
      </c>
      <c r="M695" s="287" t="s">
        <v>2022</v>
      </c>
      <c r="N695" s="287" t="s">
        <v>2022</v>
      </c>
      <c r="O695" s="287" t="s">
        <v>2022</v>
      </c>
      <c r="P695" s="287" t="s">
        <v>2022</v>
      </c>
      <c r="Q695" s="287" t="s">
        <v>2022</v>
      </c>
      <c r="R695" s="287" t="s">
        <v>2022</v>
      </c>
      <c r="S695" s="284">
        <v>540</v>
      </c>
      <c r="T695" s="284">
        <v>632</v>
      </c>
      <c r="U695" s="284">
        <v>716</v>
      </c>
      <c r="V695" s="284">
        <v>599</v>
      </c>
      <c r="W695" s="284">
        <v>656</v>
      </c>
      <c r="X695" s="284">
        <v>480</v>
      </c>
      <c r="Y695" s="284">
        <v>520</v>
      </c>
      <c r="Z695" s="284">
        <v>640</v>
      </c>
      <c r="AA695" s="284">
        <v>540</v>
      </c>
      <c r="AB695" s="284">
        <v>499</v>
      </c>
      <c r="AC695" s="284">
        <v>552</v>
      </c>
      <c r="AD695" s="284">
        <v>685</v>
      </c>
      <c r="AE695" s="284">
        <v>562</v>
      </c>
      <c r="AF695" s="284">
        <v>535</v>
      </c>
      <c r="AG695" s="284">
        <v>588</v>
      </c>
      <c r="AH695" s="284">
        <v>727</v>
      </c>
      <c r="AI695" s="284">
        <v>0</v>
      </c>
      <c r="AJ695" s="284">
        <v>540</v>
      </c>
      <c r="AK695" s="284">
        <v>592</v>
      </c>
      <c r="AL695" s="284">
        <v>719</v>
      </c>
      <c r="AM695" s="284">
        <v>493</v>
      </c>
      <c r="AN695" s="284">
        <v>522</v>
      </c>
      <c r="AO695" s="284">
        <v>619</v>
      </c>
      <c r="AP695" s="284">
        <v>537</v>
      </c>
      <c r="AQ695" s="284">
        <v>537</v>
      </c>
      <c r="AR695" s="284">
        <v>623</v>
      </c>
      <c r="AS695" s="284">
        <v>584</v>
      </c>
      <c r="AU695" t="s">
        <v>4541</v>
      </c>
    </row>
    <row r="696" spans="4:47" ht="13.5" customHeight="1">
      <c r="D696" s="283" t="s">
        <v>4543</v>
      </c>
      <c r="E696" s="283" t="s">
        <v>4713</v>
      </c>
      <c r="F696" s="285" t="s">
        <v>4718</v>
      </c>
      <c r="G696" s="199">
        <v>11</v>
      </c>
      <c r="H696" s="287" t="s">
        <v>2022</v>
      </c>
      <c r="I696" s="287" t="s">
        <v>2022</v>
      </c>
      <c r="J696" s="287" t="s">
        <v>2022</v>
      </c>
      <c r="K696" s="287" t="s">
        <v>2022</v>
      </c>
      <c r="L696" s="287" t="s">
        <v>2022</v>
      </c>
      <c r="M696" s="287" t="s">
        <v>2022</v>
      </c>
      <c r="N696" s="287" t="s">
        <v>2022</v>
      </c>
      <c r="O696" s="287" t="s">
        <v>2022</v>
      </c>
      <c r="P696" s="287" t="s">
        <v>2022</v>
      </c>
      <c r="Q696" s="287" t="s">
        <v>2022</v>
      </c>
      <c r="R696" s="287" t="s">
        <v>2022</v>
      </c>
      <c r="S696" s="284">
        <v>540</v>
      </c>
      <c r="T696" s="284">
        <v>632</v>
      </c>
      <c r="U696" s="284">
        <v>716</v>
      </c>
      <c r="V696" s="284">
        <v>599</v>
      </c>
      <c r="W696" s="284">
        <v>656</v>
      </c>
      <c r="X696" s="284">
        <v>480</v>
      </c>
      <c r="Y696" s="284">
        <v>520</v>
      </c>
      <c r="Z696" s="284">
        <v>640</v>
      </c>
      <c r="AA696" s="284">
        <v>540</v>
      </c>
      <c r="AB696" s="284">
        <v>499</v>
      </c>
      <c r="AC696" s="284">
        <v>552</v>
      </c>
      <c r="AD696" s="284">
        <v>685</v>
      </c>
      <c r="AE696" s="284">
        <v>562</v>
      </c>
      <c r="AF696" s="284">
        <v>535</v>
      </c>
      <c r="AG696" s="284">
        <v>588</v>
      </c>
      <c r="AH696" s="284">
        <v>727</v>
      </c>
      <c r="AI696" s="284">
        <v>0</v>
      </c>
      <c r="AJ696" s="284">
        <v>540</v>
      </c>
      <c r="AK696" s="284">
        <v>592</v>
      </c>
      <c r="AL696" s="284">
        <v>719</v>
      </c>
      <c r="AM696" s="284">
        <v>493</v>
      </c>
      <c r="AN696" s="284">
        <v>522</v>
      </c>
      <c r="AO696" s="284">
        <v>619</v>
      </c>
      <c r="AP696" s="284">
        <v>537</v>
      </c>
      <c r="AQ696" s="284">
        <v>537</v>
      </c>
      <c r="AR696" s="284">
        <v>623</v>
      </c>
      <c r="AS696" s="284">
        <v>584</v>
      </c>
      <c r="AU696" t="s">
        <v>4543</v>
      </c>
    </row>
    <row r="697" spans="4:47" ht="13.5" customHeight="1">
      <c r="D697" s="283" t="s">
        <v>4544</v>
      </c>
      <c r="E697" s="283" t="s">
        <v>4713</v>
      </c>
      <c r="F697" s="285" t="s">
        <v>4545</v>
      </c>
      <c r="G697" s="199">
        <v>11</v>
      </c>
      <c r="H697" s="287" t="s">
        <v>2022</v>
      </c>
      <c r="I697" s="287" t="s">
        <v>2022</v>
      </c>
      <c r="J697" s="287" t="s">
        <v>2022</v>
      </c>
      <c r="K697" s="287" t="s">
        <v>2022</v>
      </c>
      <c r="L697" s="287" t="s">
        <v>2022</v>
      </c>
      <c r="M697" s="287" t="s">
        <v>2022</v>
      </c>
      <c r="N697" s="287" t="s">
        <v>2022</v>
      </c>
      <c r="O697" s="287" t="s">
        <v>2022</v>
      </c>
      <c r="P697" s="287" t="s">
        <v>2022</v>
      </c>
      <c r="Q697" s="287" t="s">
        <v>2022</v>
      </c>
      <c r="R697" s="287" t="s">
        <v>2022</v>
      </c>
      <c r="S697" s="284">
        <v>527</v>
      </c>
      <c r="T697" s="284">
        <v>631</v>
      </c>
      <c r="U697" s="284">
        <v>707</v>
      </c>
      <c r="V697" s="284">
        <v>549</v>
      </c>
      <c r="W697" s="284">
        <v>600</v>
      </c>
      <c r="X697" s="284">
        <v>424</v>
      </c>
      <c r="Y697" s="284">
        <v>466</v>
      </c>
      <c r="Z697" s="284">
        <v>576</v>
      </c>
      <c r="AA697" s="284">
        <v>479</v>
      </c>
      <c r="AB697" s="284">
        <v>447</v>
      </c>
      <c r="AC697" s="284">
        <v>504</v>
      </c>
      <c r="AD697" s="284">
        <v>629</v>
      </c>
      <c r="AE697" s="284">
        <v>505</v>
      </c>
      <c r="AF697" s="284">
        <v>483</v>
      </c>
      <c r="AG697" s="284">
        <v>541</v>
      </c>
      <c r="AH697" s="284">
        <v>672</v>
      </c>
      <c r="AI697" s="284">
        <v>0</v>
      </c>
      <c r="AJ697" s="284">
        <v>490</v>
      </c>
      <c r="AK697" s="284">
        <v>547</v>
      </c>
      <c r="AL697" s="284">
        <v>663</v>
      </c>
      <c r="AM697" s="284">
        <v>437</v>
      </c>
      <c r="AN697" s="284">
        <v>471</v>
      </c>
      <c r="AO697" s="284">
        <v>558</v>
      </c>
      <c r="AP697" s="284">
        <v>494</v>
      </c>
      <c r="AQ697" s="284">
        <v>494</v>
      </c>
      <c r="AR697" s="284">
        <v>594</v>
      </c>
      <c r="AS697" s="284">
        <v>540</v>
      </c>
      <c r="AU697" t="s">
        <v>4544</v>
      </c>
    </row>
    <row r="698" spans="4:47" ht="13.5" customHeight="1">
      <c r="D698" s="283" t="s">
        <v>4546</v>
      </c>
      <c r="E698" s="283" t="s">
        <v>4713</v>
      </c>
      <c r="F698" s="285" t="s">
        <v>4545</v>
      </c>
      <c r="G698" s="199">
        <v>11</v>
      </c>
      <c r="H698" s="287" t="s">
        <v>2022</v>
      </c>
      <c r="I698" s="287" t="s">
        <v>2022</v>
      </c>
      <c r="J698" s="287" t="s">
        <v>2022</v>
      </c>
      <c r="K698" s="287" t="s">
        <v>2022</v>
      </c>
      <c r="L698" s="287" t="s">
        <v>2022</v>
      </c>
      <c r="M698" s="287" t="s">
        <v>2022</v>
      </c>
      <c r="N698" s="287" t="s">
        <v>2022</v>
      </c>
      <c r="O698" s="287" t="s">
        <v>2022</v>
      </c>
      <c r="P698" s="287" t="s">
        <v>2022</v>
      </c>
      <c r="Q698" s="287" t="s">
        <v>2022</v>
      </c>
      <c r="R698" s="287" t="s">
        <v>2022</v>
      </c>
      <c r="S698" s="284">
        <v>527</v>
      </c>
      <c r="T698" s="284">
        <v>631</v>
      </c>
      <c r="U698" s="284">
        <v>707</v>
      </c>
      <c r="V698" s="284">
        <v>549</v>
      </c>
      <c r="W698" s="284">
        <v>600</v>
      </c>
      <c r="X698" s="284">
        <v>424</v>
      </c>
      <c r="Y698" s="284">
        <v>466</v>
      </c>
      <c r="Z698" s="284">
        <v>576</v>
      </c>
      <c r="AA698" s="284">
        <v>479</v>
      </c>
      <c r="AB698" s="284">
        <v>447</v>
      </c>
      <c r="AC698" s="284">
        <v>504</v>
      </c>
      <c r="AD698" s="284">
        <v>629</v>
      </c>
      <c r="AE698" s="284">
        <v>505</v>
      </c>
      <c r="AF698" s="284">
        <v>483</v>
      </c>
      <c r="AG698" s="284">
        <v>541</v>
      </c>
      <c r="AH698" s="284">
        <v>672</v>
      </c>
      <c r="AI698" s="284">
        <v>0</v>
      </c>
      <c r="AJ698" s="284">
        <v>490</v>
      </c>
      <c r="AK698" s="284">
        <v>547</v>
      </c>
      <c r="AL698" s="284">
        <v>663</v>
      </c>
      <c r="AM698" s="284">
        <v>437</v>
      </c>
      <c r="AN698" s="284">
        <v>471</v>
      </c>
      <c r="AO698" s="284">
        <v>558</v>
      </c>
      <c r="AP698" s="284">
        <v>494</v>
      </c>
      <c r="AQ698" s="284">
        <v>494</v>
      </c>
      <c r="AR698" s="284">
        <v>594</v>
      </c>
      <c r="AS698" s="284">
        <v>540</v>
      </c>
      <c r="AU698" t="s">
        <v>4546</v>
      </c>
    </row>
    <row r="699" spans="4:47" ht="13.5" customHeight="1">
      <c r="D699" s="283" t="s">
        <v>56</v>
      </c>
      <c r="E699" s="283" t="s">
        <v>4713</v>
      </c>
      <c r="F699" s="285" t="s">
        <v>783</v>
      </c>
      <c r="G699" s="199">
        <v>12</v>
      </c>
      <c r="H699" s="284">
        <v>460</v>
      </c>
      <c r="I699" s="284">
        <v>459</v>
      </c>
      <c r="J699" s="284">
        <v>549</v>
      </c>
      <c r="K699" s="284">
        <v>486</v>
      </c>
      <c r="L699" s="284">
        <v>474</v>
      </c>
      <c r="M699" s="284">
        <v>586</v>
      </c>
      <c r="N699" s="284">
        <v>507</v>
      </c>
      <c r="O699" s="284">
        <v>460</v>
      </c>
      <c r="P699" s="284">
        <v>483</v>
      </c>
      <c r="Q699" s="284">
        <v>572</v>
      </c>
      <c r="R699" s="284">
        <v>491</v>
      </c>
      <c r="S699" s="284">
        <v>557</v>
      </c>
      <c r="T699" s="284">
        <v>656</v>
      </c>
      <c r="U699" s="284">
        <v>742</v>
      </c>
      <c r="V699" s="284">
        <v>599</v>
      </c>
      <c r="W699" s="284">
        <v>656</v>
      </c>
      <c r="X699" s="284">
        <v>480</v>
      </c>
      <c r="Y699" s="284">
        <v>520</v>
      </c>
      <c r="Z699" s="284">
        <v>640</v>
      </c>
      <c r="AA699" s="284">
        <v>540</v>
      </c>
      <c r="AB699" s="284">
        <v>499</v>
      </c>
      <c r="AC699" s="284">
        <v>552</v>
      </c>
      <c r="AD699" s="284">
        <v>685</v>
      </c>
      <c r="AE699" s="284">
        <v>562</v>
      </c>
      <c r="AF699" s="284">
        <v>535</v>
      </c>
      <c r="AG699" s="284">
        <v>588</v>
      </c>
      <c r="AH699" s="284">
        <v>727</v>
      </c>
      <c r="AI699" s="284">
        <v>489</v>
      </c>
      <c r="AJ699" s="284">
        <v>540</v>
      </c>
      <c r="AK699" s="284">
        <v>592</v>
      </c>
      <c r="AL699" s="284">
        <v>719</v>
      </c>
      <c r="AM699" s="284">
        <v>493</v>
      </c>
      <c r="AN699" s="284">
        <v>522</v>
      </c>
      <c r="AO699" s="284">
        <v>619</v>
      </c>
      <c r="AP699" s="284">
        <v>537</v>
      </c>
      <c r="AQ699" s="284">
        <v>537</v>
      </c>
      <c r="AR699" s="284">
        <v>623</v>
      </c>
      <c r="AS699" s="284">
        <v>584</v>
      </c>
      <c r="AU699" t="s">
        <v>56</v>
      </c>
    </row>
    <row r="700" spans="4:47" ht="13.5" customHeight="1">
      <c r="D700" s="283" t="s">
        <v>3127</v>
      </c>
      <c r="E700" s="283" t="s">
        <v>4713</v>
      </c>
      <c r="F700" s="285" t="s">
        <v>4719</v>
      </c>
      <c r="G700" s="199">
        <v>12</v>
      </c>
      <c r="H700" s="284">
        <v>460</v>
      </c>
      <c r="I700" s="284">
        <v>459</v>
      </c>
      <c r="J700" s="284">
        <v>549</v>
      </c>
      <c r="K700" s="284">
        <v>486</v>
      </c>
      <c r="L700" s="284">
        <v>474</v>
      </c>
      <c r="M700" s="284">
        <v>586</v>
      </c>
      <c r="N700" s="284">
        <v>507</v>
      </c>
      <c r="O700" s="284">
        <v>460</v>
      </c>
      <c r="P700" s="284">
        <v>483</v>
      </c>
      <c r="Q700" s="284">
        <v>572</v>
      </c>
      <c r="R700" s="284">
        <v>491</v>
      </c>
      <c r="S700" s="284">
        <v>557</v>
      </c>
      <c r="T700" s="284">
        <v>656</v>
      </c>
      <c r="U700" s="284">
        <v>742</v>
      </c>
      <c r="V700" s="284">
        <v>599</v>
      </c>
      <c r="W700" s="284">
        <v>656</v>
      </c>
      <c r="X700" s="284">
        <v>480</v>
      </c>
      <c r="Y700" s="284">
        <v>520</v>
      </c>
      <c r="Z700" s="284">
        <v>640</v>
      </c>
      <c r="AA700" s="284">
        <v>540</v>
      </c>
      <c r="AB700" s="284">
        <v>499</v>
      </c>
      <c r="AC700" s="284">
        <v>552</v>
      </c>
      <c r="AD700" s="284">
        <v>685</v>
      </c>
      <c r="AE700" s="284">
        <v>562</v>
      </c>
      <c r="AF700" s="284">
        <v>535</v>
      </c>
      <c r="AG700" s="284">
        <v>588</v>
      </c>
      <c r="AH700" s="284">
        <v>727</v>
      </c>
      <c r="AI700" s="284">
        <v>489</v>
      </c>
      <c r="AJ700" s="284">
        <v>540</v>
      </c>
      <c r="AK700" s="284">
        <v>592</v>
      </c>
      <c r="AL700" s="284">
        <v>719</v>
      </c>
      <c r="AM700" s="284">
        <v>493</v>
      </c>
      <c r="AN700" s="284">
        <v>522</v>
      </c>
      <c r="AO700" s="284">
        <v>619</v>
      </c>
      <c r="AP700" s="284">
        <v>537</v>
      </c>
      <c r="AQ700" s="284">
        <v>537</v>
      </c>
      <c r="AR700" s="284">
        <v>623</v>
      </c>
      <c r="AS700" s="284">
        <v>584</v>
      </c>
      <c r="AU700" t="s">
        <v>3127</v>
      </c>
    </row>
    <row r="701" spans="4:47" ht="13.5" customHeight="1">
      <c r="D701" s="283" t="s">
        <v>57</v>
      </c>
      <c r="E701" s="283" t="s">
        <v>4713</v>
      </c>
      <c r="F701" s="285" t="s">
        <v>784</v>
      </c>
      <c r="G701" s="199">
        <v>12</v>
      </c>
      <c r="H701" s="284">
        <v>435</v>
      </c>
      <c r="I701" s="284">
        <v>436</v>
      </c>
      <c r="J701" s="284">
        <v>523</v>
      </c>
      <c r="K701" s="284">
        <v>461</v>
      </c>
      <c r="L701" s="284">
        <v>450</v>
      </c>
      <c r="M701" s="284">
        <v>570</v>
      </c>
      <c r="N701" s="284">
        <v>484</v>
      </c>
      <c r="O701" s="284">
        <v>438</v>
      </c>
      <c r="P701" s="284">
        <v>471</v>
      </c>
      <c r="Q701" s="284">
        <v>555</v>
      </c>
      <c r="R701" s="284">
        <v>476</v>
      </c>
      <c r="S701" s="284">
        <v>543</v>
      </c>
      <c r="T701" s="284">
        <v>656</v>
      </c>
      <c r="U701" s="284">
        <v>733</v>
      </c>
      <c r="V701" s="284">
        <v>589</v>
      </c>
      <c r="W701" s="284">
        <v>644</v>
      </c>
      <c r="X701" s="284">
        <v>456</v>
      </c>
      <c r="Y701" s="284">
        <v>502</v>
      </c>
      <c r="Z701" s="284">
        <v>621</v>
      </c>
      <c r="AA701" s="284">
        <v>515</v>
      </c>
      <c r="AB701" s="284">
        <v>482</v>
      </c>
      <c r="AC701" s="284">
        <v>544</v>
      </c>
      <c r="AD701" s="284">
        <v>679</v>
      </c>
      <c r="AE701" s="284">
        <v>544</v>
      </c>
      <c r="AF701" s="284">
        <v>518</v>
      </c>
      <c r="AG701" s="284">
        <v>581</v>
      </c>
      <c r="AH701" s="284">
        <v>722</v>
      </c>
      <c r="AI701" s="284">
        <v>462</v>
      </c>
      <c r="AJ701" s="284">
        <v>526</v>
      </c>
      <c r="AK701" s="284">
        <v>588</v>
      </c>
      <c r="AL701" s="284">
        <v>714</v>
      </c>
      <c r="AM701" s="284">
        <v>470</v>
      </c>
      <c r="AN701" s="284">
        <v>507</v>
      </c>
      <c r="AO701" s="284">
        <v>601</v>
      </c>
      <c r="AP701" s="284">
        <v>524</v>
      </c>
      <c r="AQ701" s="284">
        <v>524</v>
      </c>
      <c r="AR701" s="284">
        <v>633</v>
      </c>
      <c r="AS701" s="284">
        <v>570</v>
      </c>
      <c r="AU701" t="s">
        <v>57</v>
      </c>
    </row>
    <row r="702" spans="4:47" ht="13.5" customHeight="1">
      <c r="D702" s="283" t="s">
        <v>3130</v>
      </c>
      <c r="E702" s="283" t="s">
        <v>4713</v>
      </c>
      <c r="F702" s="285" t="s">
        <v>784</v>
      </c>
      <c r="G702" s="199">
        <v>12</v>
      </c>
      <c r="H702" s="284">
        <v>435</v>
      </c>
      <c r="I702" s="284">
        <v>436</v>
      </c>
      <c r="J702" s="284">
        <v>523</v>
      </c>
      <c r="K702" s="284">
        <v>461</v>
      </c>
      <c r="L702" s="284">
        <v>450</v>
      </c>
      <c r="M702" s="284">
        <v>570</v>
      </c>
      <c r="N702" s="284">
        <v>484</v>
      </c>
      <c r="O702" s="284">
        <v>438</v>
      </c>
      <c r="P702" s="284">
        <v>471</v>
      </c>
      <c r="Q702" s="284">
        <v>555</v>
      </c>
      <c r="R702" s="284">
        <v>476</v>
      </c>
      <c r="S702" s="284">
        <v>543</v>
      </c>
      <c r="T702" s="284">
        <v>656</v>
      </c>
      <c r="U702" s="284">
        <v>733</v>
      </c>
      <c r="V702" s="284">
        <v>589</v>
      </c>
      <c r="W702" s="284">
        <v>644</v>
      </c>
      <c r="X702" s="284">
        <v>456</v>
      </c>
      <c r="Y702" s="284">
        <v>502</v>
      </c>
      <c r="Z702" s="284">
        <v>621</v>
      </c>
      <c r="AA702" s="284">
        <v>515</v>
      </c>
      <c r="AB702" s="284">
        <v>482</v>
      </c>
      <c r="AC702" s="284">
        <v>544</v>
      </c>
      <c r="AD702" s="284">
        <v>679</v>
      </c>
      <c r="AE702" s="284">
        <v>544</v>
      </c>
      <c r="AF702" s="284">
        <v>518</v>
      </c>
      <c r="AG702" s="284">
        <v>581</v>
      </c>
      <c r="AH702" s="284">
        <v>722</v>
      </c>
      <c r="AI702" s="284">
        <v>462</v>
      </c>
      <c r="AJ702" s="284">
        <v>526</v>
      </c>
      <c r="AK702" s="284">
        <v>588</v>
      </c>
      <c r="AL702" s="284">
        <v>714</v>
      </c>
      <c r="AM702" s="284">
        <v>470</v>
      </c>
      <c r="AN702" s="284">
        <v>507</v>
      </c>
      <c r="AO702" s="284">
        <v>601</v>
      </c>
      <c r="AP702" s="284">
        <v>524</v>
      </c>
      <c r="AQ702" s="284">
        <v>524</v>
      </c>
      <c r="AR702" s="284">
        <v>633</v>
      </c>
      <c r="AS702" s="284">
        <v>570</v>
      </c>
      <c r="AU702" t="s">
        <v>3130</v>
      </c>
    </row>
    <row r="703" spans="4:47" ht="13.5" customHeight="1">
      <c r="D703" s="283" t="s">
        <v>2760</v>
      </c>
      <c r="E703" s="283" t="s">
        <v>4713</v>
      </c>
      <c r="F703" s="285" t="s">
        <v>3569</v>
      </c>
      <c r="G703" s="199">
        <v>13</v>
      </c>
      <c r="H703" s="284">
        <v>482</v>
      </c>
      <c r="I703" s="284">
        <v>475</v>
      </c>
      <c r="J703" s="284">
        <v>587</v>
      </c>
      <c r="K703" s="284">
        <v>502</v>
      </c>
      <c r="L703" s="284">
        <v>494</v>
      </c>
      <c r="M703" s="284">
        <v>618</v>
      </c>
      <c r="N703" s="284">
        <v>573</v>
      </c>
      <c r="O703" s="284">
        <v>500</v>
      </c>
      <c r="P703" s="284">
        <v>502</v>
      </c>
      <c r="Q703" s="284">
        <v>600</v>
      </c>
      <c r="R703" s="284">
        <v>561</v>
      </c>
      <c r="S703" s="284">
        <v>575</v>
      </c>
      <c r="T703" s="284">
        <v>682</v>
      </c>
      <c r="U703" s="284">
        <v>768</v>
      </c>
      <c r="V703" s="284">
        <v>621</v>
      </c>
      <c r="W703" s="284">
        <v>679</v>
      </c>
      <c r="X703" s="284">
        <v>510</v>
      </c>
      <c r="Y703" s="284">
        <v>553</v>
      </c>
      <c r="Z703" s="284">
        <v>672</v>
      </c>
      <c r="AA703" s="284">
        <v>582</v>
      </c>
      <c r="AB703" s="284">
        <v>539</v>
      </c>
      <c r="AC703" s="284">
        <v>594</v>
      </c>
      <c r="AD703" s="284">
        <v>723</v>
      </c>
      <c r="AE703" s="284">
        <v>607</v>
      </c>
      <c r="AF703" s="284">
        <v>573</v>
      </c>
      <c r="AG703" s="284">
        <v>629</v>
      </c>
      <c r="AH703" s="284">
        <v>765</v>
      </c>
      <c r="AI703" s="284">
        <v>513</v>
      </c>
      <c r="AJ703" s="284">
        <v>549</v>
      </c>
      <c r="AK703" s="284">
        <v>605</v>
      </c>
      <c r="AL703" s="284">
        <v>736</v>
      </c>
      <c r="AM703" s="284">
        <v>499</v>
      </c>
      <c r="AN703" s="284">
        <v>531</v>
      </c>
      <c r="AO703" s="284">
        <v>631</v>
      </c>
      <c r="AP703" s="284">
        <v>549</v>
      </c>
      <c r="AQ703" s="284">
        <v>549</v>
      </c>
      <c r="AR703" s="284">
        <v>642</v>
      </c>
      <c r="AS703" s="284">
        <v>598</v>
      </c>
      <c r="AU703" t="s">
        <v>2760</v>
      </c>
    </row>
    <row r="704" spans="4:47" ht="13.5" customHeight="1">
      <c r="D704" s="283" t="s">
        <v>3132</v>
      </c>
      <c r="E704" s="283" t="s">
        <v>4713</v>
      </c>
      <c r="F704" s="285" t="s">
        <v>4720</v>
      </c>
      <c r="G704" s="199">
        <v>13</v>
      </c>
      <c r="H704" s="284">
        <v>482</v>
      </c>
      <c r="I704" s="284">
        <v>475</v>
      </c>
      <c r="J704" s="284">
        <v>587</v>
      </c>
      <c r="K704" s="284">
        <v>502</v>
      </c>
      <c r="L704" s="284">
        <v>494</v>
      </c>
      <c r="M704" s="284">
        <v>618</v>
      </c>
      <c r="N704" s="284">
        <v>573</v>
      </c>
      <c r="O704" s="284">
        <v>500</v>
      </c>
      <c r="P704" s="284">
        <v>502</v>
      </c>
      <c r="Q704" s="284">
        <v>600</v>
      </c>
      <c r="R704" s="284">
        <v>561</v>
      </c>
      <c r="S704" s="284">
        <v>575</v>
      </c>
      <c r="T704" s="284">
        <v>682</v>
      </c>
      <c r="U704" s="284">
        <v>768</v>
      </c>
      <c r="V704" s="284">
        <v>621</v>
      </c>
      <c r="W704" s="284">
        <v>679</v>
      </c>
      <c r="X704" s="284">
        <v>510</v>
      </c>
      <c r="Y704" s="284">
        <v>553</v>
      </c>
      <c r="Z704" s="284">
        <v>672</v>
      </c>
      <c r="AA704" s="284">
        <v>582</v>
      </c>
      <c r="AB704" s="284">
        <v>539</v>
      </c>
      <c r="AC704" s="284">
        <v>594</v>
      </c>
      <c r="AD704" s="284">
        <v>723</v>
      </c>
      <c r="AE704" s="284">
        <v>607</v>
      </c>
      <c r="AF704" s="284">
        <v>573</v>
      </c>
      <c r="AG704" s="284">
        <v>629</v>
      </c>
      <c r="AH704" s="284">
        <v>765</v>
      </c>
      <c r="AI704" s="284">
        <v>513</v>
      </c>
      <c r="AJ704" s="284">
        <v>549</v>
      </c>
      <c r="AK704" s="284">
        <v>605</v>
      </c>
      <c r="AL704" s="284">
        <v>736</v>
      </c>
      <c r="AM704" s="284">
        <v>499</v>
      </c>
      <c r="AN704" s="284">
        <v>531</v>
      </c>
      <c r="AO704" s="284">
        <v>631</v>
      </c>
      <c r="AP704" s="284">
        <v>549</v>
      </c>
      <c r="AQ704" s="284">
        <v>549</v>
      </c>
      <c r="AR704" s="284">
        <v>642</v>
      </c>
      <c r="AS704" s="284">
        <v>598</v>
      </c>
      <c r="AU704" t="s">
        <v>3132</v>
      </c>
    </row>
    <row r="705" spans="4:47" ht="13.5" customHeight="1">
      <c r="D705" s="283" t="s">
        <v>2763</v>
      </c>
      <c r="E705" s="283" t="s">
        <v>4713</v>
      </c>
      <c r="F705" s="285" t="s">
        <v>3570</v>
      </c>
      <c r="G705" s="199">
        <v>13</v>
      </c>
      <c r="H705" s="284">
        <v>494</v>
      </c>
      <c r="I705" s="284">
        <v>487</v>
      </c>
      <c r="J705" s="284">
        <v>604</v>
      </c>
      <c r="K705" s="284">
        <v>515</v>
      </c>
      <c r="L705" s="284">
        <v>507</v>
      </c>
      <c r="M705" s="284">
        <v>636</v>
      </c>
      <c r="N705" s="284">
        <v>591</v>
      </c>
      <c r="O705" s="284">
        <v>523</v>
      </c>
      <c r="P705" s="284">
        <v>525</v>
      </c>
      <c r="Q705" s="284">
        <v>626</v>
      </c>
      <c r="R705" s="284">
        <v>588</v>
      </c>
      <c r="S705" s="284">
        <v>597</v>
      </c>
      <c r="T705" s="284">
        <v>720</v>
      </c>
      <c r="U705" s="284">
        <v>804</v>
      </c>
      <c r="V705" s="284">
        <v>650</v>
      </c>
      <c r="W705" s="284">
        <v>711</v>
      </c>
      <c r="X705" s="284">
        <v>525</v>
      </c>
      <c r="Y705" s="284">
        <v>576</v>
      </c>
      <c r="Z705" s="284">
        <v>699</v>
      </c>
      <c r="AA705" s="284">
        <v>598</v>
      </c>
      <c r="AB705" s="284">
        <v>563</v>
      </c>
      <c r="AC705" s="284">
        <v>630</v>
      </c>
      <c r="AD705" s="284">
        <v>766</v>
      </c>
      <c r="AE705" s="284">
        <v>631</v>
      </c>
      <c r="AF705" s="284">
        <v>597</v>
      </c>
      <c r="AG705" s="284">
        <v>665</v>
      </c>
      <c r="AH705" s="284">
        <v>807</v>
      </c>
      <c r="AI705" s="284">
        <v>524</v>
      </c>
      <c r="AJ705" s="284">
        <v>574</v>
      </c>
      <c r="AK705" s="284">
        <v>641</v>
      </c>
      <c r="AL705" s="284">
        <v>778</v>
      </c>
      <c r="AM705" s="284">
        <v>514</v>
      </c>
      <c r="AN705" s="284">
        <v>554</v>
      </c>
      <c r="AO705" s="284">
        <v>657</v>
      </c>
      <c r="AP705" s="284">
        <v>579</v>
      </c>
      <c r="AQ705" s="284">
        <v>579</v>
      </c>
      <c r="AR705" s="284">
        <v>697</v>
      </c>
      <c r="AS705" s="284">
        <v>628</v>
      </c>
      <c r="AU705" t="s">
        <v>2763</v>
      </c>
    </row>
    <row r="706" spans="4:47" ht="13.5" customHeight="1">
      <c r="D706" s="283" t="s">
        <v>3135</v>
      </c>
      <c r="E706" s="283" t="s">
        <v>4713</v>
      </c>
      <c r="F706" s="285" t="s">
        <v>3570</v>
      </c>
      <c r="G706" s="199">
        <v>13</v>
      </c>
      <c r="H706" s="284">
        <v>494</v>
      </c>
      <c r="I706" s="284">
        <v>487</v>
      </c>
      <c r="J706" s="284">
        <v>604</v>
      </c>
      <c r="K706" s="284">
        <v>515</v>
      </c>
      <c r="L706" s="284">
        <v>507</v>
      </c>
      <c r="M706" s="284">
        <v>636</v>
      </c>
      <c r="N706" s="284">
        <v>591</v>
      </c>
      <c r="O706" s="284">
        <v>523</v>
      </c>
      <c r="P706" s="284">
        <v>525</v>
      </c>
      <c r="Q706" s="284">
        <v>626</v>
      </c>
      <c r="R706" s="284">
        <v>588</v>
      </c>
      <c r="S706" s="284">
        <v>597</v>
      </c>
      <c r="T706" s="284">
        <v>720</v>
      </c>
      <c r="U706" s="284">
        <v>804</v>
      </c>
      <c r="V706" s="284">
        <v>650</v>
      </c>
      <c r="W706" s="284">
        <v>711</v>
      </c>
      <c r="X706" s="284">
        <v>525</v>
      </c>
      <c r="Y706" s="284">
        <v>576</v>
      </c>
      <c r="Z706" s="284">
        <v>699</v>
      </c>
      <c r="AA706" s="284">
        <v>598</v>
      </c>
      <c r="AB706" s="284">
        <v>563</v>
      </c>
      <c r="AC706" s="284">
        <v>630</v>
      </c>
      <c r="AD706" s="284">
        <v>766</v>
      </c>
      <c r="AE706" s="284">
        <v>631</v>
      </c>
      <c r="AF706" s="284">
        <v>597</v>
      </c>
      <c r="AG706" s="284">
        <v>665</v>
      </c>
      <c r="AH706" s="284">
        <v>807</v>
      </c>
      <c r="AI706" s="284">
        <v>524</v>
      </c>
      <c r="AJ706" s="284">
        <v>574</v>
      </c>
      <c r="AK706" s="284">
        <v>641</v>
      </c>
      <c r="AL706" s="284">
        <v>778</v>
      </c>
      <c r="AM706" s="284">
        <v>514</v>
      </c>
      <c r="AN706" s="284">
        <v>554</v>
      </c>
      <c r="AO706" s="284">
        <v>657</v>
      </c>
      <c r="AP706" s="284">
        <v>579</v>
      </c>
      <c r="AQ706" s="284">
        <v>579</v>
      </c>
      <c r="AR706" s="284">
        <v>697</v>
      </c>
      <c r="AS706" s="284">
        <v>628</v>
      </c>
      <c r="AU706" t="s">
        <v>3135</v>
      </c>
    </row>
    <row r="707" spans="4:47" ht="13.5" customHeight="1">
      <c r="D707" s="283" t="s">
        <v>58</v>
      </c>
      <c r="E707" s="283" t="s">
        <v>4713</v>
      </c>
      <c r="F707" s="285" t="s">
        <v>785</v>
      </c>
      <c r="G707" s="199">
        <v>14</v>
      </c>
      <c r="H707" s="284">
        <v>477</v>
      </c>
      <c r="I707" s="284">
        <v>477</v>
      </c>
      <c r="J707" s="284">
        <v>574</v>
      </c>
      <c r="K707" s="284">
        <v>506</v>
      </c>
      <c r="L707" s="284">
        <v>495</v>
      </c>
      <c r="M707" s="284">
        <v>617</v>
      </c>
      <c r="N707" s="284">
        <v>529</v>
      </c>
      <c r="O707" s="284">
        <v>478</v>
      </c>
      <c r="P707" s="284">
        <v>506</v>
      </c>
      <c r="Q707" s="284">
        <v>601</v>
      </c>
      <c r="R707" s="284">
        <v>514</v>
      </c>
      <c r="S707" s="284">
        <v>596</v>
      </c>
      <c r="T707" s="284">
        <v>710</v>
      </c>
      <c r="U707" s="284">
        <v>799</v>
      </c>
      <c r="V707" s="284">
        <v>648</v>
      </c>
      <c r="W707" s="284">
        <v>708</v>
      </c>
      <c r="X707" s="284">
        <v>497</v>
      </c>
      <c r="Y707" s="284">
        <v>543</v>
      </c>
      <c r="Z707" s="284">
        <v>671</v>
      </c>
      <c r="AA707" s="284">
        <v>561</v>
      </c>
      <c r="AB707" s="284">
        <v>521</v>
      </c>
      <c r="AC707" s="284">
        <v>581</v>
      </c>
      <c r="AD707" s="284">
        <v>725</v>
      </c>
      <c r="AE707" s="284">
        <v>587</v>
      </c>
      <c r="AF707" s="284">
        <v>557</v>
      </c>
      <c r="AG707" s="284">
        <v>617</v>
      </c>
      <c r="AH707" s="284">
        <v>768</v>
      </c>
      <c r="AI707" s="284">
        <v>506</v>
      </c>
      <c r="AJ707" s="284">
        <v>570</v>
      </c>
      <c r="AK707" s="284">
        <v>630</v>
      </c>
      <c r="AL707" s="284">
        <v>767</v>
      </c>
      <c r="AM707" s="284">
        <v>517</v>
      </c>
      <c r="AN707" s="284">
        <v>552</v>
      </c>
      <c r="AO707" s="284">
        <v>656</v>
      </c>
      <c r="AP707" s="284">
        <v>573</v>
      </c>
      <c r="AQ707" s="284">
        <v>573</v>
      </c>
      <c r="AR707" s="284">
        <v>673</v>
      </c>
      <c r="AS707" s="284">
        <v>621</v>
      </c>
      <c r="AU707" t="s">
        <v>58</v>
      </c>
    </row>
    <row r="708" spans="4:47" ht="13.5" customHeight="1">
      <c r="D708" s="283" t="s">
        <v>3137</v>
      </c>
      <c r="E708" s="283" t="s">
        <v>4713</v>
      </c>
      <c r="F708" s="285" t="s">
        <v>4721</v>
      </c>
      <c r="G708" s="199">
        <v>14</v>
      </c>
      <c r="H708" s="284">
        <v>477</v>
      </c>
      <c r="I708" s="284">
        <v>477</v>
      </c>
      <c r="J708" s="284">
        <v>574</v>
      </c>
      <c r="K708" s="284">
        <v>506</v>
      </c>
      <c r="L708" s="284">
        <v>495</v>
      </c>
      <c r="M708" s="284">
        <v>617</v>
      </c>
      <c r="N708" s="284">
        <v>529</v>
      </c>
      <c r="O708" s="284">
        <v>478</v>
      </c>
      <c r="P708" s="284">
        <v>506</v>
      </c>
      <c r="Q708" s="284">
        <v>601</v>
      </c>
      <c r="R708" s="284">
        <v>514</v>
      </c>
      <c r="S708" s="284">
        <v>596</v>
      </c>
      <c r="T708" s="284">
        <v>710</v>
      </c>
      <c r="U708" s="284">
        <v>799</v>
      </c>
      <c r="V708" s="284">
        <v>648</v>
      </c>
      <c r="W708" s="284">
        <v>708</v>
      </c>
      <c r="X708" s="284">
        <v>497</v>
      </c>
      <c r="Y708" s="284">
        <v>543</v>
      </c>
      <c r="Z708" s="284">
        <v>671</v>
      </c>
      <c r="AA708" s="284">
        <v>561</v>
      </c>
      <c r="AB708" s="284">
        <v>521</v>
      </c>
      <c r="AC708" s="284">
        <v>581</v>
      </c>
      <c r="AD708" s="284">
        <v>725</v>
      </c>
      <c r="AE708" s="284">
        <v>587</v>
      </c>
      <c r="AF708" s="284">
        <v>557</v>
      </c>
      <c r="AG708" s="284">
        <v>617</v>
      </c>
      <c r="AH708" s="284">
        <v>768</v>
      </c>
      <c r="AI708" s="284">
        <v>506</v>
      </c>
      <c r="AJ708" s="284">
        <v>570</v>
      </c>
      <c r="AK708" s="284">
        <v>630</v>
      </c>
      <c r="AL708" s="284">
        <v>767</v>
      </c>
      <c r="AM708" s="284">
        <v>517</v>
      </c>
      <c r="AN708" s="284">
        <v>552</v>
      </c>
      <c r="AO708" s="284">
        <v>656</v>
      </c>
      <c r="AP708" s="284">
        <v>573</v>
      </c>
      <c r="AQ708" s="284">
        <v>573</v>
      </c>
      <c r="AR708" s="284">
        <v>673</v>
      </c>
      <c r="AS708" s="284">
        <v>621</v>
      </c>
      <c r="AU708" t="s">
        <v>3137</v>
      </c>
    </row>
    <row r="709" spans="4:47" ht="13.5" customHeight="1">
      <c r="D709" s="283" t="s">
        <v>61</v>
      </c>
      <c r="E709" s="283" t="s">
        <v>4713</v>
      </c>
      <c r="F709" s="285" t="s">
        <v>786</v>
      </c>
      <c r="G709" s="199">
        <v>14</v>
      </c>
      <c r="H709" s="284">
        <v>485</v>
      </c>
      <c r="I709" s="284">
        <v>488</v>
      </c>
      <c r="J709" s="284">
        <v>585</v>
      </c>
      <c r="K709" s="284">
        <v>515</v>
      </c>
      <c r="L709" s="284">
        <v>503</v>
      </c>
      <c r="M709" s="284">
        <v>641</v>
      </c>
      <c r="N709" s="284">
        <v>542</v>
      </c>
      <c r="O709" s="284">
        <v>490</v>
      </c>
      <c r="P709" s="284">
        <v>529</v>
      </c>
      <c r="Q709" s="284">
        <v>623</v>
      </c>
      <c r="R709" s="284">
        <v>536</v>
      </c>
      <c r="S709" s="284">
        <v>611</v>
      </c>
      <c r="T709" s="284">
        <v>743</v>
      </c>
      <c r="U709" s="284">
        <v>827</v>
      </c>
      <c r="V709" s="284">
        <v>670</v>
      </c>
      <c r="W709" s="284">
        <v>733</v>
      </c>
      <c r="X709" s="284">
        <v>506</v>
      </c>
      <c r="Y709" s="284">
        <v>560</v>
      </c>
      <c r="Z709" s="284">
        <v>694</v>
      </c>
      <c r="AA709" s="284">
        <v>572</v>
      </c>
      <c r="AB709" s="284">
        <v>538</v>
      </c>
      <c r="AC709" s="284">
        <v>610</v>
      </c>
      <c r="AD709" s="284">
        <v>763</v>
      </c>
      <c r="AE709" s="284">
        <v>607</v>
      </c>
      <c r="AF709" s="284">
        <v>573</v>
      </c>
      <c r="AG709" s="284">
        <v>646</v>
      </c>
      <c r="AH709" s="284">
        <v>806</v>
      </c>
      <c r="AI709" s="284">
        <v>512</v>
      </c>
      <c r="AJ709" s="284">
        <v>590</v>
      </c>
      <c r="AK709" s="284">
        <v>662</v>
      </c>
      <c r="AL709" s="284">
        <v>805</v>
      </c>
      <c r="AM709" s="284">
        <v>528</v>
      </c>
      <c r="AN709" s="284">
        <v>570</v>
      </c>
      <c r="AO709" s="284">
        <v>677</v>
      </c>
      <c r="AP709" s="284">
        <v>599</v>
      </c>
      <c r="AQ709" s="284">
        <v>599</v>
      </c>
      <c r="AR709" s="284">
        <v>726</v>
      </c>
      <c r="AS709" s="284">
        <v>647</v>
      </c>
      <c r="AU709" t="s">
        <v>61</v>
      </c>
    </row>
    <row r="710" spans="4:47" ht="13.5" customHeight="1">
      <c r="D710" s="283" t="s">
        <v>3140</v>
      </c>
      <c r="E710" s="283" t="s">
        <v>4713</v>
      </c>
      <c r="F710" s="285" t="s">
        <v>786</v>
      </c>
      <c r="G710" s="199">
        <v>14</v>
      </c>
      <c r="H710" s="284">
        <v>485</v>
      </c>
      <c r="I710" s="284">
        <v>488</v>
      </c>
      <c r="J710" s="284">
        <v>585</v>
      </c>
      <c r="K710" s="284">
        <v>515</v>
      </c>
      <c r="L710" s="284">
        <v>503</v>
      </c>
      <c r="M710" s="284">
        <v>641</v>
      </c>
      <c r="N710" s="284">
        <v>542</v>
      </c>
      <c r="O710" s="284">
        <v>490</v>
      </c>
      <c r="P710" s="284">
        <v>529</v>
      </c>
      <c r="Q710" s="284">
        <v>623</v>
      </c>
      <c r="R710" s="284">
        <v>536</v>
      </c>
      <c r="S710" s="284">
        <v>611</v>
      </c>
      <c r="T710" s="284">
        <v>743</v>
      </c>
      <c r="U710" s="284">
        <v>827</v>
      </c>
      <c r="V710" s="284">
        <v>670</v>
      </c>
      <c r="W710" s="284">
        <v>733</v>
      </c>
      <c r="X710" s="284">
        <v>506</v>
      </c>
      <c r="Y710" s="284">
        <v>560</v>
      </c>
      <c r="Z710" s="284">
        <v>694</v>
      </c>
      <c r="AA710" s="284">
        <v>572</v>
      </c>
      <c r="AB710" s="284">
        <v>538</v>
      </c>
      <c r="AC710" s="284">
        <v>610</v>
      </c>
      <c r="AD710" s="284">
        <v>763</v>
      </c>
      <c r="AE710" s="284">
        <v>607</v>
      </c>
      <c r="AF710" s="284">
        <v>573</v>
      </c>
      <c r="AG710" s="284">
        <v>646</v>
      </c>
      <c r="AH710" s="284">
        <v>806</v>
      </c>
      <c r="AI710" s="284">
        <v>512</v>
      </c>
      <c r="AJ710" s="284">
        <v>590</v>
      </c>
      <c r="AK710" s="284">
        <v>662</v>
      </c>
      <c r="AL710" s="284">
        <v>805</v>
      </c>
      <c r="AM710" s="284">
        <v>528</v>
      </c>
      <c r="AN710" s="284">
        <v>570</v>
      </c>
      <c r="AO710" s="284">
        <v>677</v>
      </c>
      <c r="AP710" s="284">
        <v>599</v>
      </c>
      <c r="AQ710" s="284">
        <v>599</v>
      </c>
      <c r="AR710" s="284">
        <v>726</v>
      </c>
      <c r="AS710" s="284">
        <v>647</v>
      </c>
      <c r="AU710" t="s">
        <v>3140</v>
      </c>
    </row>
    <row r="711" spans="4:47" ht="13.5" customHeight="1">
      <c r="D711" s="283" t="s">
        <v>2766</v>
      </c>
      <c r="E711" s="283" t="s">
        <v>4713</v>
      </c>
      <c r="F711" s="285" t="s">
        <v>3566</v>
      </c>
      <c r="G711" s="199">
        <v>5.0999999999999996</v>
      </c>
      <c r="H711" s="284">
        <v>281</v>
      </c>
      <c r="I711" s="284">
        <v>279</v>
      </c>
      <c r="J711" s="284">
        <v>329</v>
      </c>
      <c r="K711" s="284">
        <v>293</v>
      </c>
      <c r="L711" s="284">
        <v>288</v>
      </c>
      <c r="M711" s="284">
        <v>343</v>
      </c>
      <c r="N711" s="284">
        <v>310</v>
      </c>
      <c r="O711" s="284">
        <v>278</v>
      </c>
      <c r="P711" s="284">
        <v>288</v>
      </c>
      <c r="Q711" s="284">
        <v>337</v>
      </c>
      <c r="R711" s="284">
        <v>310</v>
      </c>
      <c r="S711" s="284">
        <v>355</v>
      </c>
      <c r="T711" s="284">
        <v>397</v>
      </c>
      <c r="U711" s="284">
        <v>459</v>
      </c>
      <c r="V711" s="284">
        <v>351</v>
      </c>
      <c r="W711" s="284">
        <v>389</v>
      </c>
      <c r="X711" s="284">
        <v>307</v>
      </c>
      <c r="Y711" s="284">
        <v>326</v>
      </c>
      <c r="Z711" s="284">
        <v>389</v>
      </c>
      <c r="AA711" s="284">
        <v>346</v>
      </c>
      <c r="AB711" s="284">
        <v>315</v>
      </c>
      <c r="AC711" s="284">
        <v>338</v>
      </c>
      <c r="AD711" s="284">
        <v>405</v>
      </c>
      <c r="AE711" s="284">
        <v>351</v>
      </c>
      <c r="AF711" s="284">
        <v>349</v>
      </c>
      <c r="AG711" s="284">
        <v>373</v>
      </c>
      <c r="AH711" s="284">
        <v>446</v>
      </c>
      <c r="AI711" s="287">
        <v>316</v>
      </c>
      <c r="AJ711" s="284">
        <v>325</v>
      </c>
      <c r="AK711" s="284">
        <v>349</v>
      </c>
      <c r="AL711" s="284">
        <v>418</v>
      </c>
      <c r="AM711" s="284">
        <v>296</v>
      </c>
      <c r="AN711" s="284">
        <v>309</v>
      </c>
      <c r="AO711" s="284">
        <v>361</v>
      </c>
      <c r="AP711" s="287">
        <v>312</v>
      </c>
      <c r="AQ711" s="287">
        <v>312</v>
      </c>
      <c r="AR711" s="287">
        <v>347</v>
      </c>
      <c r="AS711" s="287">
        <v>361</v>
      </c>
      <c r="AU711" t="s">
        <v>2766</v>
      </c>
    </row>
    <row r="712" spans="4:47" ht="13.5" customHeight="1">
      <c r="D712" s="283" t="s">
        <v>3143</v>
      </c>
      <c r="E712" s="283" t="s">
        <v>4713</v>
      </c>
      <c r="F712" s="285" t="s">
        <v>3566</v>
      </c>
      <c r="G712" s="199">
        <v>5.0999999999999996</v>
      </c>
      <c r="H712" s="284">
        <v>281</v>
      </c>
      <c r="I712" s="284">
        <v>279</v>
      </c>
      <c r="J712" s="284">
        <v>329</v>
      </c>
      <c r="K712" s="284">
        <v>293</v>
      </c>
      <c r="L712" s="284">
        <v>288</v>
      </c>
      <c r="M712" s="284">
        <v>343</v>
      </c>
      <c r="N712" s="284">
        <v>310</v>
      </c>
      <c r="O712" s="284">
        <v>278</v>
      </c>
      <c r="P712" s="284">
        <v>288</v>
      </c>
      <c r="Q712" s="284">
        <v>337</v>
      </c>
      <c r="R712" s="284">
        <v>310</v>
      </c>
      <c r="S712" s="284">
        <v>355</v>
      </c>
      <c r="T712" s="284">
        <v>397</v>
      </c>
      <c r="U712" s="284">
        <v>459</v>
      </c>
      <c r="V712" s="284">
        <v>351</v>
      </c>
      <c r="W712" s="284">
        <v>389</v>
      </c>
      <c r="X712" s="284">
        <v>307</v>
      </c>
      <c r="Y712" s="284">
        <v>326</v>
      </c>
      <c r="Z712" s="284">
        <v>389</v>
      </c>
      <c r="AA712" s="284">
        <v>346</v>
      </c>
      <c r="AB712" s="284">
        <v>315</v>
      </c>
      <c r="AC712" s="284">
        <v>338</v>
      </c>
      <c r="AD712" s="284">
        <v>405</v>
      </c>
      <c r="AE712" s="284">
        <v>351</v>
      </c>
      <c r="AF712" s="284">
        <v>349</v>
      </c>
      <c r="AG712" s="284">
        <v>373</v>
      </c>
      <c r="AH712" s="284">
        <v>446</v>
      </c>
      <c r="AI712" s="287">
        <v>316</v>
      </c>
      <c r="AJ712" s="284">
        <v>325</v>
      </c>
      <c r="AK712" s="284">
        <v>349</v>
      </c>
      <c r="AL712" s="284">
        <v>418</v>
      </c>
      <c r="AM712" s="284">
        <v>296</v>
      </c>
      <c r="AN712" s="284">
        <v>309</v>
      </c>
      <c r="AO712" s="284">
        <v>361</v>
      </c>
      <c r="AP712" s="287">
        <v>312</v>
      </c>
      <c r="AQ712" s="287">
        <v>312</v>
      </c>
      <c r="AR712" s="287">
        <v>347</v>
      </c>
      <c r="AS712" s="287">
        <v>361</v>
      </c>
      <c r="AU712" t="s">
        <v>3143</v>
      </c>
    </row>
    <row r="713" spans="4:47" ht="13.5" customHeight="1">
      <c r="D713" s="283" t="s">
        <v>2768</v>
      </c>
      <c r="E713" s="283" t="s">
        <v>4713</v>
      </c>
      <c r="F713" s="285" t="s">
        <v>3568</v>
      </c>
      <c r="G713" s="199">
        <v>6.3999999999999995</v>
      </c>
      <c r="H713" s="284">
        <v>294</v>
      </c>
      <c r="I713" s="284">
        <v>294</v>
      </c>
      <c r="J713" s="284">
        <v>347</v>
      </c>
      <c r="K713" s="284">
        <v>309</v>
      </c>
      <c r="L713" s="284">
        <v>304</v>
      </c>
      <c r="M713" s="284">
        <v>365</v>
      </c>
      <c r="N713" s="284">
        <v>328</v>
      </c>
      <c r="O713" s="284">
        <v>293</v>
      </c>
      <c r="P713" s="284">
        <v>306</v>
      </c>
      <c r="Q713" s="284">
        <v>358</v>
      </c>
      <c r="R713" s="284">
        <v>329</v>
      </c>
      <c r="S713" s="284">
        <v>373</v>
      </c>
      <c r="T713" s="284">
        <v>423</v>
      </c>
      <c r="U713" s="284">
        <v>486</v>
      </c>
      <c r="V713" s="284">
        <v>375</v>
      </c>
      <c r="W713" s="284">
        <v>414</v>
      </c>
      <c r="X713" s="284">
        <v>321</v>
      </c>
      <c r="Y713" s="284">
        <v>343</v>
      </c>
      <c r="Z713" s="284">
        <v>412</v>
      </c>
      <c r="AA713" s="284">
        <v>362</v>
      </c>
      <c r="AB713" s="284">
        <v>332</v>
      </c>
      <c r="AC713" s="284">
        <v>360</v>
      </c>
      <c r="AD713" s="284">
        <v>433</v>
      </c>
      <c r="AE713" s="284">
        <v>371</v>
      </c>
      <c r="AF713" s="284">
        <v>366</v>
      </c>
      <c r="AG713" s="284">
        <v>395</v>
      </c>
      <c r="AH713" s="284">
        <v>474</v>
      </c>
      <c r="AI713" s="287">
        <v>328</v>
      </c>
      <c r="AJ713" s="284">
        <v>343</v>
      </c>
      <c r="AK713" s="284">
        <v>371</v>
      </c>
      <c r="AL713" s="284">
        <v>446</v>
      </c>
      <c r="AM713" s="284">
        <v>311</v>
      </c>
      <c r="AN713" s="284">
        <v>326</v>
      </c>
      <c r="AO713" s="284">
        <v>382</v>
      </c>
      <c r="AP713" s="287">
        <v>333</v>
      </c>
      <c r="AQ713" s="287">
        <v>333</v>
      </c>
      <c r="AR713" s="287">
        <v>377</v>
      </c>
      <c r="AS713" s="287">
        <v>382</v>
      </c>
      <c r="AU713" t="s">
        <v>2768</v>
      </c>
    </row>
    <row r="714" spans="4:47" ht="13.5" customHeight="1">
      <c r="D714" s="283" t="s">
        <v>3145</v>
      </c>
      <c r="E714" s="283" t="s">
        <v>4713</v>
      </c>
      <c r="F714" s="285" t="s">
        <v>3568</v>
      </c>
      <c r="G714" s="199">
        <v>6.3999999999999995</v>
      </c>
      <c r="H714" s="284">
        <v>294</v>
      </c>
      <c r="I714" s="284">
        <v>294</v>
      </c>
      <c r="J714" s="284">
        <v>347</v>
      </c>
      <c r="K714" s="284">
        <v>309</v>
      </c>
      <c r="L714" s="284">
        <v>304</v>
      </c>
      <c r="M714" s="284">
        <v>365</v>
      </c>
      <c r="N714" s="284">
        <v>328</v>
      </c>
      <c r="O714" s="284">
        <v>293</v>
      </c>
      <c r="P714" s="284">
        <v>306</v>
      </c>
      <c r="Q714" s="284">
        <v>358</v>
      </c>
      <c r="R714" s="284">
        <v>329</v>
      </c>
      <c r="S714" s="284">
        <v>373</v>
      </c>
      <c r="T714" s="284">
        <v>423</v>
      </c>
      <c r="U714" s="284">
        <v>486</v>
      </c>
      <c r="V714" s="284">
        <v>375</v>
      </c>
      <c r="W714" s="284">
        <v>414</v>
      </c>
      <c r="X714" s="284">
        <v>321</v>
      </c>
      <c r="Y714" s="284">
        <v>343</v>
      </c>
      <c r="Z714" s="284">
        <v>412</v>
      </c>
      <c r="AA714" s="284">
        <v>362</v>
      </c>
      <c r="AB714" s="284">
        <v>332</v>
      </c>
      <c r="AC714" s="284">
        <v>360</v>
      </c>
      <c r="AD714" s="284">
        <v>433</v>
      </c>
      <c r="AE714" s="284">
        <v>371</v>
      </c>
      <c r="AF714" s="284">
        <v>366</v>
      </c>
      <c r="AG714" s="284">
        <v>395</v>
      </c>
      <c r="AH714" s="284">
        <v>474</v>
      </c>
      <c r="AI714" s="287">
        <v>328</v>
      </c>
      <c r="AJ714" s="284">
        <v>343</v>
      </c>
      <c r="AK714" s="284">
        <v>371</v>
      </c>
      <c r="AL714" s="284">
        <v>446</v>
      </c>
      <c r="AM714" s="284">
        <v>311</v>
      </c>
      <c r="AN714" s="284">
        <v>326</v>
      </c>
      <c r="AO714" s="284">
        <v>382</v>
      </c>
      <c r="AP714" s="287">
        <v>333</v>
      </c>
      <c r="AQ714" s="287">
        <v>333</v>
      </c>
      <c r="AR714" s="287">
        <v>377</v>
      </c>
      <c r="AS714" s="287">
        <v>382</v>
      </c>
      <c r="AU714" t="s">
        <v>3145</v>
      </c>
    </row>
    <row r="715" spans="4:47" ht="13.5" customHeight="1">
      <c r="D715" s="283" t="s">
        <v>3738</v>
      </c>
      <c r="E715" s="283" t="s">
        <v>4713</v>
      </c>
      <c r="F715" s="285" t="s">
        <v>3837</v>
      </c>
      <c r="G715" s="199">
        <v>7.6</v>
      </c>
      <c r="H715" s="284">
        <v>300</v>
      </c>
      <c r="I715" s="284">
        <v>295</v>
      </c>
      <c r="J715" s="284">
        <v>361</v>
      </c>
      <c r="K715" s="284">
        <v>310</v>
      </c>
      <c r="L715" s="284">
        <v>304</v>
      </c>
      <c r="M715" s="284">
        <v>376</v>
      </c>
      <c r="N715" s="284">
        <v>349</v>
      </c>
      <c r="O715" s="284">
        <v>309</v>
      </c>
      <c r="P715" s="284">
        <v>309</v>
      </c>
      <c r="Q715" s="284">
        <v>366</v>
      </c>
      <c r="R715" s="284">
        <v>344</v>
      </c>
      <c r="S715" s="284">
        <v>375</v>
      </c>
      <c r="T715" s="284">
        <v>435</v>
      </c>
      <c r="U715" s="284">
        <v>495</v>
      </c>
      <c r="V715" s="284">
        <v>383</v>
      </c>
      <c r="W715" s="284">
        <v>421</v>
      </c>
      <c r="X715" s="284">
        <v>327</v>
      </c>
      <c r="Y715" s="284">
        <v>352</v>
      </c>
      <c r="Z715" s="284">
        <v>424</v>
      </c>
      <c r="AA715" s="284">
        <v>370</v>
      </c>
      <c r="AB715" s="284">
        <v>341</v>
      </c>
      <c r="AC715" s="284">
        <v>374</v>
      </c>
      <c r="AD715" s="284">
        <v>451</v>
      </c>
      <c r="AE715" s="284">
        <v>382</v>
      </c>
      <c r="AF715" s="284">
        <v>376</v>
      </c>
      <c r="AG715" s="284">
        <v>409</v>
      </c>
      <c r="AH715" s="284">
        <v>492</v>
      </c>
      <c r="AI715" s="287">
        <v>332</v>
      </c>
      <c r="AJ715" s="284">
        <v>352</v>
      </c>
      <c r="AK715" s="284">
        <v>385</v>
      </c>
      <c r="AL715" s="284">
        <v>464</v>
      </c>
      <c r="AM715" s="284">
        <v>316</v>
      </c>
      <c r="AN715" s="284">
        <v>335</v>
      </c>
      <c r="AO715" s="284">
        <v>394</v>
      </c>
      <c r="AP715" s="287">
        <v>345</v>
      </c>
      <c r="AQ715" s="287">
        <v>345</v>
      </c>
      <c r="AR715" s="287">
        <v>398</v>
      </c>
      <c r="AS715" s="287">
        <v>389</v>
      </c>
      <c r="AU715" t="s">
        <v>3738</v>
      </c>
    </row>
    <row r="716" spans="4:47" ht="13.5" customHeight="1">
      <c r="D716" s="283" t="s">
        <v>3741</v>
      </c>
      <c r="E716" s="283" t="s">
        <v>4713</v>
      </c>
      <c r="F716" s="285" t="s">
        <v>3837</v>
      </c>
      <c r="G716" s="199">
        <v>7.6</v>
      </c>
      <c r="H716" s="284">
        <v>300</v>
      </c>
      <c r="I716" s="284">
        <v>295</v>
      </c>
      <c r="J716" s="284">
        <v>361</v>
      </c>
      <c r="K716" s="284">
        <v>310</v>
      </c>
      <c r="L716" s="284">
        <v>304</v>
      </c>
      <c r="M716" s="284">
        <v>376</v>
      </c>
      <c r="N716" s="284">
        <v>349</v>
      </c>
      <c r="O716" s="284">
        <v>309</v>
      </c>
      <c r="P716" s="284">
        <v>309</v>
      </c>
      <c r="Q716" s="284">
        <v>366</v>
      </c>
      <c r="R716" s="284">
        <v>344</v>
      </c>
      <c r="S716" s="284">
        <v>375</v>
      </c>
      <c r="T716" s="284">
        <v>435</v>
      </c>
      <c r="U716" s="284">
        <v>495</v>
      </c>
      <c r="V716" s="284">
        <v>383</v>
      </c>
      <c r="W716" s="284">
        <v>421</v>
      </c>
      <c r="X716" s="284">
        <v>327</v>
      </c>
      <c r="Y716" s="284">
        <v>352</v>
      </c>
      <c r="Z716" s="284">
        <v>424</v>
      </c>
      <c r="AA716" s="284">
        <v>370</v>
      </c>
      <c r="AB716" s="284">
        <v>341</v>
      </c>
      <c r="AC716" s="284">
        <v>374</v>
      </c>
      <c r="AD716" s="284">
        <v>451</v>
      </c>
      <c r="AE716" s="284">
        <v>382</v>
      </c>
      <c r="AF716" s="284">
        <v>376</v>
      </c>
      <c r="AG716" s="284">
        <v>409</v>
      </c>
      <c r="AH716" s="284">
        <v>492</v>
      </c>
      <c r="AI716" s="287">
        <v>332</v>
      </c>
      <c r="AJ716" s="284">
        <v>352</v>
      </c>
      <c r="AK716" s="284">
        <v>385</v>
      </c>
      <c r="AL716" s="284">
        <v>464</v>
      </c>
      <c r="AM716" s="284">
        <v>316</v>
      </c>
      <c r="AN716" s="284">
        <v>335</v>
      </c>
      <c r="AO716" s="284">
        <v>394</v>
      </c>
      <c r="AP716" s="287">
        <v>345</v>
      </c>
      <c r="AQ716" s="287">
        <v>345</v>
      </c>
      <c r="AR716" s="287">
        <v>398</v>
      </c>
      <c r="AS716" s="287">
        <v>389</v>
      </c>
      <c r="AU716" t="s">
        <v>3741</v>
      </c>
    </row>
    <row r="717" spans="4:47" ht="13.5" customHeight="1">
      <c r="D717" s="283" t="s">
        <v>63</v>
      </c>
      <c r="E717" s="283" t="s">
        <v>4713</v>
      </c>
      <c r="F717" s="285" t="s">
        <v>782</v>
      </c>
      <c r="G717" s="199">
        <v>12.7</v>
      </c>
      <c r="H717" s="284">
        <v>386</v>
      </c>
      <c r="I717" s="284">
        <v>387</v>
      </c>
      <c r="J717" s="284">
        <v>464</v>
      </c>
      <c r="K717" s="284">
        <v>409</v>
      </c>
      <c r="L717" s="284">
        <v>400</v>
      </c>
      <c r="M717" s="284">
        <v>502</v>
      </c>
      <c r="N717" s="284">
        <v>429</v>
      </c>
      <c r="O717" s="284">
        <v>389</v>
      </c>
      <c r="P717" s="284">
        <v>416</v>
      </c>
      <c r="Q717" s="284">
        <v>490</v>
      </c>
      <c r="R717" s="284">
        <v>428</v>
      </c>
      <c r="S717" s="284">
        <v>500</v>
      </c>
      <c r="T717" s="284">
        <v>595</v>
      </c>
      <c r="U717" s="284">
        <v>668</v>
      </c>
      <c r="V717" s="284">
        <v>533</v>
      </c>
      <c r="W717" s="284">
        <v>584</v>
      </c>
      <c r="X717" s="284">
        <v>409</v>
      </c>
      <c r="Y717" s="284">
        <v>448</v>
      </c>
      <c r="Z717" s="284">
        <v>553</v>
      </c>
      <c r="AA717" s="284">
        <v>461</v>
      </c>
      <c r="AB717" s="284">
        <v>430</v>
      </c>
      <c r="AC717" s="284">
        <v>482</v>
      </c>
      <c r="AD717" s="284">
        <v>600</v>
      </c>
      <c r="AE717" s="284">
        <v>484</v>
      </c>
      <c r="AF717" s="284">
        <v>465</v>
      </c>
      <c r="AG717" s="284">
        <v>519</v>
      </c>
      <c r="AH717" s="284">
        <v>642</v>
      </c>
      <c r="AI717" s="287">
        <v>415</v>
      </c>
      <c r="AJ717" s="284">
        <v>473</v>
      </c>
      <c r="AK717" s="284">
        <v>526</v>
      </c>
      <c r="AL717" s="284">
        <v>637</v>
      </c>
      <c r="AM717" s="284">
        <v>424</v>
      </c>
      <c r="AN717" s="284">
        <v>455</v>
      </c>
      <c r="AO717" s="284">
        <v>538</v>
      </c>
      <c r="AP717" s="287">
        <v>487</v>
      </c>
      <c r="AQ717" s="287">
        <v>487</v>
      </c>
      <c r="AR717" s="287">
        <v>577</v>
      </c>
      <c r="AS717" s="287">
        <v>533</v>
      </c>
      <c r="AU717" t="s">
        <v>63</v>
      </c>
    </row>
    <row r="718" spans="4:47" ht="13.5" customHeight="1">
      <c r="D718" s="283" t="s">
        <v>3148</v>
      </c>
      <c r="E718" s="283" t="s">
        <v>4713</v>
      </c>
      <c r="F718" s="285" t="s">
        <v>782</v>
      </c>
      <c r="G718" s="199">
        <v>12.7</v>
      </c>
      <c r="H718" s="284">
        <v>386</v>
      </c>
      <c r="I718" s="284">
        <v>387</v>
      </c>
      <c r="J718" s="284">
        <v>464</v>
      </c>
      <c r="K718" s="284">
        <v>409</v>
      </c>
      <c r="L718" s="284">
        <v>400</v>
      </c>
      <c r="M718" s="284">
        <v>502</v>
      </c>
      <c r="N718" s="284">
        <v>429</v>
      </c>
      <c r="O718" s="284">
        <v>389</v>
      </c>
      <c r="P718" s="284">
        <v>416</v>
      </c>
      <c r="Q718" s="284">
        <v>490</v>
      </c>
      <c r="R718" s="284">
        <v>428</v>
      </c>
      <c r="S718" s="284">
        <v>500</v>
      </c>
      <c r="T718" s="284">
        <v>595</v>
      </c>
      <c r="U718" s="284">
        <v>668</v>
      </c>
      <c r="V718" s="284">
        <v>533</v>
      </c>
      <c r="W718" s="284">
        <v>584</v>
      </c>
      <c r="X718" s="284">
        <v>409</v>
      </c>
      <c r="Y718" s="284">
        <v>448</v>
      </c>
      <c r="Z718" s="284">
        <v>553</v>
      </c>
      <c r="AA718" s="284">
        <v>461</v>
      </c>
      <c r="AB718" s="284">
        <v>430</v>
      </c>
      <c r="AC718" s="284">
        <v>482</v>
      </c>
      <c r="AD718" s="284">
        <v>600</v>
      </c>
      <c r="AE718" s="284">
        <v>484</v>
      </c>
      <c r="AF718" s="284">
        <v>465</v>
      </c>
      <c r="AG718" s="284">
        <v>519</v>
      </c>
      <c r="AH718" s="284">
        <v>642</v>
      </c>
      <c r="AI718" s="287">
        <v>415</v>
      </c>
      <c r="AJ718" s="284">
        <v>473</v>
      </c>
      <c r="AK718" s="284">
        <v>526</v>
      </c>
      <c r="AL718" s="284">
        <v>637</v>
      </c>
      <c r="AM718" s="284">
        <v>424</v>
      </c>
      <c r="AN718" s="284">
        <v>455</v>
      </c>
      <c r="AO718" s="284">
        <v>538</v>
      </c>
      <c r="AP718" s="287">
        <v>487</v>
      </c>
      <c r="AQ718" s="287">
        <v>487</v>
      </c>
      <c r="AR718" s="287">
        <v>577</v>
      </c>
      <c r="AS718" s="287">
        <v>533</v>
      </c>
      <c r="AU718" t="s">
        <v>3148</v>
      </c>
    </row>
    <row r="719" spans="4:47" ht="13.5" customHeight="1">
      <c r="D719" s="283" t="s">
        <v>4547</v>
      </c>
      <c r="E719" s="283" t="s">
        <v>4713</v>
      </c>
      <c r="F719" s="285" t="s">
        <v>4545</v>
      </c>
      <c r="G719" s="199">
        <v>14</v>
      </c>
      <c r="H719" s="287" t="s">
        <v>2022</v>
      </c>
      <c r="I719" s="287" t="s">
        <v>2022</v>
      </c>
      <c r="J719" s="287" t="s">
        <v>2022</v>
      </c>
      <c r="K719" s="287" t="s">
        <v>2022</v>
      </c>
      <c r="L719" s="287" t="s">
        <v>2022</v>
      </c>
      <c r="M719" s="287" t="s">
        <v>2022</v>
      </c>
      <c r="N719" s="287" t="s">
        <v>2022</v>
      </c>
      <c r="O719" s="287" t="s">
        <v>2022</v>
      </c>
      <c r="P719" s="287" t="s">
        <v>2022</v>
      </c>
      <c r="Q719" s="287" t="s">
        <v>2022</v>
      </c>
      <c r="R719" s="287" t="s">
        <v>2022</v>
      </c>
      <c r="S719" s="287">
        <v>560</v>
      </c>
      <c r="T719" s="287">
        <v>665</v>
      </c>
      <c r="U719" s="287">
        <v>748</v>
      </c>
      <c r="V719" s="284">
        <v>580</v>
      </c>
      <c r="W719" s="284">
        <v>635</v>
      </c>
      <c r="X719" s="284">
        <v>446</v>
      </c>
      <c r="Y719" s="284">
        <v>489</v>
      </c>
      <c r="Z719" s="284">
        <v>603</v>
      </c>
      <c r="AA719" s="284">
        <v>503</v>
      </c>
      <c r="AB719" s="284">
        <v>470</v>
      </c>
      <c r="AC719" s="284">
        <v>527</v>
      </c>
      <c r="AD719" s="284">
        <v>656</v>
      </c>
      <c r="AE719" s="284">
        <v>529</v>
      </c>
      <c r="AF719" s="284">
        <v>505</v>
      </c>
      <c r="AG719" s="284">
        <v>564</v>
      </c>
      <c r="AH719" s="284">
        <v>698</v>
      </c>
      <c r="AI719" s="287">
        <v>0</v>
      </c>
      <c r="AJ719" s="284">
        <v>515</v>
      </c>
      <c r="AK719" s="284">
        <v>573</v>
      </c>
      <c r="AL719" s="284">
        <v>694</v>
      </c>
      <c r="AM719" s="284">
        <v>463</v>
      </c>
      <c r="AN719" s="284">
        <v>497</v>
      </c>
      <c r="AO719" s="284">
        <v>587</v>
      </c>
      <c r="AP719" s="287">
        <v>523</v>
      </c>
      <c r="AQ719" s="287">
        <v>523</v>
      </c>
      <c r="AR719" s="287">
        <v>622</v>
      </c>
      <c r="AS719" s="287">
        <v>569</v>
      </c>
      <c r="AU719" t="s">
        <v>4547</v>
      </c>
    </row>
    <row r="720" spans="4:47" ht="13.5" customHeight="1">
      <c r="D720" s="283" t="s">
        <v>4548</v>
      </c>
      <c r="E720" s="283" t="s">
        <v>4713</v>
      </c>
      <c r="F720" s="285" t="s">
        <v>4545</v>
      </c>
      <c r="G720" s="199">
        <v>14</v>
      </c>
      <c r="H720" s="287" t="s">
        <v>2022</v>
      </c>
      <c r="I720" s="287" t="s">
        <v>2022</v>
      </c>
      <c r="J720" s="287" t="s">
        <v>2022</v>
      </c>
      <c r="K720" s="287" t="s">
        <v>2022</v>
      </c>
      <c r="L720" s="287" t="s">
        <v>2022</v>
      </c>
      <c r="M720" s="287" t="s">
        <v>2022</v>
      </c>
      <c r="N720" s="287" t="s">
        <v>2022</v>
      </c>
      <c r="O720" s="287" t="s">
        <v>2022</v>
      </c>
      <c r="P720" s="287" t="s">
        <v>2022</v>
      </c>
      <c r="Q720" s="287" t="s">
        <v>2022</v>
      </c>
      <c r="R720" s="287" t="s">
        <v>2022</v>
      </c>
      <c r="S720" s="287">
        <v>560</v>
      </c>
      <c r="T720" s="287">
        <v>665</v>
      </c>
      <c r="U720" s="287">
        <v>748</v>
      </c>
      <c r="V720" s="284">
        <v>580</v>
      </c>
      <c r="W720" s="284">
        <v>635</v>
      </c>
      <c r="X720" s="284">
        <v>446</v>
      </c>
      <c r="Y720" s="284">
        <v>489</v>
      </c>
      <c r="Z720" s="284">
        <v>603</v>
      </c>
      <c r="AA720" s="284">
        <v>503</v>
      </c>
      <c r="AB720" s="284">
        <v>470</v>
      </c>
      <c r="AC720" s="284">
        <v>527</v>
      </c>
      <c r="AD720" s="284">
        <v>656</v>
      </c>
      <c r="AE720" s="284">
        <v>529</v>
      </c>
      <c r="AF720" s="284">
        <v>505</v>
      </c>
      <c r="AG720" s="284">
        <v>564</v>
      </c>
      <c r="AH720" s="284">
        <v>698</v>
      </c>
      <c r="AI720" s="287">
        <v>0</v>
      </c>
      <c r="AJ720" s="284">
        <v>515</v>
      </c>
      <c r="AK720" s="284">
        <v>573</v>
      </c>
      <c r="AL720" s="284">
        <v>694</v>
      </c>
      <c r="AM720" s="284">
        <v>463</v>
      </c>
      <c r="AN720" s="284">
        <v>497</v>
      </c>
      <c r="AO720" s="284">
        <v>587</v>
      </c>
      <c r="AP720" s="287">
        <v>523</v>
      </c>
      <c r="AQ720" s="287">
        <v>523</v>
      </c>
      <c r="AR720" s="287">
        <v>622</v>
      </c>
      <c r="AS720" s="287">
        <v>569</v>
      </c>
      <c r="AU720" t="s">
        <v>4548</v>
      </c>
    </row>
    <row r="721" spans="4:47" ht="13.5" customHeight="1">
      <c r="D721" s="283" t="s">
        <v>66</v>
      </c>
      <c r="E721" s="283" t="s">
        <v>4713</v>
      </c>
      <c r="F721" s="285" t="s">
        <v>784</v>
      </c>
      <c r="G721" s="199">
        <v>15.2</v>
      </c>
      <c r="H721" s="284">
        <v>462</v>
      </c>
      <c r="I721" s="284">
        <v>463</v>
      </c>
      <c r="J721" s="284">
        <v>554</v>
      </c>
      <c r="K721" s="284">
        <v>488</v>
      </c>
      <c r="L721" s="284">
        <v>477</v>
      </c>
      <c r="M721" s="284">
        <v>601</v>
      </c>
      <c r="N721" s="284">
        <v>512</v>
      </c>
      <c r="O721" s="284">
        <v>465</v>
      </c>
      <c r="P721" s="284">
        <v>498</v>
      </c>
      <c r="Q721" s="284">
        <v>585</v>
      </c>
      <c r="R721" s="284">
        <v>509</v>
      </c>
      <c r="S721" s="284">
        <v>578</v>
      </c>
      <c r="T721" s="284">
        <v>692</v>
      </c>
      <c r="U721" s="284">
        <v>775</v>
      </c>
      <c r="V721" s="284">
        <v>626</v>
      </c>
      <c r="W721" s="284">
        <v>685</v>
      </c>
      <c r="X721" s="284">
        <v>482</v>
      </c>
      <c r="Y721" s="284">
        <v>530</v>
      </c>
      <c r="Z721" s="284">
        <v>653</v>
      </c>
      <c r="AA721" s="284">
        <v>544</v>
      </c>
      <c r="AB721" s="284">
        <v>509</v>
      </c>
      <c r="AC721" s="284">
        <v>572</v>
      </c>
      <c r="AD721" s="284">
        <v>711</v>
      </c>
      <c r="AE721" s="284">
        <v>573</v>
      </c>
      <c r="AF721" s="284">
        <v>544</v>
      </c>
      <c r="AG721" s="284">
        <v>608</v>
      </c>
      <c r="AH721" s="284">
        <v>754</v>
      </c>
      <c r="AI721" s="287">
        <v>489</v>
      </c>
      <c r="AJ721" s="284">
        <v>556</v>
      </c>
      <c r="AK721" s="284">
        <v>619</v>
      </c>
      <c r="AL721" s="284">
        <v>751</v>
      </c>
      <c r="AM721" s="284">
        <v>501</v>
      </c>
      <c r="AN721" s="284">
        <v>538</v>
      </c>
      <c r="AO721" s="284">
        <v>636</v>
      </c>
      <c r="AP721" s="287">
        <v>559</v>
      </c>
      <c r="AQ721" s="287">
        <v>559</v>
      </c>
      <c r="AR721" s="287">
        <v>667</v>
      </c>
      <c r="AS721" s="287">
        <v>605</v>
      </c>
      <c r="AU721" t="s">
        <v>66</v>
      </c>
    </row>
    <row r="722" spans="4:47" ht="13.5" customHeight="1">
      <c r="D722" s="283" t="s">
        <v>3152</v>
      </c>
      <c r="E722" s="283" t="s">
        <v>4713</v>
      </c>
      <c r="F722" s="285" t="s">
        <v>784</v>
      </c>
      <c r="G722" s="199">
        <v>15.2</v>
      </c>
      <c r="H722" s="284">
        <v>462</v>
      </c>
      <c r="I722" s="284">
        <v>463</v>
      </c>
      <c r="J722" s="284">
        <v>554</v>
      </c>
      <c r="K722" s="284">
        <v>488</v>
      </c>
      <c r="L722" s="284">
        <v>477</v>
      </c>
      <c r="M722" s="284">
        <v>601</v>
      </c>
      <c r="N722" s="284">
        <v>512</v>
      </c>
      <c r="O722" s="284">
        <v>465</v>
      </c>
      <c r="P722" s="284">
        <v>498</v>
      </c>
      <c r="Q722" s="284">
        <v>585</v>
      </c>
      <c r="R722" s="284">
        <v>509</v>
      </c>
      <c r="S722" s="284">
        <v>578</v>
      </c>
      <c r="T722" s="284">
        <v>692</v>
      </c>
      <c r="U722" s="284">
        <v>775</v>
      </c>
      <c r="V722" s="284">
        <v>626</v>
      </c>
      <c r="W722" s="284">
        <v>685</v>
      </c>
      <c r="X722" s="284">
        <v>482</v>
      </c>
      <c r="Y722" s="284">
        <v>530</v>
      </c>
      <c r="Z722" s="284">
        <v>653</v>
      </c>
      <c r="AA722" s="284">
        <v>544</v>
      </c>
      <c r="AB722" s="284">
        <v>509</v>
      </c>
      <c r="AC722" s="284">
        <v>572</v>
      </c>
      <c r="AD722" s="284">
        <v>711</v>
      </c>
      <c r="AE722" s="284">
        <v>573</v>
      </c>
      <c r="AF722" s="284">
        <v>544</v>
      </c>
      <c r="AG722" s="284">
        <v>608</v>
      </c>
      <c r="AH722" s="284">
        <v>754</v>
      </c>
      <c r="AI722" s="287">
        <v>489</v>
      </c>
      <c r="AJ722" s="284">
        <v>556</v>
      </c>
      <c r="AK722" s="284">
        <v>619</v>
      </c>
      <c r="AL722" s="284">
        <v>751</v>
      </c>
      <c r="AM722" s="284">
        <v>501</v>
      </c>
      <c r="AN722" s="284">
        <v>538</v>
      </c>
      <c r="AO722" s="284">
        <v>636</v>
      </c>
      <c r="AP722" s="287">
        <v>559</v>
      </c>
      <c r="AQ722" s="287">
        <v>559</v>
      </c>
      <c r="AR722" s="287">
        <v>667</v>
      </c>
      <c r="AS722" s="287">
        <v>605</v>
      </c>
      <c r="AU722" t="s">
        <v>3152</v>
      </c>
    </row>
    <row r="723" spans="4:47" ht="13.5" customHeight="1">
      <c r="D723" s="283" t="s">
        <v>2771</v>
      </c>
      <c r="E723" s="283" t="s">
        <v>4713</v>
      </c>
      <c r="F723" s="285" t="s">
        <v>3570</v>
      </c>
      <c r="G723" s="199">
        <v>16.5</v>
      </c>
      <c r="H723" s="284">
        <v>528</v>
      </c>
      <c r="I723" s="284">
        <v>521</v>
      </c>
      <c r="J723" s="284">
        <v>642</v>
      </c>
      <c r="K723" s="284">
        <v>549</v>
      </c>
      <c r="L723" s="284">
        <v>540</v>
      </c>
      <c r="M723" s="284">
        <v>674</v>
      </c>
      <c r="N723" s="284">
        <v>626</v>
      </c>
      <c r="O723" s="284">
        <v>556</v>
      </c>
      <c r="P723" s="284">
        <v>558</v>
      </c>
      <c r="Q723" s="284">
        <v>664</v>
      </c>
      <c r="R723" s="284">
        <v>623</v>
      </c>
      <c r="S723" s="284">
        <v>633</v>
      </c>
      <c r="T723" s="284">
        <v>757</v>
      </c>
      <c r="U723" s="284">
        <v>848</v>
      </c>
      <c r="V723" s="284">
        <v>688</v>
      </c>
      <c r="W723" s="284">
        <v>755</v>
      </c>
      <c r="X723" s="284">
        <v>558</v>
      </c>
      <c r="Y723" s="284">
        <v>610</v>
      </c>
      <c r="Z723" s="284">
        <v>738</v>
      </c>
      <c r="AA723" s="284">
        <v>634</v>
      </c>
      <c r="AB723" s="284">
        <v>596</v>
      </c>
      <c r="AC723" s="284">
        <v>664</v>
      </c>
      <c r="AD723" s="284">
        <v>805</v>
      </c>
      <c r="AE723" s="284">
        <v>668</v>
      </c>
      <c r="AF723" s="284">
        <v>630</v>
      </c>
      <c r="AG723" s="284">
        <v>699</v>
      </c>
      <c r="AH723" s="284">
        <v>847</v>
      </c>
      <c r="AI723" s="287">
        <v>558</v>
      </c>
      <c r="AJ723" s="284">
        <v>607</v>
      </c>
      <c r="AK723" s="284">
        <v>675</v>
      </c>
      <c r="AL723" s="284">
        <v>818</v>
      </c>
      <c r="AM723" s="284">
        <v>548</v>
      </c>
      <c r="AN723" s="284">
        <v>588</v>
      </c>
      <c r="AO723" s="284">
        <v>695</v>
      </c>
      <c r="AP723" s="287">
        <v>616</v>
      </c>
      <c r="AQ723" s="287">
        <v>616</v>
      </c>
      <c r="AR723" s="287">
        <v>734</v>
      </c>
      <c r="AS723" s="287">
        <v>666</v>
      </c>
      <c r="AU723" t="s">
        <v>2771</v>
      </c>
    </row>
    <row r="724" spans="4:47" ht="13.5" customHeight="1">
      <c r="D724" s="283" t="s">
        <v>3156</v>
      </c>
      <c r="E724" s="283" t="s">
        <v>4713</v>
      </c>
      <c r="F724" s="285" t="s">
        <v>3570</v>
      </c>
      <c r="G724" s="199">
        <v>16.5</v>
      </c>
      <c r="H724" s="284">
        <v>528</v>
      </c>
      <c r="I724" s="284">
        <v>521</v>
      </c>
      <c r="J724" s="284">
        <v>642</v>
      </c>
      <c r="K724" s="284">
        <v>549</v>
      </c>
      <c r="L724" s="284">
        <v>540</v>
      </c>
      <c r="M724" s="284">
        <v>674</v>
      </c>
      <c r="N724" s="284">
        <v>626</v>
      </c>
      <c r="O724" s="284">
        <v>556</v>
      </c>
      <c r="P724" s="284">
        <v>558</v>
      </c>
      <c r="Q724" s="284">
        <v>664</v>
      </c>
      <c r="R724" s="284">
        <v>623</v>
      </c>
      <c r="S724" s="284">
        <v>633</v>
      </c>
      <c r="T724" s="284">
        <v>757</v>
      </c>
      <c r="U724" s="284">
        <v>848</v>
      </c>
      <c r="V724" s="284">
        <v>688</v>
      </c>
      <c r="W724" s="284">
        <v>755</v>
      </c>
      <c r="X724" s="284">
        <v>558</v>
      </c>
      <c r="Y724" s="284">
        <v>610</v>
      </c>
      <c r="Z724" s="284">
        <v>738</v>
      </c>
      <c r="AA724" s="284">
        <v>634</v>
      </c>
      <c r="AB724" s="284">
        <v>596</v>
      </c>
      <c r="AC724" s="284">
        <v>664</v>
      </c>
      <c r="AD724" s="284">
        <v>805</v>
      </c>
      <c r="AE724" s="284">
        <v>668</v>
      </c>
      <c r="AF724" s="284">
        <v>630</v>
      </c>
      <c r="AG724" s="284">
        <v>699</v>
      </c>
      <c r="AH724" s="284">
        <v>847</v>
      </c>
      <c r="AI724" s="287">
        <v>558</v>
      </c>
      <c r="AJ724" s="284">
        <v>607</v>
      </c>
      <c r="AK724" s="284">
        <v>675</v>
      </c>
      <c r="AL724" s="284">
        <v>818</v>
      </c>
      <c r="AM724" s="284">
        <v>548</v>
      </c>
      <c r="AN724" s="284">
        <v>588</v>
      </c>
      <c r="AO724" s="284">
        <v>695</v>
      </c>
      <c r="AP724" s="287">
        <v>616</v>
      </c>
      <c r="AQ724" s="287">
        <v>616</v>
      </c>
      <c r="AR724" s="287">
        <v>734</v>
      </c>
      <c r="AS724" s="287">
        <v>666</v>
      </c>
      <c r="AU724" t="s">
        <v>3156</v>
      </c>
    </row>
    <row r="725" spans="4:47" ht="13.5" customHeight="1">
      <c r="D725" s="283" t="s">
        <v>70</v>
      </c>
      <c r="E725" s="283" t="s">
        <v>4713</v>
      </c>
      <c r="F725" s="285" t="s">
        <v>786</v>
      </c>
      <c r="G725" s="199">
        <v>17.8</v>
      </c>
      <c r="H725" s="284">
        <v>520</v>
      </c>
      <c r="I725" s="284">
        <v>521</v>
      </c>
      <c r="J725" s="284">
        <v>624</v>
      </c>
      <c r="K725" s="284">
        <v>549</v>
      </c>
      <c r="L725" s="284">
        <v>536</v>
      </c>
      <c r="M725" s="284">
        <v>679</v>
      </c>
      <c r="N725" s="284">
        <v>577</v>
      </c>
      <c r="O725" s="284">
        <v>524</v>
      </c>
      <c r="P725" s="284">
        <v>563</v>
      </c>
      <c r="Q725" s="284">
        <v>661</v>
      </c>
      <c r="R725" s="284">
        <v>576</v>
      </c>
      <c r="S725" s="284">
        <v>655</v>
      </c>
      <c r="T725" s="284">
        <v>786</v>
      </c>
      <c r="U725" s="284">
        <v>880</v>
      </c>
      <c r="V725" s="284">
        <v>716</v>
      </c>
      <c r="W725" s="284">
        <v>784</v>
      </c>
      <c r="X725" s="284">
        <v>539</v>
      </c>
      <c r="Y725" s="284">
        <v>594</v>
      </c>
      <c r="Z725" s="284">
        <v>734</v>
      </c>
      <c r="AA725" s="284">
        <v>609</v>
      </c>
      <c r="AB725" s="284">
        <v>571</v>
      </c>
      <c r="AC725" s="284">
        <v>644</v>
      </c>
      <c r="AD725" s="284">
        <v>803</v>
      </c>
      <c r="AE725" s="284">
        <v>644</v>
      </c>
      <c r="AF725" s="284">
        <v>607</v>
      </c>
      <c r="AG725" s="284">
        <v>680</v>
      </c>
      <c r="AH725" s="284">
        <v>846</v>
      </c>
      <c r="AI725" s="287">
        <v>546</v>
      </c>
      <c r="AJ725" s="284">
        <v>628</v>
      </c>
      <c r="AK725" s="284">
        <v>701</v>
      </c>
      <c r="AL725" s="284">
        <v>851</v>
      </c>
      <c r="AM725" s="284">
        <v>566</v>
      </c>
      <c r="AN725" s="284">
        <v>609</v>
      </c>
      <c r="AO725" s="284">
        <v>721</v>
      </c>
      <c r="AP725" s="287">
        <v>642</v>
      </c>
      <c r="AQ725" s="287">
        <v>642</v>
      </c>
      <c r="AR725" s="287">
        <v>769</v>
      </c>
      <c r="AS725" s="287">
        <v>689</v>
      </c>
      <c r="AU725" t="s">
        <v>70</v>
      </c>
    </row>
    <row r="726" spans="4:47" ht="13.5" customHeight="1">
      <c r="D726" s="283" t="s">
        <v>3160</v>
      </c>
      <c r="E726" s="283" t="s">
        <v>4713</v>
      </c>
      <c r="F726" s="285" t="s">
        <v>786</v>
      </c>
      <c r="G726" s="199">
        <v>17.8</v>
      </c>
      <c r="H726" s="284">
        <v>520</v>
      </c>
      <c r="I726" s="284">
        <v>521</v>
      </c>
      <c r="J726" s="284">
        <v>624</v>
      </c>
      <c r="K726" s="284">
        <v>549</v>
      </c>
      <c r="L726" s="284">
        <v>536</v>
      </c>
      <c r="M726" s="284">
        <v>679</v>
      </c>
      <c r="N726" s="284">
        <v>577</v>
      </c>
      <c r="O726" s="284">
        <v>524</v>
      </c>
      <c r="P726" s="284">
        <v>563</v>
      </c>
      <c r="Q726" s="284">
        <v>661</v>
      </c>
      <c r="R726" s="284">
        <v>576</v>
      </c>
      <c r="S726" s="284">
        <v>655</v>
      </c>
      <c r="T726" s="284">
        <v>786</v>
      </c>
      <c r="U726" s="284">
        <v>880</v>
      </c>
      <c r="V726" s="284">
        <v>716</v>
      </c>
      <c r="W726" s="284">
        <v>784</v>
      </c>
      <c r="X726" s="284">
        <v>539</v>
      </c>
      <c r="Y726" s="284">
        <v>594</v>
      </c>
      <c r="Z726" s="284">
        <v>734</v>
      </c>
      <c r="AA726" s="284">
        <v>609</v>
      </c>
      <c r="AB726" s="284">
        <v>571</v>
      </c>
      <c r="AC726" s="284">
        <v>644</v>
      </c>
      <c r="AD726" s="284">
        <v>803</v>
      </c>
      <c r="AE726" s="284">
        <v>644</v>
      </c>
      <c r="AF726" s="284">
        <v>607</v>
      </c>
      <c r="AG726" s="284">
        <v>680</v>
      </c>
      <c r="AH726" s="284">
        <v>846</v>
      </c>
      <c r="AI726" s="287">
        <v>546</v>
      </c>
      <c r="AJ726" s="284">
        <v>628</v>
      </c>
      <c r="AK726" s="284">
        <v>701</v>
      </c>
      <c r="AL726" s="284">
        <v>851</v>
      </c>
      <c r="AM726" s="284">
        <v>566</v>
      </c>
      <c r="AN726" s="284">
        <v>609</v>
      </c>
      <c r="AO726" s="284">
        <v>721</v>
      </c>
      <c r="AP726" s="287">
        <v>642</v>
      </c>
      <c r="AQ726" s="287">
        <v>642</v>
      </c>
      <c r="AR726" s="287">
        <v>769</v>
      </c>
      <c r="AS726" s="287">
        <v>689</v>
      </c>
      <c r="AU726" t="s">
        <v>3160</v>
      </c>
    </row>
    <row r="727" spans="4:47" ht="13.5" customHeight="1">
      <c r="D727" s="283" t="s">
        <v>1399</v>
      </c>
      <c r="E727" s="283" t="s">
        <v>4713</v>
      </c>
      <c r="F727" s="285" t="s">
        <v>1404</v>
      </c>
      <c r="G727" s="199">
        <v>20.3</v>
      </c>
      <c r="H727" s="284">
        <v>617</v>
      </c>
      <c r="I727" s="284">
        <v>624</v>
      </c>
      <c r="J727" s="284">
        <v>740</v>
      </c>
      <c r="K727" s="284">
        <v>650</v>
      </c>
      <c r="L727" s="284">
        <v>642</v>
      </c>
      <c r="M727" s="284">
        <v>805</v>
      </c>
      <c r="N727" s="284">
        <v>632</v>
      </c>
      <c r="O727" s="284">
        <v>622</v>
      </c>
      <c r="P727" s="284">
        <v>676</v>
      </c>
      <c r="Q727" s="284">
        <v>787</v>
      </c>
      <c r="R727" s="284">
        <v>648</v>
      </c>
      <c r="S727" s="284">
        <v>790</v>
      </c>
      <c r="T727" s="284">
        <v>942</v>
      </c>
      <c r="U727" s="284">
        <v>1059</v>
      </c>
      <c r="V727" s="284">
        <v>798</v>
      </c>
      <c r="W727" s="284">
        <v>874</v>
      </c>
      <c r="X727" s="284">
        <v>684</v>
      </c>
      <c r="Y727" s="284">
        <v>754</v>
      </c>
      <c r="Z727" s="284">
        <v>929</v>
      </c>
      <c r="AA727" s="284">
        <v>715</v>
      </c>
      <c r="AB727" s="284">
        <v>721</v>
      </c>
      <c r="AC727" s="284">
        <v>816</v>
      </c>
      <c r="AD727" s="284">
        <v>1014</v>
      </c>
      <c r="AE727" s="284">
        <v>756</v>
      </c>
      <c r="AF727" s="284">
        <v>900</v>
      </c>
      <c r="AG727" s="284">
        <v>998</v>
      </c>
      <c r="AH727" s="284">
        <v>1229</v>
      </c>
      <c r="AI727" s="287">
        <v>651</v>
      </c>
      <c r="AJ727" s="284">
        <v>747</v>
      </c>
      <c r="AK727" s="284">
        <v>831</v>
      </c>
      <c r="AL727" s="284">
        <v>1008</v>
      </c>
      <c r="AM727" s="284">
        <v>661</v>
      </c>
      <c r="AN727" s="284">
        <v>711</v>
      </c>
      <c r="AO727" s="284">
        <v>842</v>
      </c>
      <c r="AP727" s="287">
        <v>683</v>
      </c>
      <c r="AQ727" s="287">
        <v>683</v>
      </c>
      <c r="AR727" s="287">
        <v>830</v>
      </c>
      <c r="AS727" s="287">
        <v>773</v>
      </c>
      <c r="AU727" t="s">
        <v>1399</v>
      </c>
    </row>
    <row r="728" spans="4:47" ht="13.5" customHeight="1">
      <c r="D728" s="283" t="s">
        <v>3164</v>
      </c>
      <c r="E728" s="283" t="s">
        <v>4713</v>
      </c>
      <c r="F728" s="285" t="s">
        <v>1404</v>
      </c>
      <c r="G728" s="199">
        <v>20.3</v>
      </c>
      <c r="H728" s="284">
        <v>617</v>
      </c>
      <c r="I728" s="284">
        <v>624</v>
      </c>
      <c r="J728" s="284">
        <v>740</v>
      </c>
      <c r="K728" s="284">
        <v>650</v>
      </c>
      <c r="L728" s="284">
        <v>642</v>
      </c>
      <c r="M728" s="284">
        <v>805</v>
      </c>
      <c r="N728" s="284">
        <v>632</v>
      </c>
      <c r="O728" s="284">
        <v>622</v>
      </c>
      <c r="P728" s="284">
        <v>676</v>
      </c>
      <c r="Q728" s="284">
        <v>787</v>
      </c>
      <c r="R728" s="284">
        <v>648</v>
      </c>
      <c r="S728" s="284">
        <v>790</v>
      </c>
      <c r="T728" s="284">
        <v>942</v>
      </c>
      <c r="U728" s="284">
        <v>1059</v>
      </c>
      <c r="V728" s="284">
        <v>798</v>
      </c>
      <c r="W728" s="284">
        <v>874</v>
      </c>
      <c r="X728" s="284">
        <v>684</v>
      </c>
      <c r="Y728" s="284">
        <v>754</v>
      </c>
      <c r="Z728" s="284">
        <v>929</v>
      </c>
      <c r="AA728" s="284">
        <v>715</v>
      </c>
      <c r="AB728" s="284">
        <v>721</v>
      </c>
      <c r="AC728" s="284">
        <v>816</v>
      </c>
      <c r="AD728" s="284">
        <v>1014</v>
      </c>
      <c r="AE728" s="284">
        <v>756</v>
      </c>
      <c r="AF728" s="284">
        <v>900</v>
      </c>
      <c r="AG728" s="284">
        <v>998</v>
      </c>
      <c r="AH728" s="284">
        <v>1229</v>
      </c>
      <c r="AI728" s="287">
        <v>651</v>
      </c>
      <c r="AJ728" s="284">
        <v>747</v>
      </c>
      <c r="AK728" s="284">
        <v>831</v>
      </c>
      <c r="AL728" s="284">
        <v>1008</v>
      </c>
      <c r="AM728" s="284">
        <v>661</v>
      </c>
      <c r="AN728" s="284">
        <v>711</v>
      </c>
      <c r="AO728" s="284">
        <v>842</v>
      </c>
      <c r="AP728" s="287">
        <v>683</v>
      </c>
      <c r="AQ728" s="287">
        <v>683</v>
      </c>
      <c r="AR728" s="287">
        <v>830</v>
      </c>
      <c r="AS728" s="287">
        <v>773</v>
      </c>
      <c r="AU728" t="s">
        <v>3164</v>
      </c>
    </row>
    <row r="729" spans="4:47" ht="13.5" customHeight="1">
      <c r="D729" s="283" t="s">
        <v>1135</v>
      </c>
      <c r="E729" s="283" t="s">
        <v>4713</v>
      </c>
      <c r="F729" s="285" t="s">
        <v>787</v>
      </c>
      <c r="G729" s="199">
        <v>16</v>
      </c>
      <c r="H729" s="284">
        <v>564</v>
      </c>
      <c r="I729" s="284">
        <v>567</v>
      </c>
      <c r="J729" s="284">
        <v>682</v>
      </c>
      <c r="K729" s="284">
        <v>604</v>
      </c>
      <c r="L729" s="284">
        <v>590</v>
      </c>
      <c r="M729" s="284">
        <v>747</v>
      </c>
      <c r="N729" s="284">
        <v>634</v>
      </c>
      <c r="O729" s="284">
        <v>569</v>
      </c>
      <c r="P729" s="284">
        <v>613</v>
      </c>
      <c r="Q729" s="284">
        <v>724</v>
      </c>
      <c r="R729" s="284">
        <v>613</v>
      </c>
      <c r="S729" s="284">
        <v>742</v>
      </c>
      <c r="T729" s="284">
        <v>892</v>
      </c>
      <c r="U729" s="284">
        <v>999</v>
      </c>
      <c r="V729" s="284">
        <v>773</v>
      </c>
      <c r="W729" s="284">
        <v>845</v>
      </c>
      <c r="X729" s="284">
        <v>611</v>
      </c>
      <c r="Y729" s="284">
        <v>673</v>
      </c>
      <c r="Z729" s="284">
        <v>832</v>
      </c>
      <c r="AA729" s="284">
        <v>690</v>
      </c>
      <c r="AB729" s="284">
        <v>642</v>
      </c>
      <c r="AC729" s="284">
        <v>726</v>
      </c>
      <c r="AD729" s="284">
        <v>906</v>
      </c>
      <c r="AE729" s="284">
        <v>724</v>
      </c>
      <c r="AF729" s="284">
        <v>713</v>
      </c>
      <c r="AG729" s="284">
        <v>798</v>
      </c>
      <c r="AH729" s="284">
        <v>991</v>
      </c>
      <c r="AI729" s="284">
        <v>622</v>
      </c>
      <c r="AJ729" s="284">
        <v>700</v>
      </c>
      <c r="AK729" s="284">
        <v>783</v>
      </c>
      <c r="AL729" s="284">
        <v>951</v>
      </c>
      <c r="AM729" s="284">
        <v>615</v>
      </c>
      <c r="AN729" s="284">
        <v>664</v>
      </c>
      <c r="AO729" s="284">
        <v>788</v>
      </c>
      <c r="AP729" s="284">
        <v>667</v>
      </c>
      <c r="AQ729" s="284">
        <v>667</v>
      </c>
      <c r="AR729" s="284">
        <v>812</v>
      </c>
      <c r="AS729" s="284">
        <v>762</v>
      </c>
      <c r="AU729" t="s">
        <v>1135</v>
      </c>
    </row>
    <row r="730" spans="4:47" ht="13.5" customHeight="1">
      <c r="D730" s="283" t="s">
        <v>3168</v>
      </c>
      <c r="E730" s="283" t="s">
        <v>4713</v>
      </c>
      <c r="F730" s="285" t="s">
        <v>4722</v>
      </c>
      <c r="G730" s="199">
        <v>16</v>
      </c>
      <c r="H730" s="284">
        <v>564</v>
      </c>
      <c r="I730" s="284">
        <v>567</v>
      </c>
      <c r="J730" s="284">
        <v>682</v>
      </c>
      <c r="K730" s="284">
        <v>604</v>
      </c>
      <c r="L730" s="284">
        <v>590</v>
      </c>
      <c r="M730" s="284">
        <v>747</v>
      </c>
      <c r="N730" s="284">
        <v>634</v>
      </c>
      <c r="O730" s="284">
        <v>569</v>
      </c>
      <c r="P730" s="284">
        <v>613</v>
      </c>
      <c r="Q730" s="284">
        <v>724</v>
      </c>
      <c r="R730" s="284">
        <v>613</v>
      </c>
      <c r="S730" s="284">
        <v>742</v>
      </c>
      <c r="T730" s="284">
        <v>892</v>
      </c>
      <c r="U730" s="284">
        <v>999</v>
      </c>
      <c r="V730" s="284">
        <v>773</v>
      </c>
      <c r="W730" s="284">
        <v>845</v>
      </c>
      <c r="X730" s="284">
        <v>611</v>
      </c>
      <c r="Y730" s="284">
        <v>673</v>
      </c>
      <c r="Z730" s="284">
        <v>832</v>
      </c>
      <c r="AA730" s="284">
        <v>690</v>
      </c>
      <c r="AB730" s="284">
        <v>642</v>
      </c>
      <c r="AC730" s="284">
        <v>726</v>
      </c>
      <c r="AD730" s="284">
        <v>906</v>
      </c>
      <c r="AE730" s="284">
        <v>724</v>
      </c>
      <c r="AF730" s="284">
        <v>713</v>
      </c>
      <c r="AG730" s="284">
        <v>798</v>
      </c>
      <c r="AH730" s="284">
        <v>991</v>
      </c>
      <c r="AI730" s="284">
        <v>622</v>
      </c>
      <c r="AJ730" s="284">
        <v>700</v>
      </c>
      <c r="AK730" s="284">
        <v>783</v>
      </c>
      <c r="AL730" s="284">
        <v>951</v>
      </c>
      <c r="AM730" s="284">
        <v>615</v>
      </c>
      <c r="AN730" s="284">
        <v>664</v>
      </c>
      <c r="AO730" s="284">
        <v>788</v>
      </c>
      <c r="AP730" s="284">
        <v>667</v>
      </c>
      <c r="AQ730" s="284">
        <v>667</v>
      </c>
      <c r="AR730" s="284">
        <v>812</v>
      </c>
      <c r="AS730" s="284">
        <v>762</v>
      </c>
      <c r="AU730" t="s">
        <v>3168</v>
      </c>
    </row>
    <row r="731" spans="4:47" ht="13.5" customHeight="1">
      <c r="D731" s="283" t="s">
        <v>1136</v>
      </c>
      <c r="E731" s="283" t="s">
        <v>4713</v>
      </c>
      <c r="F731" s="285" t="s">
        <v>789</v>
      </c>
      <c r="G731" s="199">
        <v>18</v>
      </c>
      <c r="H731" s="284">
        <v>585</v>
      </c>
      <c r="I731" s="284">
        <v>590</v>
      </c>
      <c r="J731" s="284">
        <v>711</v>
      </c>
      <c r="K731" s="284">
        <v>628</v>
      </c>
      <c r="L731" s="284">
        <v>614</v>
      </c>
      <c r="M731" s="284">
        <v>784</v>
      </c>
      <c r="N731" s="284">
        <v>661</v>
      </c>
      <c r="O731" s="284">
        <v>591</v>
      </c>
      <c r="P731" s="284">
        <v>642</v>
      </c>
      <c r="Q731" s="284">
        <v>758</v>
      </c>
      <c r="R731" s="284">
        <v>637</v>
      </c>
      <c r="S731" s="284">
        <v>769</v>
      </c>
      <c r="T731" s="284">
        <v>937</v>
      </c>
      <c r="U731" s="284">
        <v>1042</v>
      </c>
      <c r="V731" s="284">
        <v>811</v>
      </c>
      <c r="W731" s="284">
        <v>885</v>
      </c>
      <c r="X731" s="284">
        <v>630</v>
      </c>
      <c r="Y731" s="284">
        <v>699</v>
      </c>
      <c r="Z731" s="284">
        <v>867</v>
      </c>
      <c r="AA731" s="284">
        <v>713</v>
      </c>
      <c r="AB731" s="284">
        <v>667</v>
      </c>
      <c r="AC731" s="284">
        <v>759</v>
      </c>
      <c r="AD731" s="284">
        <v>951</v>
      </c>
      <c r="AE731" s="284">
        <v>753</v>
      </c>
      <c r="AF731" s="284">
        <v>738</v>
      </c>
      <c r="AG731" s="284">
        <v>831</v>
      </c>
      <c r="AH731" s="284">
        <v>1036</v>
      </c>
      <c r="AI731" s="284">
        <v>641</v>
      </c>
      <c r="AJ731" s="284">
        <v>728</v>
      </c>
      <c r="AK731" s="284">
        <v>819</v>
      </c>
      <c r="AL731" s="284">
        <v>997</v>
      </c>
      <c r="AM731" s="284">
        <v>637</v>
      </c>
      <c r="AN731" s="284">
        <v>691</v>
      </c>
      <c r="AO731" s="284">
        <v>822</v>
      </c>
      <c r="AP731" s="284">
        <v>700</v>
      </c>
      <c r="AQ731" s="284">
        <v>700</v>
      </c>
      <c r="AR731" s="284">
        <v>862</v>
      </c>
      <c r="AS731" s="284">
        <v>795</v>
      </c>
      <c r="AU731" t="s">
        <v>1136</v>
      </c>
    </row>
    <row r="732" spans="4:47" ht="13.5" customHeight="1">
      <c r="D732" s="283" t="s">
        <v>3172</v>
      </c>
      <c r="E732" s="283" t="s">
        <v>4713</v>
      </c>
      <c r="F732" s="285" t="s">
        <v>4723</v>
      </c>
      <c r="G732" s="199">
        <v>18</v>
      </c>
      <c r="H732" s="284">
        <v>585</v>
      </c>
      <c r="I732" s="284">
        <v>590</v>
      </c>
      <c r="J732" s="284">
        <v>711</v>
      </c>
      <c r="K732" s="284">
        <v>628</v>
      </c>
      <c r="L732" s="284">
        <v>614</v>
      </c>
      <c r="M732" s="284">
        <v>784</v>
      </c>
      <c r="N732" s="284">
        <v>661</v>
      </c>
      <c r="O732" s="284">
        <v>591</v>
      </c>
      <c r="P732" s="284">
        <v>642</v>
      </c>
      <c r="Q732" s="284">
        <v>758</v>
      </c>
      <c r="R732" s="284">
        <v>637</v>
      </c>
      <c r="S732" s="284">
        <v>769</v>
      </c>
      <c r="T732" s="284">
        <v>937</v>
      </c>
      <c r="U732" s="284">
        <v>1042</v>
      </c>
      <c r="V732" s="284">
        <v>811</v>
      </c>
      <c r="W732" s="284">
        <v>885</v>
      </c>
      <c r="X732" s="284">
        <v>630</v>
      </c>
      <c r="Y732" s="284">
        <v>699</v>
      </c>
      <c r="Z732" s="284">
        <v>867</v>
      </c>
      <c r="AA732" s="284">
        <v>713</v>
      </c>
      <c r="AB732" s="284">
        <v>667</v>
      </c>
      <c r="AC732" s="284">
        <v>759</v>
      </c>
      <c r="AD732" s="284">
        <v>951</v>
      </c>
      <c r="AE732" s="284">
        <v>753</v>
      </c>
      <c r="AF732" s="284">
        <v>738</v>
      </c>
      <c r="AG732" s="284">
        <v>831</v>
      </c>
      <c r="AH732" s="284">
        <v>1036</v>
      </c>
      <c r="AI732" s="284">
        <v>641</v>
      </c>
      <c r="AJ732" s="284">
        <v>728</v>
      </c>
      <c r="AK732" s="284">
        <v>819</v>
      </c>
      <c r="AL732" s="284">
        <v>997</v>
      </c>
      <c r="AM732" s="284">
        <v>637</v>
      </c>
      <c r="AN732" s="284">
        <v>691</v>
      </c>
      <c r="AO732" s="284">
        <v>822</v>
      </c>
      <c r="AP732" s="284">
        <v>700</v>
      </c>
      <c r="AQ732" s="284">
        <v>700</v>
      </c>
      <c r="AR732" s="284">
        <v>862</v>
      </c>
      <c r="AS732" s="284">
        <v>795</v>
      </c>
      <c r="AU732" t="s">
        <v>3172</v>
      </c>
    </row>
    <row r="733" spans="4:47" ht="13.5" customHeight="1">
      <c r="D733" s="283" t="s">
        <v>2775</v>
      </c>
      <c r="E733" s="283" t="s">
        <v>4713</v>
      </c>
      <c r="F733" s="285" t="s">
        <v>3571</v>
      </c>
      <c r="G733" s="199">
        <v>19</v>
      </c>
      <c r="H733" s="284">
        <v>638</v>
      </c>
      <c r="I733" s="284">
        <v>638</v>
      </c>
      <c r="J733" s="284">
        <v>787</v>
      </c>
      <c r="K733" s="284">
        <v>677</v>
      </c>
      <c r="L733" s="284">
        <v>669</v>
      </c>
      <c r="M733" s="284">
        <v>845</v>
      </c>
      <c r="N733" s="284">
        <v>772</v>
      </c>
      <c r="O733" s="284">
        <v>671</v>
      </c>
      <c r="P733" s="284">
        <v>694</v>
      </c>
      <c r="Q733" s="284">
        <v>826</v>
      </c>
      <c r="R733" s="284">
        <v>771</v>
      </c>
      <c r="S733" s="284">
        <v>816</v>
      </c>
      <c r="T733" s="284">
        <v>993</v>
      </c>
      <c r="U733" s="284">
        <v>1105</v>
      </c>
      <c r="V733" s="284">
        <v>865</v>
      </c>
      <c r="W733" s="284">
        <v>945</v>
      </c>
      <c r="X733" s="284">
        <v>698</v>
      </c>
      <c r="Y733" s="284">
        <v>772</v>
      </c>
      <c r="Z733" s="284">
        <v>938</v>
      </c>
      <c r="AA733" s="284">
        <v>797</v>
      </c>
      <c r="AB733" s="284">
        <v>751</v>
      </c>
      <c r="AC733" s="284">
        <v>848</v>
      </c>
      <c r="AD733" s="284">
        <v>1033</v>
      </c>
      <c r="AE733" s="284">
        <v>842</v>
      </c>
      <c r="AF733" s="284">
        <v>820</v>
      </c>
      <c r="AG733" s="284">
        <v>918</v>
      </c>
      <c r="AH733" s="284">
        <v>1116</v>
      </c>
      <c r="AI733" s="284">
        <v>699</v>
      </c>
      <c r="AJ733" s="284">
        <v>772</v>
      </c>
      <c r="AK733" s="284">
        <v>869</v>
      </c>
      <c r="AL733" s="284">
        <v>1059</v>
      </c>
      <c r="AM733" s="284">
        <v>677</v>
      </c>
      <c r="AN733" s="284">
        <v>735</v>
      </c>
      <c r="AO733" s="284">
        <v>875</v>
      </c>
      <c r="AP733" s="284">
        <v>752</v>
      </c>
      <c r="AQ733" s="284">
        <v>752</v>
      </c>
      <c r="AR733" s="284">
        <v>925</v>
      </c>
      <c r="AS733" s="284">
        <v>850</v>
      </c>
      <c r="AU733" t="s">
        <v>2775</v>
      </c>
    </row>
    <row r="734" spans="4:47" ht="13.5" customHeight="1">
      <c r="D734" s="283" t="s">
        <v>3176</v>
      </c>
      <c r="E734" s="283" t="s">
        <v>4713</v>
      </c>
      <c r="F734" s="285" t="s">
        <v>4724</v>
      </c>
      <c r="G734" s="199">
        <v>19</v>
      </c>
      <c r="H734" s="284">
        <v>638</v>
      </c>
      <c r="I734" s="284">
        <v>638</v>
      </c>
      <c r="J734" s="284">
        <v>787</v>
      </c>
      <c r="K734" s="284">
        <v>677</v>
      </c>
      <c r="L734" s="284">
        <v>669</v>
      </c>
      <c r="M734" s="284">
        <v>845</v>
      </c>
      <c r="N734" s="284">
        <v>772</v>
      </c>
      <c r="O734" s="284">
        <v>671</v>
      </c>
      <c r="P734" s="284">
        <v>694</v>
      </c>
      <c r="Q734" s="284">
        <v>826</v>
      </c>
      <c r="R734" s="284">
        <v>771</v>
      </c>
      <c r="S734" s="284">
        <v>816</v>
      </c>
      <c r="T734" s="284">
        <v>993</v>
      </c>
      <c r="U734" s="284">
        <v>1105</v>
      </c>
      <c r="V734" s="284">
        <v>865</v>
      </c>
      <c r="W734" s="284">
        <v>945</v>
      </c>
      <c r="X734" s="284">
        <v>698</v>
      </c>
      <c r="Y734" s="284">
        <v>772</v>
      </c>
      <c r="Z734" s="284">
        <v>938</v>
      </c>
      <c r="AA734" s="284">
        <v>797</v>
      </c>
      <c r="AB734" s="284">
        <v>751</v>
      </c>
      <c r="AC734" s="284">
        <v>848</v>
      </c>
      <c r="AD734" s="284">
        <v>1033</v>
      </c>
      <c r="AE734" s="284">
        <v>842</v>
      </c>
      <c r="AF734" s="284">
        <v>820</v>
      </c>
      <c r="AG734" s="284">
        <v>918</v>
      </c>
      <c r="AH734" s="284">
        <v>1116</v>
      </c>
      <c r="AI734" s="284">
        <v>699</v>
      </c>
      <c r="AJ734" s="284">
        <v>772</v>
      </c>
      <c r="AK734" s="284">
        <v>869</v>
      </c>
      <c r="AL734" s="284">
        <v>1059</v>
      </c>
      <c r="AM734" s="284">
        <v>677</v>
      </c>
      <c r="AN734" s="284">
        <v>735</v>
      </c>
      <c r="AO734" s="284">
        <v>875</v>
      </c>
      <c r="AP734" s="284">
        <v>752</v>
      </c>
      <c r="AQ734" s="284">
        <v>752</v>
      </c>
      <c r="AR734" s="284">
        <v>925</v>
      </c>
      <c r="AS734" s="284">
        <v>850</v>
      </c>
      <c r="AU734" t="s">
        <v>3176</v>
      </c>
    </row>
    <row r="735" spans="4:47" ht="13.5" customHeight="1">
      <c r="D735" s="283" t="s">
        <v>1137</v>
      </c>
      <c r="E735" s="283" t="s">
        <v>4713</v>
      </c>
      <c r="F735" s="285" t="s">
        <v>788</v>
      </c>
      <c r="G735" s="199">
        <v>20</v>
      </c>
      <c r="H735" s="284">
        <v>637</v>
      </c>
      <c r="I735" s="284">
        <v>643</v>
      </c>
      <c r="J735" s="284">
        <v>776</v>
      </c>
      <c r="K735" s="284">
        <v>684</v>
      </c>
      <c r="L735" s="284">
        <v>669</v>
      </c>
      <c r="M735" s="284">
        <v>857</v>
      </c>
      <c r="N735" s="284">
        <v>721</v>
      </c>
      <c r="O735" s="284">
        <v>645</v>
      </c>
      <c r="P735" s="284">
        <v>702</v>
      </c>
      <c r="Q735" s="284">
        <v>829</v>
      </c>
      <c r="R735" s="284">
        <v>698</v>
      </c>
      <c r="S735" s="284">
        <v>840</v>
      </c>
      <c r="T735" s="284">
        <v>1025</v>
      </c>
      <c r="U735" s="284">
        <v>1140</v>
      </c>
      <c r="V735" s="284">
        <v>896</v>
      </c>
      <c r="W735" s="284">
        <v>978</v>
      </c>
      <c r="X735" s="284">
        <v>683</v>
      </c>
      <c r="Y735" s="284">
        <v>760</v>
      </c>
      <c r="Z735" s="284">
        <v>944</v>
      </c>
      <c r="AA735" s="284">
        <v>774</v>
      </c>
      <c r="AB735" s="284">
        <v>726</v>
      </c>
      <c r="AC735" s="284">
        <v>829</v>
      </c>
      <c r="AD735" s="284">
        <v>1040</v>
      </c>
      <c r="AE735" s="284">
        <v>820</v>
      </c>
      <c r="AF735" s="284">
        <v>797</v>
      </c>
      <c r="AG735" s="284">
        <v>901</v>
      </c>
      <c r="AH735" s="284">
        <v>1125</v>
      </c>
      <c r="AI735" s="284">
        <v>694</v>
      </c>
      <c r="AJ735" s="284">
        <v>795</v>
      </c>
      <c r="AK735" s="284">
        <v>897</v>
      </c>
      <c r="AL735" s="284">
        <v>1093</v>
      </c>
      <c r="AM735" s="284">
        <v>697</v>
      </c>
      <c r="AN735" s="284">
        <v>758</v>
      </c>
      <c r="AO735" s="284">
        <v>903</v>
      </c>
      <c r="AP735" s="284">
        <v>779</v>
      </c>
      <c r="AQ735" s="284">
        <v>779</v>
      </c>
      <c r="AR735" s="284">
        <v>961</v>
      </c>
      <c r="AS735" s="284">
        <v>875</v>
      </c>
      <c r="AU735" t="s">
        <v>1137</v>
      </c>
    </row>
    <row r="736" spans="4:47" ht="13.5" customHeight="1">
      <c r="D736" s="283" t="s">
        <v>3180</v>
      </c>
      <c r="E736" s="283" t="s">
        <v>4713</v>
      </c>
      <c r="F736" s="285" t="s">
        <v>4725</v>
      </c>
      <c r="G736" s="199">
        <v>20</v>
      </c>
      <c r="H736" s="284">
        <v>637</v>
      </c>
      <c r="I736" s="284">
        <v>643</v>
      </c>
      <c r="J736" s="284">
        <v>776</v>
      </c>
      <c r="K736" s="284">
        <v>684</v>
      </c>
      <c r="L736" s="284">
        <v>669</v>
      </c>
      <c r="M736" s="284">
        <v>857</v>
      </c>
      <c r="N736" s="284">
        <v>721</v>
      </c>
      <c r="O736" s="284">
        <v>645</v>
      </c>
      <c r="P736" s="284">
        <v>702</v>
      </c>
      <c r="Q736" s="284">
        <v>829</v>
      </c>
      <c r="R736" s="284">
        <v>698</v>
      </c>
      <c r="S736" s="284">
        <v>840</v>
      </c>
      <c r="T736" s="284">
        <v>1025</v>
      </c>
      <c r="U736" s="284">
        <v>1140</v>
      </c>
      <c r="V736" s="284">
        <v>896</v>
      </c>
      <c r="W736" s="284">
        <v>978</v>
      </c>
      <c r="X736" s="284">
        <v>683</v>
      </c>
      <c r="Y736" s="284">
        <v>760</v>
      </c>
      <c r="Z736" s="284">
        <v>944</v>
      </c>
      <c r="AA736" s="284">
        <v>774</v>
      </c>
      <c r="AB736" s="284">
        <v>726</v>
      </c>
      <c r="AC736" s="284">
        <v>829</v>
      </c>
      <c r="AD736" s="284">
        <v>1040</v>
      </c>
      <c r="AE736" s="284">
        <v>820</v>
      </c>
      <c r="AF736" s="284">
        <v>797</v>
      </c>
      <c r="AG736" s="284">
        <v>901</v>
      </c>
      <c r="AH736" s="284">
        <v>1125</v>
      </c>
      <c r="AI736" s="284">
        <v>694</v>
      </c>
      <c r="AJ736" s="284">
        <v>795</v>
      </c>
      <c r="AK736" s="284">
        <v>897</v>
      </c>
      <c r="AL736" s="284">
        <v>1093</v>
      </c>
      <c r="AM736" s="284">
        <v>697</v>
      </c>
      <c r="AN736" s="284">
        <v>758</v>
      </c>
      <c r="AO736" s="284">
        <v>903</v>
      </c>
      <c r="AP736" s="284">
        <v>779</v>
      </c>
      <c r="AQ736" s="284">
        <v>779</v>
      </c>
      <c r="AR736" s="284">
        <v>961</v>
      </c>
      <c r="AS736" s="284">
        <v>875</v>
      </c>
      <c r="AU736" t="s">
        <v>3180</v>
      </c>
    </row>
    <row r="737" spans="4:47" ht="13.5" customHeight="1">
      <c r="D737" s="283" t="s">
        <v>1147</v>
      </c>
      <c r="E737" s="283" t="s">
        <v>4713</v>
      </c>
      <c r="F737" s="285" t="s">
        <v>787</v>
      </c>
      <c r="G737" s="199">
        <v>20.3</v>
      </c>
      <c r="H737" s="284">
        <v>606</v>
      </c>
      <c r="I737" s="284">
        <v>608</v>
      </c>
      <c r="J737" s="284">
        <v>729</v>
      </c>
      <c r="K737" s="284">
        <v>646</v>
      </c>
      <c r="L737" s="284">
        <v>631</v>
      </c>
      <c r="M737" s="284">
        <v>794</v>
      </c>
      <c r="N737" s="284">
        <v>678</v>
      </c>
      <c r="O737" s="284">
        <v>610</v>
      </c>
      <c r="P737" s="284">
        <v>653</v>
      </c>
      <c r="Q737" s="284">
        <v>770</v>
      </c>
      <c r="R737" s="284">
        <v>664</v>
      </c>
      <c r="S737" s="284">
        <v>792</v>
      </c>
      <c r="T737" s="284">
        <v>944</v>
      </c>
      <c r="U737" s="284">
        <v>1061</v>
      </c>
      <c r="V737" s="284">
        <v>826</v>
      </c>
      <c r="W737" s="284">
        <v>906</v>
      </c>
      <c r="X737" s="284">
        <v>652</v>
      </c>
      <c r="Y737" s="284">
        <v>715</v>
      </c>
      <c r="Z737" s="284">
        <v>881</v>
      </c>
      <c r="AA737" s="284">
        <v>735</v>
      </c>
      <c r="AB737" s="284">
        <v>683</v>
      </c>
      <c r="AC737" s="284">
        <v>767</v>
      </c>
      <c r="AD737" s="284">
        <v>955</v>
      </c>
      <c r="AE737" s="284">
        <v>770</v>
      </c>
      <c r="AF737" s="284">
        <v>754</v>
      </c>
      <c r="AG737" s="284">
        <v>840</v>
      </c>
      <c r="AH737" s="284">
        <v>1040</v>
      </c>
      <c r="AI737" s="284">
        <v>664</v>
      </c>
      <c r="AJ737" s="284">
        <v>748</v>
      </c>
      <c r="AK737" s="284">
        <v>832</v>
      </c>
      <c r="AL737" s="284">
        <v>1009</v>
      </c>
      <c r="AM737" s="284">
        <v>663</v>
      </c>
      <c r="AN737" s="284">
        <v>712</v>
      </c>
      <c r="AO737" s="284">
        <v>843</v>
      </c>
      <c r="AP737" s="284">
        <v>720</v>
      </c>
      <c r="AQ737" s="284">
        <v>720</v>
      </c>
      <c r="AR737" s="284">
        <v>866</v>
      </c>
      <c r="AS737" s="284">
        <v>815</v>
      </c>
      <c r="AU737" t="s">
        <v>1147</v>
      </c>
    </row>
    <row r="738" spans="4:47" ht="13.5" customHeight="1">
      <c r="D738" s="283" t="s">
        <v>3184</v>
      </c>
      <c r="E738" s="283" t="s">
        <v>4713</v>
      </c>
      <c r="F738" s="285" t="s">
        <v>787</v>
      </c>
      <c r="G738" s="199">
        <v>20.3</v>
      </c>
      <c r="H738" s="284">
        <v>606</v>
      </c>
      <c r="I738" s="284">
        <v>608</v>
      </c>
      <c r="J738" s="284">
        <v>729</v>
      </c>
      <c r="K738" s="284">
        <v>646</v>
      </c>
      <c r="L738" s="284">
        <v>631</v>
      </c>
      <c r="M738" s="284">
        <v>794</v>
      </c>
      <c r="N738" s="284">
        <v>678</v>
      </c>
      <c r="O738" s="284">
        <v>610</v>
      </c>
      <c r="P738" s="284">
        <v>653</v>
      </c>
      <c r="Q738" s="284">
        <v>770</v>
      </c>
      <c r="R738" s="284">
        <v>664</v>
      </c>
      <c r="S738" s="284">
        <v>792</v>
      </c>
      <c r="T738" s="284">
        <v>944</v>
      </c>
      <c r="U738" s="284">
        <v>1061</v>
      </c>
      <c r="V738" s="284">
        <v>826</v>
      </c>
      <c r="W738" s="284">
        <v>906</v>
      </c>
      <c r="X738" s="284">
        <v>652</v>
      </c>
      <c r="Y738" s="284">
        <v>715</v>
      </c>
      <c r="Z738" s="284">
        <v>881</v>
      </c>
      <c r="AA738" s="284">
        <v>735</v>
      </c>
      <c r="AB738" s="284">
        <v>683</v>
      </c>
      <c r="AC738" s="284">
        <v>767</v>
      </c>
      <c r="AD738" s="284">
        <v>955</v>
      </c>
      <c r="AE738" s="284">
        <v>770</v>
      </c>
      <c r="AF738" s="284">
        <v>754</v>
      </c>
      <c r="AG738" s="284">
        <v>840</v>
      </c>
      <c r="AH738" s="284">
        <v>1040</v>
      </c>
      <c r="AI738" s="284">
        <v>664</v>
      </c>
      <c r="AJ738" s="284">
        <v>748</v>
      </c>
      <c r="AK738" s="284">
        <v>832</v>
      </c>
      <c r="AL738" s="284">
        <v>1009</v>
      </c>
      <c r="AM738" s="284">
        <v>663</v>
      </c>
      <c r="AN738" s="284">
        <v>712</v>
      </c>
      <c r="AO738" s="284">
        <v>843</v>
      </c>
      <c r="AP738" s="284">
        <v>720</v>
      </c>
      <c r="AQ738" s="284">
        <v>720</v>
      </c>
      <c r="AR738" s="284">
        <v>866</v>
      </c>
      <c r="AS738" s="284">
        <v>815</v>
      </c>
      <c r="AU738" t="s">
        <v>3184</v>
      </c>
    </row>
    <row r="739" spans="4:47" ht="13.5" customHeight="1">
      <c r="D739" s="283" t="s">
        <v>72</v>
      </c>
      <c r="E739" s="283" t="s">
        <v>4713</v>
      </c>
      <c r="F739" s="285" t="s">
        <v>789</v>
      </c>
      <c r="G739" s="199">
        <v>22.8</v>
      </c>
      <c r="H739" s="284">
        <v>633</v>
      </c>
      <c r="I739" s="284">
        <v>637</v>
      </c>
      <c r="J739" s="284">
        <v>765</v>
      </c>
      <c r="K739" s="284">
        <v>676</v>
      </c>
      <c r="L739" s="284">
        <v>661</v>
      </c>
      <c r="M739" s="284">
        <v>838</v>
      </c>
      <c r="N739" s="284">
        <v>711</v>
      </c>
      <c r="O739" s="284">
        <v>639</v>
      </c>
      <c r="P739" s="284">
        <v>689</v>
      </c>
      <c r="Q739" s="284">
        <v>812</v>
      </c>
      <c r="R739" s="284">
        <v>695</v>
      </c>
      <c r="S739" s="284">
        <v>829</v>
      </c>
      <c r="T739" s="284">
        <v>998</v>
      </c>
      <c r="U739" s="284">
        <v>1116</v>
      </c>
      <c r="V739" s="284">
        <v>874</v>
      </c>
      <c r="W739" s="284">
        <v>957</v>
      </c>
      <c r="X739" s="284">
        <v>678</v>
      </c>
      <c r="Y739" s="284">
        <v>748</v>
      </c>
      <c r="Z739" s="284">
        <v>925</v>
      </c>
      <c r="AA739" s="284">
        <v>766</v>
      </c>
      <c r="AB739" s="284">
        <v>715</v>
      </c>
      <c r="AC739" s="284">
        <v>809</v>
      </c>
      <c r="AD739" s="284">
        <v>1010</v>
      </c>
      <c r="AE739" s="284">
        <v>806</v>
      </c>
      <c r="AF739" s="284">
        <v>786</v>
      </c>
      <c r="AG739" s="284">
        <v>881</v>
      </c>
      <c r="AH739" s="284">
        <v>1095</v>
      </c>
      <c r="AI739" s="284">
        <v>690</v>
      </c>
      <c r="AJ739" s="284">
        <v>784</v>
      </c>
      <c r="AK739" s="284">
        <v>877</v>
      </c>
      <c r="AL739" s="284">
        <v>1066</v>
      </c>
      <c r="AM739" s="284">
        <v>692</v>
      </c>
      <c r="AN739" s="284">
        <v>747</v>
      </c>
      <c r="AO739" s="284">
        <v>887</v>
      </c>
      <c r="AP739" s="284">
        <v>764</v>
      </c>
      <c r="AQ739" s="284">
        <v>764</v>
      </c>
      <c r="AR739" s="284">
        <v>927</v>
      </c>
      <c r="AS739" s="284">
        <v>858</v>
      </c>
      <c r="AU739" t="s">
        <v>72</v>
      </c>
    </row>
    <row r="740" spans="4:47" ht="13.5" customHeight="1">
      <c r="D740" s="283" t="s">
        <v>3188</v>
      </c>
      <c r="E740" s="283" t="s">
        <v>4713</v>
      </c>
      <c r="F740" s="285" t="s">
        <v>789</v>
      </c>
      <c r="G740" s="199">
        <v>22.8</v>
      </c>
      <c r="H740" s="284">
        <v>633</v>
      </c>
      <c r="I740" s="284">
        <v>637</v>
      </c>
      <c r="J740" s="284">
        <v>765</v>
      </c>
      <c r="K740" s="284">
        <v>676</v>
      </c>
      <c r="L740" s="284">
        <v>661</v>
      </c>
      <c r="M740" s="284">
        <v>838</v>
      </c>
      <c r="N740" s="284">
        <v>711</v>
      </c>
      <c r="O740" s="284">
        <v>639</v>
      </c>
      <c r="P740" s="284">
        <v>689</v>
      </c>
      <c r="Q740" s="284">
        <v>812</v>
      </c>
      <c r="R740" s="284">
        <v>695</v>
      </c>
      <c r="S740" s="284">
        <v>829</v>
      </c>
      <c r="T740" s="284">
        <v>998</v>
      </c>
      <c r="U740" s="284">
        <v>1116</v>
      </c>
      <c r="V740" s="284">
        <v>874</v>
      </c>
      <c r="W740" s="284">
        <v>957</v>
      </c>
      <c r="X740" s="284">
        <v>678</v>
      </c>
      <c r="Y740" s="284">
        <v>748</v>
      </c>
      <c r="Z740" s="284">
        <v>925</v>
      </c>
      <c r="AA740" s="284">
        <v>766</v>
      </c>
      <c r="AB740" s="284">
        <v>715</v>
      </c>
      <c r="AC740" s="284">
        <v>809</v>
      </c>
      <c r="AD740" s="284">
        <v>1010</v>
      </c>
      <c r="AE740" s="284">
        <v>806</v>
      </c>
      <c r="AF740" s="284">
        <v>786</v>
      </c>
      <c r="AG740" s="284">
        <v>881</v>
      </c>
      <c r="AH740" s="284">
        <v>1095</v>
      </c>
      <c r="AI740" s="284">
        <v>690</v>
      </c>
      <c r="AJ740" s="284">
        <v>784</v>
      </c>
      <c r="AK740" s="284">
        <v>877</v>
      </c>
      <c r="AL740" s="284">
        <v>1066</v>
      </c>
      <c r="AM740" s="284">
        <v>692</v>
      </c>
      <c r="AN740" s="284">
        <v>747</v>
      </c>
      <c r="AO740" s="284">
        <v>887</v>
      </c>
      <c r="AP740" s="284">
        <v>764</v>
      </c>
      <c r="AQ740" s="284">
        <v>764</v>
      </c>
      <c r="AR740" s="284">
        <v>927</v>
      </c>
      <c r="AS740" s="284">
        <v>858</v>
      </c>
      <c r="AU740" t="s">
        <v>3188</v>
      </c>
    </row>
    <row r="741" spans="4:47" ht="13.5" customHeight="1">
      <c r="D741" s="283" t="s">
        <v>2779</v>
      </c>
      <c r="E741" s="283" t="s">
        <v>4713</v>
      </c>
      <c r="F741" s="285" t="s">
        <v>3571</v>
      </c>
      <c r="G741" s="199">
        <v>24.1</v>
      </c>
      <c r="H741" s="284">
        <v>701</v>
      </c>
      <c r="I741" s="284">
        <v>699</v>
      </c>
      <c r="J741" s="284">
        <v>857</v>
      </c>
      <c r="K741" s="284">
        <v>740</v>
      </c>
      <c r="L741" s="284">
        <v>730</v>
      </c>
      <c r="M741" s="284">
        <v>915</v>
      </c>
      <c r="N741" s="284">
        <v>836</v>
      </c>
      <c r="O741" s="284">
        <v>732</v>
      </c>
      <c r="P741" s="284">
        <v>755</v>
      </c>
      <c r="Q741" s="284">
        <v>896</v>
      </c>
      <c r="R741" s="284">
        <v>836</v>
      </c>
      <c r="S741" s="284">
        <v>882</v>
      </c>
      <c r="T741" s="284">
        <v>1061</v>
      </c>
      <c r="U741" s="284">
        <v>1188</v>
      </c>
      <c r="V741" s="284">
        <v>936</v>
      </c>
      <c r="W741" s="284">
        <v>1024</v>
      </c>
      <c r="X741" s="284">
        <v>760</v>
      </c>
      <c r="Y741" s="284">
        <v>834</v>
      </c>
      <c r="Z741" s="284">
        <v>1012</v>
      </c>
      <c r="AA741" s="284">
        <v>864</v>
      </c>
      <c r="AB741" s="284">
        <v>812</v>
      </c>
      <c r="AC741" s="284">
        <v>910</v>
      </c>
      <c r="AD741" s="284">
        <v>1106</v>
      </c>
      <c r="AE741" s="284">
        <v>910</v>
      </c>
      <c r="AF741" s="284">
        <v>881</v>
      </c>
      <c r="AG741" s="284">
        <v>980</v>
      </c>
      <c r="AH741" s="284">
        <v>1189</v>
      </c>
      <c r="AI741" s="284">
        <v>762</v>
      </c>
      <c r="AJ741" s="284">
        <v>833</v>
      </c>
      <c r="AK741" s="284">
        <v>932</v>
      </c>
      <c r="AL741" s="284">
        <v>1132</v>
      </c>
      <c r="AM741" s="284">
        <v>738</v>
      </c>
      <c r="AN741" s="284">
        <v>796</v>
      </c>
      <c r="AO741" s="284">
        <v>945</v>
      </c>
      <c r="AP741" s="284">
        <v>820</v>
      </c>
      <c r="AQ741" s="284">
        <v>820</v>
      </c>
      <c r="AR741" s="284">
        <v>993</v>
      </c>
      <c r="AS741" s="284">
        <v>918</v>
      </c>
      <c r="AU741" t="s">
        <v>2779</v>
      </c>
    </row>
    <row r="742" spans="4:47" ht="13.5" customHeight="1">
      <c r="D742" s="283" t="s">
        <v>3192</v>
      </c>
      <c r="E742" s="283" t="s">
        <v>4713</v>
      </c>
      <c r="F742" s="285" t="s">
        <v>3571</v>
      </c>
      <c r="G742" s="199">
        <v>24.1</v>
      </c>
      <c r="H742" s="284">
        <v>701</v>
      </c>
      <c r="I742" s="284">
        <v>699</v>
      </c>
      <c r="J742" s="284">
        <v>857</v>
      </c>
      <c r="K742" s="284">
        <v>740</v>
      </c>
      <c r="L742" s="284">
        <v>730</v>
      </c>
      <c r="M742" s="284">
        <v>915</v>
      </c>
      <c r="N742" s="284">
        <v>836</v>
      </c>
      <c r="O742" s="284">
        <v>732</v>
      </c>
      <c r="P742" s="284">
        <v>755</v>
      </c>
      <c r="Q742" s="284">
        <v>896</v>
      </c>
      <c r="R742" s="284">
        <v>836</v>
      </c>
      <c r="S742" s="284">
        <v>882</v>
      </c>
      <c r="T742" s="284">
        <v>1061</v>
      </c>
      <c r="U742" s="284">
        <v>1188</v>
      </c>
      <c r="V742" s="284">
        <v>936</v>
      </c>
      <c r="W742" s="284">
        <v>1024</v>
      </c>
      <c r="X742" s="284">
        <v>760</v>
      </c>
      <c r="Y742" s="284">
        <v>834</v>
      </c>
      <c r="Z742" s="284">
        <v>1012</v>
      </c>
      <c r="AA742" s="284">
        <v>864</v>
      </c>
      <c r="AB742" s="284">
        <v>812</v>
      </c>
      <c r="AC742" s="284">
        <v>910</v>
      </c>
      <c r="AD742" s="284">
        <v>1106</v>
      </c>
      <c r="AE742" s="284">
        <v>910</v>
      </c>
      <c r="AF742" s="284">
        <v>881</v>
      </c>
      <c r="AG742" s="284">
        <v>980</v>
      </c>
      <c r="AH742" s="284">
        <v>1189</v>
      </c>
      <c r="AI742" s="284">
        <v>762</v>
      </c>
      <c r="AJ742" s="284">
        <v>833</v>
      </c>
      <c r="AK742" s="284">
        <v>932</v>
      </c>
      <c r="AL742" s="284">
        <v>1132</v>
      </c>
      <c r="AM742" s="284">
        <v>738</v>
      </c>
      <c r="AN742" s="284">
        <v>796</v>
      </c>
      <c r="AO742" s="284">
        <v>945</v>
      </c>
      <c r="AP742" s="284">
        <v>820</v>
      </c>
      <c r="AQ742" s="284">
        <v>820</v>
      </c>
      <c r="AR742" s="284">
        <v>993</v>
      </c>
      <c r="AS742" s="284">
        <v>918</v>
      </c>
      <c r="AU742" t="s">
        <v>3192</v>
      </c>
    </row>
    <row r="743" spans="4:47" ht="13.5" customHeight="1">
      <c r="D743" s="283" t="s">
        <v>1148</v>
      </c>
      <c r="E743" s="283" t="s">
        <v>4713</v>
      </c>
      <c r="F743" s="285" t="s">
        <v>788</v>
      </c>
      <c r="G743" s="199">
        <v>25.400000000000002</v>
      </c>
      <c r="H743" s="284">
        <v>690</v>
      </c>
      <c r="I743" s="284">
        <v>695</v>
      </c>
      <c r="J743" s="284">
        <v>835</v>
      </c>
      <c r="K743" s="284">
        <v>737</v>
      </c>
      <c r="L743" s="284">
        <v>720</v>
      </c>
      <c r="M743" s="284">
        <v>917</v>
      </c>
      <c r="N743" s="284">
        <v>776</v>
      </c>
      <c r="O743" s="284">
        <v>697</v>
      </c>
      <c r="P743" s="284">
        <v>753</v>
      </c>
      <c r="Q743" s="284">
        <v>888</v>
      </c>
      <c r="R743" s="284">
        <v>763</v>
      </c>
      <c r="S743" s="284">
        <v>904</v>
      </c>
      <c r="T743" s="284">
        <v>1092</v>
      </c>
      <c r="U743" s="284">
        <v>1220</v>
      </c>
      <c r="V743" s="284">
        <v>964</v>
      </c>
      <c r="W743" s="284">
        <v>1056</v>
      </c>
      <c r="X743" s="284">
        <v>735</v>
      </c>
      <c r="Y743" s="284">
        <v>813</v>
      </c>
      <c r="Z743" s="284">
        <v>1006</v>
      </c>
      <c r="AA743" s="284">
        <v>831</v>
      </c>
      <c r="AB743" s="284">
        <v>777</v>
      </c>
      <c r="AC743" s="284">
        <v>881</v>
      </c>
      <c r="AD743" s="284">
        <v>1102</v>
      </c>
      <c r="AE743" s="284">
        <v>877</v>
      </c>
      <c r="AF743" s="284">
        <v>848</v>
      </c>
      <c r="AG743" s="284">
        <v>954</v>
      </c>
      <c r="AH743" s="284">
        <v>1187</v>
      </c>
      <c r="AI743" s="284">
        <v>746</v>
      </c>
      <c r="AJ743" s="284">
        <v>856</v>
      </c>
      <c r="AK743" s="284">
        <v>959</v>
      </c>
      <c r="AL743" s="284">
        <v>1166</v>
      </c>
      <c r="AM743" s="284">
        <v>758</v>
      </c>
      <c r="AN743" s="284">
        <v>819</v>
      </c>
      <c r="AO743" s="284">
        <v>972</v>
      </c>
      <c r="AP743" s="284">
        <v>847</v>
      </c>
      <c r="AQ743" s="284">
        <v>847</v>
      </c>
      <c r="AR743" s="284">
        <v>1029</v>
      </c>
      <c r="AS743" s="284">
        <v>943</v>
      </c>
      <c r="AU743" t="s">
        <v>1148</v>
      </c>
    </row>
    <row r="744" spans="4:47" ht="13.5" customHeight="1">
      <c r="D744" s="283" t="s">
        <v>3195</v>
      </c>
      <c r="E744" s="283" t="s">
        <v>4713</v>
      </c>
      <c r="F744" s="285" t="s">
        <v>788</v>
      </c>
      <c r="G744" s="199">
        <v>25.400000000000002</v>
      </c>
      <c r="H744" s="284">
        <v>690</v>
      </c>
      <c r="I744" s="284">
        <v>695</v>
      </c>
      <c r="J744" s="284">
        <v>835</v>
      </c>
      <c r="K744" s="284">
        <v>737</v>
      </c>
      <c r="L744" s="284">
        <v>720</v>
      </c>
      <c r="M744" s="284">
        <v>917</v>
      </c>
      <c r="N744" s="284">
        <v>776</v>
      </c>
      <c r="O744" s="284">
        <v>697</v>
      </c>
      <c r="P744" s="284">
        <v>753</v>
      </c>
      <c r="Q744" s="284">
        <v>888</v>
      </c>
      <c r="R744" s="284">
        <v>763</v>
      </c>
      <c r="S744" s="284">
        <v>904</v>
      </c>
      <c r="T744" s="284">
        <v>1092</v>
      </c>
      <c r="U744" s="284">
        <v>1220</v>
      </c>
      <c r="V744" s="284">
        <v>964</v>
      </c>
      <c r="W744" s="284">
        <v>1056</v>
      </c>
      <c r="X744" s="284">
        <v>735</v>
      </c>
      <c r="Y744" s="284">
        <v>813</v>
      </c>
      <c r="Z744" s="284">
        <v>1006</v>
      </c>
      <c r="AA744" s="284">
        <v>831</v>
      </c>
      <c r="AB744" s="284">
        <v>777</v>
      </c>
      <c r="AC744" s="284">
        <v>881</v>
      </c>
      <c r="AD744" s="284">
        <v>1102</v>
      </c>
      <c r="AE744" s="284">
        <v>877</v>
      </c>
      <c r="AF744" s="284">
        <v>848</v>
      </c>
      <c r="AG744" s="284">
        <v>954</v>
      </c>
      <c r="AH744" s="284">
        <v>1187</v>
      </c>
      <c r="AI744" s="284">
        <v>746</v>
      </c>
      <c r="AJ744" s="284">
        <v>856</v>
      </c>
      <c r="AK744" s="284">
        <v>959</v>
      </c>
      <c r="AL744" s="284">
        <v>1166</v>
      </c>
      <c r="AM744" s="284">
        <v>758</v>
      </c>
      <c r="AN744" s="284">
        <v>819</v>
      </c>
      <c r="AO744" s="284">
        <v>972</v>
      </c>
      <c r="AP744" s="284">
        <v>847</v>
      </c>
      <c r="AQ744" s="284">
        <v>847</v>
      </c>
      <c r="AR744" s="284">
        <v>1029</v>
      </c>
      <c r="AS744" s="284">
        <v>943</v>
      </c>
      <c r="AU744" t="s">
        <v>3195</v>
      </c>
    </row>
    <row r="745" spans="4:47" ht="13.5" customHeight="1">
      <c r="D745" s="283" t="s">
        <v>1161</v>
      </c>
      <c r="E745" s="283" t="s">
        <v>4713</v>
      </c>
      <c r="F745" s="285" t="s">
        <v>791</v>
      </c>
      <c r="G745" s="199">
        <v>20</v>
      </c>
      <c r="H745" s="284">
        <v>963</v>
      </c>
      <c r="I745" s="284">
        <v>1083</v>
      </c>
      <c r="J745" s="284">
        <v>1290</v>
      </c>
      <c r="K745" s="284">
        <v>996</v>
      </c>
      <c r="L745" s="284">
        <v>1103</v>
      </c>
      <c r="M745" s="284">
        <v>1336</v>
      </c>
      <c r="N745" s="284">
        <v>1110</v>
      </c>
      <c r="O745" s="284">
        <v>956</v>
      </c>
      <c r="P745" s="284">
        <v>1114</v>
      </c>
      <c r="Q745" s="284">
        <v>1317</v>
      </c>
      <c r="R745" s="284">
        <v>1053</v>
      </c>
      <c r="S745" s="284">
        <v>1230</v>
      </c>
      <c r="T745" s="284">
        <v>1415</v>
      </c>
      <c r="U745" s="284">
        <v>1680</v>
      </c>
      <c r="V745" s="284">
        <v>1332</v>
      </c>
      <c r="W745" s="284">
        <v>1448</v>
      </c>
      <c r="X745" s="284">
        <v>997</v>
      </c>
      <c r="Y745" s="284">
        <v>1189</v>
      </c>
      <c r="Z745" s="284">
        <v>1449</v>
      </c>
      <c r="AA745" s="284">
        <v>1196</v>
      </c>
      <c r="AB745" s="284">
        <v>1016</v>
      </c>
      <c r="AC745" s="284">
        <v>1223</v>
      </c>
      <c r="AD745" s="284">
        <v>1497</v>
      </c>
      <c r="AE745" s="284">
        <v>1216</v>
      </c>
      <c r="AF745" s="284">
        <v>1087</v>
      </c>
      <c r="AG745" s="284">
        <v>1296</v>
      </c>
      <c r="AH745" s="284">
        <v>1583</v>
      </c>
      <c r="AI745" s="284">
        <v>1156</v>
      </c>
      <c r="AJ745" s="284">
        <v>1054</v>
      </c>
      <c r="AK745" s="284">
        <v>1261</v>
      </c>
      <c r="AL745" s="284">
        <v>1526</v>
      </c>
      <c r="AM745" s="284">
        <v>985</v>
      </c>
      <c r="AN745" s="284">
        <v>1153</v>
      </c>
      <c r="AO745" s="284">
        <v>1364</v>
      </c>
      <c r="AP745" s="284">
        <v>1230</v>
      </c>
      <c r="AQ745" s="284">
        <v>1230</v>
      </c>
      <c r="AR745" s="284">
        <v>1333</v>
      </c>
      <c r="AS745" s="284">
        <v>1326</v>
      </c>
      <c r="AU745" t="s">
        <v>1161</v>
      </c>
    </row>
    <row r="746" spans="4:47" ht="13.5" customHeight="1">
      <c r="D746" s="283" t="s">
        <v>3199</v>
      </c>
      <c r="E746" s="283" t="s">
        <v>4713</v>
      </c>
      <c r="F746" s="285" t="s">
        <v>791</v>
      </c>
      <c r="G746" s="199">
        <v>20</v>
      </c>
      <c r="H746" s="284">
        <v>963</v>
      </c>
      <c r="I746" s="284">
        <v>1083</v>
      </c>
      <c r="J746" s="284">
        <v>1290</v>
      </c>
      <c r="K746" s="284">
        <v>996</v>
      </c>
      <c r="L746" s="284">
        <v>1103</v>
      </c>
      <c r="M746" s="284">
        <v>1336</v>
      </c>
      <c r="N746" s="284">
        <v>1110</v>
      </c>
      <c r="O746" s="284">
        <v>956</v>
      </c>
      <c r="P746" s="284">
        <v>1114</v>
      </c>
      <c r="Q746" s="284">
        <v>1317</v>
      </c>
      <c r="R746" s="284">
        <v>1053</v>
      </c>
      <c r="S746" s="284">
        <v>1230</v>
      </c>
      <c r="T746" s="284">
        <v>1415</v>
      </c>
      <c r="U746" s="284">
        <v>1680</v>
      </c>
      <c r="V746" s="284">
        <v>1332</v>
      </c>
      <c r="W746" s="284">
        <v>1448</v>
      </c>
      <c r="X746" s="284">
        <v>997</v>
      </c>
      <c r="Y746" s="284">
        <v>1189</v>
      </c>
      <c r="Z746" s="284">
        <v>1449</v>
      </c>
      <c r="AA746" s="284">
        <v>1196</v>
      </c>
      <c r="AB746" s="284">
        <v>1016</v>
      </c>
      <c r="AC746" s="284">
        <v>1223</v>
      </c>
      <c r="AD746" s="284">
        <v>1497</v>
      </c>
      <c r="AE746" s="284">
        <v>1216</v>
      </c>
      <c r="AF746" s="284">
        <v>1087</v>
      </c>
      <c r="AG746" s="284">
        <v>1296</v>
      </c>
      <c r="AH746" s="284">
        <v>1583</v>
      </c>
      <c r="AI746" s="284">
        <v>1156</v>
      </c>
      <c r="AJ746" s="284">
        <v>1054</v>
      </c>
      <c r="AK746" s="284">
        <v>1261</v>
      </c>
      <c r="AL746" s="284">
        <v>1526</v>
      </c>
      <c r="AM746" s="284">
        <v>985</v>
      </c>
      <c r="AN746" s="284">
        <v>1153</v>
      </c>
      <c r="AO746" s="284">
        <v>1364</v>
      </c>
      <c r="AP746" s="284">
        <v>1230</v>
      </c>
      <c r="AQ746" s="284">
        <v>1230</v>
      </c>
      <c r="AR746" s="284">
        <v>1333</v>
      </c>
      <c r="AS746" s="284">
        <v>1326</v>
      </c>
      <c r="AU746" t="s">
        <v>3199</v>
      </c>
    </row>
    <row r="747" spans="4:47" ht="13.5" customHeight="1">
      <c r="D747" s="283" t="s">
        <v>75</v>
      </c>
      <c r="E747" s="283" t="s">
        <v>4713</v>
      </c>
      <c r="F747" s="285" t="s">
        <v>790</v>
      </c>
      <c r="G747" s="199">
        <v>14</v>
      </c>
      <c r="H747" s="284">
        <v>729</v>
      </c>
      <c r="I747" s="284">
        <v>818</v>
      </c>
      <c r="J747" s="284">
        <v>972</v>
      </c>
      <c r="K747" s="284">
        <v>745</v>
      </c>
      <c r="L747" s="284">
        <v>828</v>
      </c>
      <c r="M747" s="284">
        <v>993</v>
      </c>
      <c r="N747" s="284">
        <v>833</v>
      </c>
      <c r="O747" s="284">
        <v>720</v>
      </c>
      <c r="P747" s="284">
        <v>832</v>
      </c>
      <c r="Q747" s="284">
        <v>985</v>
      </c>
      <c r="R747" s="284">
        <v>791</v>
      </c>
      <c r="S747" s="284">
        <v>898</v>
      </c>
      <c r="T747" s="284">
        <v>1026</v>
      </c>
      <c r="U747" s="284">
        <v>1224</v>
      </c>
      <c r="V747" s="284">
        <v>997</v>
      </c>
      <c r="W747" s="284">
        <v>1085</v>
      </c>
      <c r="X747" s="284">
        <v>740</v>
      </c>
      <c r="Y747" s="284">
        <v>877</v>
      </c>
      <c r="Z747" s="284">
        <v>1067</v>
      </c>
      <c r="AA747" s="284">
        <v>891</v>
      </c>
      <c r="AB747" s="284">
        <v>749</v>
      </c>
      <c r="AC747" s="284">
        <v>892</v>
      </c>
      <c r="AD747" s="284">
        <v>1089</v>
      </c>
      <c r="AE747" s="284">
        <v>900</v>
      </c>
      <c r="AF747" s="284">
        <v>784</v>
      </c>
      <c r="AG747" s="284">
        <v>929</v>
      </c>
      <c r="AH747" s="284">
        <v>1131</v>
      </c>
      <c r="AI747" s="284">
        <v>862</v>
      </c>
      <c r="AJ747" s="284">
        <v>768</v>
      </c>
      <c r="AK747" s="284">
        <v>912</v>
      </c>
      <c r="AL747" s="284">
        <v>1104</v>
      </c>
      <c r="AM747" s="284">
        <v>735</v>
      </c>
      <c r="AN747" s="284">
        <v>855</v>
      </c>
      <c r="AO747" s="284">
        <v>1011</v>
      </c>
      <c r="AP747" s="284">
        <v>926</v>
      </c>
      <c r="AQ747" s="284">
        <v>926</v>
      </c>
      <c r="AR747" s="284">
        <v>974</v>
      </c>
      <c r="AS747" s="284">
        <v>973</v>
      </c>
      <c r="AU747" t="s">
        <v>75</v>
      </c>
    </row>
    <row r="748" spans="4:47" ht="13.5" customHeight="1">
      <c r="D748" s="283" t="s">
        <v>3203</v>
      </c>
      <c r="E748" s="283" t="s">
        <v>4713</v>
      </c>
      <c r="F748" s="285" t="s">
        <v>790</v>
      </c>
      <c r="G748" s="199">
        <v>14</v>
      </c>
      <c r="H748" s="284">
        <v>729</v>
      </c>
      <c r="I748" s="284">
        <v>818</v>
      </c>
      <c r="J748" s="284">
        <v>972</v>
      </c>
      <c r="K748" s="284">
        <v>745</v>
      </c>
      <c r="L748" s="284">
        <v>828</v>
      </c>
      <c r="M748" s="284">
        <v>993</v>
      </c>
      <c r="N748" s="284">
        <v>833</v>
      </c>
      <c r="O748" s="284">
        <v>720</v>
      </c>
      <c r="P748" s="284">
        <v>832</v>
      </c>
      <c r="Q748" s="284">
        <v>985</v>
      </c>
      <c r="R748" s="284">
        <v>791</v>
      </c>
      <c r="S748" s="284">
        <v>898</v>
      </c>
      <c r="T748" s="284">
        <v>1026</v>
      </c>
      <c r="U748" s="284">
        <v>1224</v>
      </c>
      <c r="V748" s="284">
        <v>997</v>
      </c>
      <c r="W748" s="284">
        <v>1085</v>
      </c>
      <c r="X748" s="284">
        <v>740</v>
      </c>
      <c r="Y748" s="284">
        <v>877</v>
      </c>
      <c r="Z748" s="284">
        <v>1067</v>
      </c>
      <c r="AA748" s="284">
        <v>891</v>
      </c>
      <c r="AB748" s="284">
        <v>749</v>
      </c>
      <c r="AC748" s="284">
        <v>892</v>
      </c>
      <c r="AD748" s="284">
        <v>1089</v>
      </c>
      <c r="AE748" s="284">
        <v>900</v>
      </c>
      <c r="AF748" s="284">
        <v>784</v>
      </c>
      <c r="AG748" s="284">
        <v>929</v>
      </c>
      <c r="AH748" s="284">
        <v>1131</v>
      </c>
      <c r="AI748" s="284">
        <v>862</v>
      </c>
      <c r="AJ748" s="284">
        <v>768</v>
      </c>
      <c r="AK748" s="284">
        <v>912</v>
      </c>
      <c r="AL748" s="284">
        <v>1104</v>
      </c>
      <c r="AM748" s="284">
        <v>735</v>
      </c>
      <c r="AN748" s="284">
        <v>855</v>
      </c>
      <c r="AO748" s="284">
        <v>1011</v>
      </c>
      <c r="AP748" s="284">
        <v>926</v>
      </c>
      <c r="AQ748" s="284">
        <v>926</v>
      </c>
      <c r="AR748" s="284">
        <v>974</v>
      </c>
      <c r="AS748" s="284">
        <v>973</v>
      </c>
      <c r="AU748" t="s">
        <v>3203</v>
      </c>
    </row>
    <row r="749" spans="4:47" ht="13.5" customHeight="1">
      <c r="D749" t="s">
        <v>3967</v>
      </c>
      <c r="F749" t="s">
        <v>3969</v>
      </c>
      <c r="G749" s="199">
        <v>14</v>
      </c>
      <c r="H749">
        <v>897</v>
      </c>
      <c r="I749">
        <v>942</v>
      </c>
      <c r="J749">
        <v>1103</v>
      </c>
      <c r="K749">
        <v>920</v>
      </c>
      <c r="L749">
        <v>956</v>
      </c>
      <c r="M749">
        <v>1143</v>
      </c>
      <c r="N749">
        <v>996</v>
      </c>
      <c r="O749">
        <v>889</v>
      </c>
      <c r="P749">
        <v>973</v>
      </c>
      <c r="Q749">
        <v>1132</v>
      </c>
      <c r="R749">
        <v>1005</v>
      </c>
      <c r="S749">
        <v>1027</v>
      </c>
      <c r="T749">
        <v>1202</v>
      </c>
      <c r="U749">
        <v>1422</v>
      </c>
      <c r="V749">
        <v>1162</v>
      </c>
      <c r="W749">
        <v>1270</v>
      </c>
      <c r="X749">
        <v>909</v>
      </c>
      <c r="Y749">
        <v>1015</v>
      </c>
      <c r="Z749">
        <v>1215</v>
      </c>
      <c r="AA749">
        <v>1048</v>
      </c>
      <c r="AB749">
        <v>936</v>
      </c>
      <c r="AC749">
        <v>1055</v>
      </c>
      <c r="AD749">
        <v>1265</v>
      </c>
      <c r="AE749">
        <v>1073</v>
      </c>
      <c r="AF749">
        <v>971</v>
      </c>
      <c r="AG749">
        <v>1090</v>
      </c>
      <c r="AH749">
        <v>1306</v>
      </c>
      <c r="AI749">
        <v>978</v>
      </c>
      <c r="AJ749">
        <v>947</v>
      </c>
      <c r="AK749">
        <v>1066</v>
      </c>
      <c r="AL749">
        <v>1277</v>
      </c>
      <c r="AM749">
        <v>898</v>
      </c>
      <c r="AN749">
        <v>984</v>
      </c>
      <c r="AO749">
        <v>1152</v>
      </c>
      <c r="AP749">
        <v>1079</v>
      </c>
      <c r="AQ749">
        <v>1079</v>
      </c>
      <c r="AR749">
        <v>1170</v>
      </c>
      <c r="AS749">
        <v>1123</v>
      </c>
      <c r="AU749" t="s">
        <v>3967</v>
      </c>
    </row>
    <row r="750" spans="4:47" ht="13.5" customHeight="1">
      <c r="D750" t="s">
        <v>3968</v>
      </c>
      <c r="F750" t="s">
        <v>3969</v>
      </c>
      <c r="G750" s="199">
        <v>14</v>
      </c>
      <c r="H750">
        <v>897</v>
      </c>
      <c r="I750">
        <v>942</v>
      </c>
      <c r="J750">
        <v>1103</v>
      </c>
      <c r="K750">
        <v>920</v>
      </c>
      <c r="L750">
        <v>956</v>
      </c>
      <c r="M750">
        <v>1143</v>
      </c>
      <c r="N750">
        <v>996</v>
      </c>
      <c r="O750">
        <v>889</v>
      </c>
      <c r="P750">
        <v>973</v>
      </c>
      <c r="Q750">
        <v>1132</v>
      </c>
      <c r="R750">
        <v>1005</v>
      </c>
      <c r="S750">
        <v>1027</v>
      </c>
      <c r="T750">
        <v>1202</v>
      </c>
      <c r="U750">
        <v>1422</v>
      </c>
      <c r="V750">
        <v>1162</v>
      </c>
      <c r="W750">
        <v>1270</v>
      </c>
      <c r="X750">
        <v>909</v>
      </c>
      <c r="Y750">
        <v>1015</v>
      </c>
      <c r="Z750">
        <v>1215</v>
      </c>
      <c r="AA750">
        <v>1048</v>
      </c>
      <c r="AB750">
        <v>936</v>
      </c>
      <c r="AC750">
        <v>1055</v>
      </c>
      <c r="AD750">
        <v>1265</v>
      </c>
      <c r="AE750">
        <v>1073</v>
      </c>
      <c r="AF750">
        <v>971</v>
      </c>
      <c r="AG750">
        <v>1090</v>
      </c>
      <c r="AH750">
        <v>1306</v>
      </c>
      <c r="AI750">
        <v>978</v>
      </c>
      <c r="AJ750">
        <v>947</v>
      </c>
      <c r="AK750">
        <v>1066</v>
      </c>
      <c r="AL750">
        <v>1277</v>
      </c>
      <c r="AM750">
        <v>898</v>
      </c>
      <c r="AN750">
        <v>984</v>
      </c>
      <c r="AO750">
        <v>1152</v>
      </c>
      <c r="AP750">
        <v>1079</v>
      </c>
      <c r="AQ750">
        <v>1079</v>
      </c>
      <c r="AR750">
        <v>1170</v>
      </c>
      <c r="AS750">
        <v>1123</v>
      </c>
      <c r="AU750" t="s">
        <v>3968</v>
      </c>
    </row>
    <row r="751" spans="4:47" ht="13.5" customHeight="1">
      <c r="D751" s="283" t="s">
        <v>4065</v>
      </c>
      <c r="E751" s="282"/>
      <c r="F751" s="285" t="s">
        <v>4072</v>
      </c>
      <c r="G751" s="199">
        <v>4.3999999999999995</v>
      </c>
      <c r="H751" s="287" t="s">
        <v>2022</v>
      </c>
      <c r="I751" s="287" t="s">
        <v>2022</v>
      </c>
      <c r="J751" s="287" t="s">
        <v>2022</v>
      </c>
      <c r="K751" s="287" t="s">
        <v>2022</v>
      </c>
      <c r="L751" s="287" t="s">
        <v>2022</v>
      </c>
      <c r="M751" s="287" t="s">
        <v>2022</v>
      </c>
      <c r="N751" s="287" t="s">
        <v>2022</v>
      </c>
      <c r="O751" s="287" t="s">
        <v>2022</v>
      </c>
      <c r="P751" s="287" t="s">
        <v>2022</v>
      </c>
      <c r="Q751" s="287" t="s">
        <v>2022</v>
      </c>
      <c r="R751" s="287" t="s">
        <v>2022</v>
      </c>
      <c r="S751" s="284">
        <v>468</v>
      </c>
      <c r="T751" s="284">
        <v>505</v>
      </c>
      <c r="U751" s="284">
        <v>527</v>
      </c>
      <c r="V751" s="284">
        <v>406</v>
      </c>
      <c r="W751" s="284">
        <v>456</v>
      </c>
      <c r="X751" s="284">
        <v>413</v>
      </c>
      <c r="Y751" s="284">
        <v>434</v>
      </c>
      <c r="Z751" s="284">
        <v>508</v>
      </c>
      <c r="AA751" s="284">
        <v>451</v>
      </c>
      <c r="AB751" s="284">
        <v>425</v>
      </c>
      <c r="AC751" s="284">
        <v>452</v>
      </c>
      <c r="AD751" s="284">
        <v>531</v>
      </c>
      <c r="AE751" s="284">
        <v>465</v>
      </c>
      <c r="AF751" s="284">
        <v>455</v>
      </c>
      <c r="AG751" s="284">
        <v>483</v>
      </c>
      <c r="AH751" s="284">
        <v>567</v>
      </c>
      <c r="AI751" s="284">
        <v>408</v>
      </c>
      <c r="AJ751" s="284">
        <v>428</v>
      </c>
      <c r="AK751" s="284">
        <v>442</v>
      </c>
      <c r="AL751" s="284">
        <v>534</v>
      </c>
      <c r="AM751" s="284">
        <v>392</v>
      </c>
      <c r="AN751" s="284">
        <v>410</v>
      </c>
      <c r="AO751" s="284">
        <v>471</v>
      </c>
      <c r="AP751" s="284">
        <v>419</v>
      </c>
      <c r="AQ751" s="284">
        <v>419</v>
      </c>
      <c r="AR751" s="284">
        <v>462</v>
      </c>
      <c r="AS751" s="284">
        <v>445</v>
      </c>
      <c r="AU751" t="s">
        <v>4065</v>
      </c>
    </row>
    <row r="752" spans="4:47" ht="13.5" customHeight="1">
      <c r="D752" s="283" t="s">
        <v>4066</v>
      </c>
      <c r="E752" s="282"/>
      <c r="F752" s="285" t="s">
        <v>4073</v>
      </c>
      <c r="G752" s="199">
        <v>5.0999999999999996</v>
      </c>
      <c r="H752" s="287" t="s">
        <v>2022</v>
      </c>
      <c r="I752" s="287" t="s">
        <v>2022</v>
      </c>
      <c r="J752" s="287" t="s">
        <v>2022</v>
      </c>
      <c r="K752" s="287" t="s">
        <v>2022</v>
      </c>
      <c r="L752" s="287" t="s">
        <v>2022</v>
      </c>
      <c r="M752" s="287" t="s">
        <v>2022</v>
      </c>
      <c r="N752" s="287" t="s">
        <v>2022</v>
      </c>
      <c r="O752" s="287" t="s">
        <v>2022</v>
      </c>
      <c r="P752" s="287" t="s">
        <v>2022</v>
      </c>
      <c r="Q752" s="287" t="s">
        <v>2022</v>
      </c>
      <c r="R752" s="287" t="s">
        <v>2022</v>
      </c>
      <c r="S752" s="284">
        <v>490</v>
      </c>
      <c r="T752" s="284">
        <v>534</v>
      </c>
      <c r="U752" s="284">
        <v>557</v>
      </c>
      <c r="V752" s="284">
        <v>429</v>
      </c>
      <c r="W752" s="284">
        <v>480</v>
      </c>
      <c r="X752" s="284">
        <v>430</v>
      </c>
      <c r="Y752" s="284">
        <v>454</v>
      </c>
      <c r="Z752" s="284">
        <v>531</v>
      </c>
      <c r="AA752" s="284">
        <v>470</v>
      </c>
      <c r="AB752" s="284">
        <v>445</v>
      </c>
      <c r="AC752" s="284">
        <v>476</v>
      </c>
      <c r="AD752" s="284">
        <v>558</v>
      </c>
      <c r="AE752" s="284">
        <v>486</v>
      </c>
      <c r="AF752" s="284">
        <v>475</v>
      </c>
      <c r="AG752" s="284">
        <v>507</v>
      </c>
      <c r="AH752" s="284">
        <v>595</v>
      </c>
      <c r="AI752" s="284">
        <v>424</v>
      </c>
      <c r="AJ752" s="284">
        <v>448</v>
      </c>
      <c r="AK752" s="284">
        <v>479</v>
      </c>
      <c r="AL752" s="284">
        <v>562</v>
      </c>
      <c r="AM752" s="284">
        <v>412</v>
      </c>
      <c r="AN752" s="284">
        <v>433</v>
      </c>
      <c r="AO752" s="284">
        <v>497</v>
      </c>
      <c r="AP752" s="284">
        <v>442</v>
      </c>
      <c r="AQ752" s="284">
        <v>442</v>
      </c>
      <c r="AR752" s="284">
        <v>492</v>
      </c>
      <c r="AS752" s="284">
        <v>466</v>
      </c>
      <c r="AU752" t="s">
        <v>4066</v>
      </c>
    </row>
    <row r="753" spans="4:47" ht="13.5" customHeight="1">
      <c r="D753" s="283" t="s">
        <v>4067</v>
      </c>
      <c r="E753" s="282"/>
      <c r="F753" s="285" t="s">
        <v>4074</v>
      </c>
      <c r="G753" s="199">
        <v>5.8</v>
      </c>
      <c r="H753" s="287" t="s">
        <v>2022</v>
      </c>
      <c r="I753" s="287" t="s">
        <v>2022</v>
      </c>
      <c r="J753" s="287" t="s">
        <v>2022</v>
      </c>
      <c r="K753" s="287" t="s">
        <v>2022</v>
      </c>
      <c r="L753" s="287" t="s">
        <v>2022</v>
      </c>
      <c r="M753" s="287" t="s">
        <v>2022</v>
      </c>
      <c r="N753" s="287" t="s">
        <v>2022</v>
      </c>
      <c r="O753" s="287" t="s">
        <v>2022</v>
      </c>
      <c r="P753" s="287" t="s">
        <v>2022</v>
      </c>
      <c r="Q753" s="287" t="s">
        <v>2022</v>
      </c>
      <c r="R753" s="287" t="s">
        <v>2022</v>
      </c>
      <c r="S753" s="284">
        <v>513</v>
      </c>
      <c r="T753" s="284">
        <v>562</v>
      </c>
      <c r="U753" s="284">
        <v>586</v>
      </c>
      <c r="V753" s="284">
        <v>451</v>
      </c>
      <c r="W753" s="284">
        <v>505</v>
      </c>
      <c r="X753" s="284">
        <v>447</v>
      </c>
      <c r="Y753" s="284">
        <v>473</v>
      </c>
      <c r="Z753" s="284">
        <v>554</v>
      </c>
      <c r="AA753" s="284">
        <v>488</v>
      </c>
      <c r="AB753" s="284">
        <v>465</v>
      </c>
      <c r="AC753" s="284">
        <v>499</v>
      </c>
      <c r="AD753" s="284">
        <v>586</v>
      </c>
      <c r="AE753" s="284">
        <v>507</v>
      </c>
      <c r="AF753" s="284">
        <v>495</v>
      </c>
      <c r="AG753" s="284">
        <v>530</v>
      </c>
      <c r="AH753" s="284">
        <v>622</v>
      </c>
      <c r="AI753" s="284">
        <v>440</v>
      </c>
      <c r="AJ753" s="284">
        <v>468</v>
      </c>
      <c r="AK753" s="284">
        <v>502</v>
      </c>
      <c r="AL753" s="284">
        <v>589</v>
      </c>
      <c r="AM753" s="284">
        <v>432</v>
      </c>
      <c r="AN753" s="284">
        <v>456</v>
      </c>
      <c r="AO753" s="284">
        <v>523</v>
      </c>
      <c r="AP753" s="284">
        <v>465</v>
      </c>
      <c r="AQ753" s="284">
        <v>465</v>
      </c>
      <c r="AR753" s="284">
        <v>523</v>
      </c>
      <c r="AS753" s="284">
        <v>488</v>
      </c>
      <c r="AU753" t="s">
        <v>4067</v>
      </c>
    </row>
    <row r="754" spans="4:47" ht="13.5" customHeight="1">
      <c r="D754" s="283" t="s">
        <v>4068</v>
      </c>
      <c r="E754" s="282"/>
      <c r="F754" s="285" t="s">
        <v>4075</v>
      </c>
      <c r="G754" s="199">
        <v>6.5</v>
      </c>
      <c r="H754" s="287" t="s">
        <v>2022</v>
      </c>
      <c r="I754" s="287" t="s">
        <v>2022</v>
      </c>
      <c r="J754" s="287" t="s">
        <v>2022</v>
      </c>
      <c r="K754" s="287" t="s">
        <v>2022</v>
      </c>
      <c r="L754" s="287" t="s">
        <v>2022</v>
      </c>
      <c r="M754" s="287" t="s">
        <v>2022</v>
      </c>
      <c r="N754" s="287" t="s">
        <v>2022</v>
      </c>
      <c r="O754" s="287" t="s">
        <v>2022</v>
      </c>
      <c r="P754" s="287" t="s">
        <v>2022</v>
      </c>
      <c r="Q754" s="287" t="s">
        <v>2022</v>
      </c>
      <c r="R754" s="287" t="s">
        <v>2022</v>
      </c>
      <c r="S754" s="284">
        <v>536</v>
      </c>
      <c r="T754" s="284">
        <v>589</v>
      </c>
      <c r="U754" s="284">
        <v>616</v>
      </c>
      <c r="V754" s="284">
        <v>474</v>
      </c>
      <c r="W754" s="284">
        <v>529</v>
      </c>
      <c r="X754" s="284">
        <v>464</v>
      </c>
      <c r="Y754" s="284">
        <v>493</v>
      </c>
      <c r="Z754" s="284">
        <v>576</v>
      </c>
      <c r="AA754" s="284">
        <v>506</v>
      </c>
      <c r="AB754" s="284">
        <v>484</v>
      </c>
      <c r="AC754" s="284">
        <v>522</v>
      </c>
      <c r="AD754" s="284">
        <v>613</v>
      </c>
      <c r="AE754" s="284">
        <v>528</v>
      </c>
      <c r="AF754" s="284">
        <v>515</v>
      </c>
      <c r="AG754" s="284">
        <v>553</v>
      </c>
      <c r="AH754" s="284">
        <v>649</v>
      </c>
      <c r="AI754" s="284">
        <v>456</v>
      </c>
      <c r="AJ754" s="284">
        <v>487</v>
      </c>
      <c r="AK754" s="284">
        <v>525</v>
      </c>
      <c r="AL754" s="284">
        <v>617</v>
      </c>
      <c r="AM754" s="284">
        <v>451</v>
      </c>
      <c r="AN754" s="284">
        <v>479</v>
      </c>
      <c r="AO754" s="284">
        <v>550</v>
      </c>
      <c r="AP754" s="284">
        <v>488</v>
      </c>
      <c r="AQ754" s="284">
        <v>488</v>
      </c>
      <c r="AR754" s="284">
        <v>553</v>
      </c>
      <c r="AS754" s="284">
        <v>509</v>
      </c>
      <c r="AU754" t="s">
        <v>4068</v>
      </c>
    </row>
    <row r="755" spans="4:47" ht="13.5" customHeight="1">
      <c r="D755" s="283" t="s">
        <v>4069</v>
      </c>
      <c r="E755" s="282"/>
      <c r="F755" s="285" t="s">
        <v>4076</v>
      </c>
      <c r="G755" s="199">
        <v>7.3</v>
      </c>
      <c r="H755" s="287" t="s">
        <v>2022</v>
      </c>
      <c r="I755" s="287" t="s">
        <v>2022</v>
      </c>
      <c r="J755" s="287" t="s">
        <v>2022</v>
      </c>
      <c r="K755" s="287" t="s">
        <v>2022</v>
      </c>
      <c r="L755" s="287" t="s">
        <v>2022</v>
      </c>
      <c r="M755" s="287" t="s">
        <v>2022</v>
      </c>
      <c r="N755" s="287" t="s">
        <v>2022</v>
      </c>
      <c r="O755" s="287" t="s">
        <v>2022</v>
      </c>
      <c r="P755" s="287" t="s">
        <v>2022</v>
      </c>
      <c r="Q755" s="287" t="s">
        <v>2022</v>
      </c>
      <c r="R755" s="287" t="s">
        <v>2022</v>
      </c>
      <c r="S755" s="284">
        <v>558</v>
      </c>
      <c r="T755" s="284">
        <v>617</v>
      </c>
      <c r="U755" s="284">
        <v>646</v>
      </c>
      <c r="V755" s="284">
        <v>496</v>
      </c>
      <c r="W755" s="284">
        <v>555</v>
      </c>
      <c r="X755" s="284">
        <v>481</v>
      </c>
      <c r="Y755" s="284">
        <v>512</v>
      </c>
      <c r="Z755" s="284">
        <v>599</v>
      </c>
      <c r="AA755" s="284">
        <v>525</v>
      </c>
      <c r="AB755" s="284">
        <v>504</v>
      </c>
      <c r="AC755" s="284">
        <v>545</v>
      </c>
      <c r="AD755" s="284">
        <v>640</v>
      </c>
      <c r="AE755" s="284">
        <v>549</v>
      </c>
      <c r="AF755" s="284">
        <v>534</v>
      </c>
      <c r="AG755" s="284">
        <v>576</v>
      </c>
      <c r="AH755" s="284">
        <v>677</v>
      </c>
      <c r="AI755" s="284">
        <v>472</v>
      </c>
      <c r="AJ755" s="284">
        <v>507</v>
      </c>
      <c r="AK755" s="284">
        <v>549</v>
      </c>
      <c r="AL755" s="284">
        <v>644</v>
      </c>
      <c r="AM755" s="284">
        <v>471</v>
      </c>
      <c r="AN755" s="284">
        <v>502</v>
      </c>
      <c r="AO755" s="284">
        <v>576</v>
      </c>
      <c r="AP755" s="284">
        <v>511</v>
      </c>
      <c r="AQ755" s="284">
        <v>511</v>
      </c>
      <c r="AR755" s="284">
        <v>583</v>
      </c>
      <c r="AS755" s="284">
        <v>530</v>
      </c>
      <c r="AU755" t="s">
        <v>4069</v>
      </c>
    </row>
    <row r="756" spans="4:47" ht="13.5" customHeight="1">
      <c r="D756" s="283" t="s">
        <v>4070</v>
      </c>
      <c r="E756" s="282"/>
      <c r="F756" s="285" t="s">
        <v>4077</v>
      </c>
      <c r="G756" s="199">
        <v>8</v>
      </c>
      <c r="H756" s="287" t="s">
        <v>2022</v>
      </c>
      <c r="I756" s="287" t="s">
        <v>2022</v>
      </c>
      <c r="J756" s="287" t="s">
        <v>2022</v>
      </c>
      <c r="K756" s="287" t="s">
        <v>2022</v>
      </c>
      <c r="L756" s="287" t="s">
        <v>2022</v>
      </c>
      <c r="M756" s="287" t="s">
        <v>2022</v>
      </c>
      <c r="N756" s="287" t="s">
        <v>2022</v>
      </c>
      <c r="O756" s="287" t="s">
        <v>2022</v>
      </c>
      <c r="P756" s="287" t="s">
        <v>2022</v>
      </c>
      <c r="Q756" s="287" t="s">
        <v>2022</v>
      </c>
      <c r="R756" s="287" t="s">
        <v>2022</v>
      </c>
      <c r="S756" s="284">
        <v>618</v>
      </c>
      <c r="T756" s="284">
        <v>683</v>
      </c>
      <c r="U756" s="284">
        <v>721</v>
      </c>
      <c r="V756" s="284">
        <v>558</v>
      </c>
      <c r="W756" s="284">
        <v>624</v>
      </c>
      <c r="X756" s="284">
        <v>541</v>
      </c>
      <c r="Y756" s="284">
        <v>576</v>
      </c>
      <c r="Z756" s="284">
        <v>673</v>
      </c>
      <c r="AA756" s="284">
        <v>591</v>
      </c>
      <c r="AB756" s="284">
        <v>567</v>
      </c>
      <c r="AC756" s="284">
        <v>613</v>
      </c>
      <c r="AD756" s="284">
        <v>719</v>
      </c>
      <c r="AE756" s="284">
        <v>618</v>
      </c>
      <c r="AF756" s="284">
        <v>597</v>
      </c>
      <c r="AG756" s="284">
        <v>643</v>
      </c>
      <c r="AH756" s="284">
        <v>755</v>
      </c>
      <c r="AI756" s="284">
        <v>532</v>
      </c>
      <c r="AJ756" s="284">
        <v>562</v>
      </c>
      <c r="AK756" s="284">
        <v>582</v>
      </c>
      <c r="AL756" s="284">
        <v>710</v>
      </c>
      <c r="AM756" s="284">
        <v>534</v>
      </c>
      <c r="AN756" s="284">
        <v>568</v>
      </c>
      <c r="AO756" s="284">
        <v>651</v>
      </c>
      <c r="AP756" s="284">
        <v>558</v>
      </c>
      <c r="AQ756" s="284">
        <v>558</v>
      </c>
      <c r="AR756" s="284">
        <v>637</v>
      </c>
      <c r="AS756" s="284">
        <v>576</v>
      </c>
      <c r="AU756" t="s">
        <v>4070</v>
      </c>
    </row>
    <row r="757" spans="4:47" ht="13.5" customHeight="1">
      <c r="D757" s="283" t="s">
        <v>4071</v>
      </c>
      <c r="E757" s="282"/>
      <c r="F757" s="285" t="s">
        <v>4078</v>
      </c>
      <c r="G757" s="199">
        <v>8.6999999999999993</v>
      </c>
      <c r="H757" s="287" t="s">
        <v>2022</v>
      </c>
      <c r="I757" s="287" t="s">
        <v>2022</v>
      </c>
      <c r="J757" s="287" t="s">
        <v>2022</v>
      </c>
      <c r="K757" s="287" t="s">
        <v>2022</v>
      </c>
      <c r="L757" s="287" t="s">
        <v>2022</v>
      </c>
      <c r="M757" s="287" t="s">
        <v>2022</v>
      </c>
      <c r="N757" s="287" t="s">
        <v>2022</v>
      </c>
      <c r="O757" s="287" t="s">
        <v>2022</v>
      </c>
      <c r="P757" s="287" t="s">
        <v>2022</v>
      </c>
      <c r="Q757" s="287" t="s">
        <v>2022</v>
      </c>
      <c r="R757" s="287" t="s">
        <v>2022</v>
      </c>
      <c r="S757" s="284">
        <v>641</v>
      </c>
      <c r="T757" s="284">
        <v>711</v>
      </c>
      <c r="U757" s="284">
        <v>751</v>
      </c>
      <c r="V757" s="284">
        <v>580</v>
      </c>
      <c r="W757" s="284">
        <v>649</v>
      </c>
      <c r="X757" s="284">
        <v>557</v>
      </c>
      <c r="Y757" s="284">
        <v>595</v>
      </c>
      <c r="Z757" s="284">
        <v>696</v>
      </c>
      <c r="AA757" s="284">
        <v>609</v>
      </c>
      <c r="AB757" s="284">
        <v>586</v>
      </c>
      <c r="AC757" s="284">
        <v>636</v>
      </c>
      <c r="AD757" s="284">
        <v>746</v>
      </c>
      <c r="AE757" s="284">
        <v>638</v>
      </c>
      <c r="AF757" s="284">
        <v>616</v>
      </c>
      <c r="AG757" s="284">
        <v>667</v>
      </c>
      <c r="AH757" s="284">
        <v>782</v>
      </c>
      <c r="AI757" s="284">
        <v>548</v>
      </c>
      <c r="AJ757" s="284">
        <v>589</v>
      </c>
      <c r="AK757" s="284">
        <v>639</v>
      </c>
      <c r="AL757" s="284">
        <v>750</v>
      </c>
      <c r="AM757" s="284">
        <v>553</v>
      </c>
      <c r="AN757" s="284">
        <v>590</v>
      </c>
      <c r="AO757" s="284">
        <v>677</v>
      </c>
      <c r="AP757" s="284">
        <v>581</v>
      </c>
      <c r="AQ757" s="284">
        <v>581</v>
      </c>
      <c r="AR757" s="284">
        <v>668</v>
      </c>
      <c r="AS757" s="284">
        <v>597</v>
      </c>
      <c r="AU757" t="s">
        <v>4071</v>
      </c>
    </row>
    <row r="758" spans="4:47" ht="13.5" customHeight="1">
      <c r="D758" s="283" t="s">
        <v>3864</v>
      </c>
      <c r="E758" s="283"/>
      <c r="F758" s="285" t="s">
        <v>3869</v>
      </c>
      <c r="G758" s="199">
        <v>12</v>
      </c>
      <c r="H758" s="284">
        <v>712</v>
      </c>
      <c r="I758" s="284">
        <v>706</v>
      </c>
      <c r="J758" s="284">
        <v>774</v>
      </c>
      <c r="K758" s="284">
        <v>712</v>
      </c>
      <c r="L758" s="284">
        <v>706</v>
      </c>
      <c r="M758" s="284">
        <v>774</v>
      </c>
      <c r="N758" s="284">
        <v>736</v>
      </c>
      <c r="O758" s="284">
        <v>698</v>
      </c>
      <c r="P758" s="284">
        <v>706</v>
      </c>
      <c r="Q758" s="284">
        <v>774</v>
      </c>
      <c r="R758" s="284">
        <v>736</v>
      </c>
      <c r="S758" s="284">
        <v>902</v>
      </c>
      <c r="T758" s="284">
        <v>1013</v>
      </c>
      <c r="U758" s="284">
        <v>1026</v>
      </c>
      <c r="V758" s="284">
        <v>778</v>
      </c>
      <c r="W758" s="284">
        <v>869</v>
      </c>
      <c r="X758" s="284">
        <v>743</v>
      </c>
      <c r="Y758" s="284">
        <v>807</v>
      </c>
      <c r="Z758" s="284">
        <v>943</v>
      </c>
      <c r="AA758" s="284">
        <v>851</v>
      </c>
      <c r="AB758" s="284">
        <v>789</v>
      </c>
      <c r="AC758" s="284">
        <v>873</v>
      </c>
      <c r="AD758" s="284">
        <v>1025</v>
      </c>
      <c r="AE758" s="284">
        <v>861</v>
      </c>
      <c r="AF758" s="284">
        <v>850</v>
      </c>
      <c r="AG758" s="284">
        <v>935</v>
      </c>
      <c r="AH758" s="284">
        <v>1098</v>
      </c>
      <c r="AI758" s="284">
        <v>726</v>
      </c>
      <c r="AJ758" s="284">
        <v>795</v>
      </c>
      <c r="AK758" s="284">
        <v>879</v>
      </c>
      <c r="AL758" s="284">
        <v>1033</v>
      </c>
      <c r="AM758" s="284">
        <v>723</v>
      </c>
      <c r="AN758" s="284">
        <v>790</v>
      </c>
      <c r="AO758" s="284">
        <v>907</v>
      </c>
      <c r="AP758" s="284">
        <v>783</v>
      </c>
      <c r="AQ758" s="284">
        <v>783</v>
      </c>
      <c r="AR758" s="284">
        <v>927</v>
      </c>
      <c r="AS758" s="284">
        <v>821</v>
      </c>
      <c r="AU758" t="s">
        <v>3864</v>
      </c>
    </row>
    <row r="759" spans="4:47" ht="13.5" customHeight="1">
      <c r="D759" s="283" t="s">
        <v>1818</v>
      </c>
      <c r="E759" s="283"/>
      <c r="F759" s="285" t="s">
        <v>1822</v>
      </c>
      <c r="G759" s="199">
        <v>12</v>
      </c>
      <c r="H759" s="284">
        <v>982</v>
      </c>
      <c r="I759" s="284">
        <v>968</v>
      </c>
      <c r="J759" s="284">
        <v>1075</v>
      </c>
      <c r="K759" s="284">
        <v>982</v>
      </c>
      <c r="L759" s="284">
        <v>968</v>
      </c>
      <c r="M759" s="284">
        <v>1075</v>
      </c>
      <c r="N759" s="284">
        <v>1014</v>
      </c>
      <c r="O759" s="284">
        <v>963</v>
      </c>
      <c r="P759" s="284">
        <v>968</v>
      </c>
      <c r="Q759" s="284">
        <v>1075</v>
      </c>
      <c r="R759" s="284">
        <v>1014</v>
      </c>
      <c r="S759" s="284">
        <v>1187</v>
      </c>
      <c r="T759" s="284">
        <v>1308</v>
      </c>
      <c r="U759" s="284">
        <v>1380</v>
      </c>
      <c r="V759" s="284">
        <v>1024</v>
      </c>
      <c r="W759" s="284">
        <v>1139</v>
      </c>
      <c r="X759" s="284">
        <v>1028</v>
      </c>
      <c r="Y759" s="284">
        <v>1117</v>
      </c>
      <c r="Z759" s="284">
        <v>1332</v>
      </c>
      <c r="AA759" s="284">
        <v>1150</v>
      </c>
      <c r="AB759" s="284">
        <v>1044</v>
      </c>
      <c r="AC759" s="284">
        <v>1133</v>
      </c>
      <c r="AD759" s="284">
        <v>1331</v>
      </c>
      <c r="AE759" s="284">
        <v>1145</v>
      </c>
      <c r="AF759" s="284">
        <v>1105</v>
      </c>
      <c r="AG759" s="284">
        <v>1195</v>
      </c>
      <c r="AH759" s="284">
        <v>1404</v>
      </c>
      <c r="AI759" s="284">
        <v>988</v>
      </c>
      <c r="AJ759" s="284">
        <v>1061</v>
      </c>
      <c r="AK759" s="284">
        <v>1141</v>
      </c>
      <c r="AL759" s="284">
        <v>1351</v>
      </c>
      <c r="AM759" s="284">
        <v>993</v>
      </c>
      <c r="AN759" s="284">
        <v>1060</v>
      </c>
      <c r="AO759" s="284">
        <v>1217</v>
      </c>
      <c r="AP759" s="284">
        <v>1085</v>
      </c>
      <c r="AQ759" s="284">
        <v>1085</v>
      </c>
      <c r="AR759" s="284">
        <v>1229</v>
      </c>
      <c r="AS759" s="284">
        <v>1099</v>
      </c>
      <c r="AU759" t="s">
        <v>1818</v>
      </c>
    </row>
    <row r="760" spans="4:47" ht="13.5" customHeight="1">
      <c r="D760" s="283" t="s">
        <v>3865</v>
      </c>
      <c r="E760" s="283"/>
      <c r="F760" s="285" t="s">
        <v>3870</v>
      </c>
      <c r="G760" s="199">
        <v>13.5</v>
      </c>
      <c r="H760" s="284">
        <v>771</v>
      </c>
      <c r="I760" s="284">
        <v>766</v>
      </c>
      <c r="J760" s="284">
        <v>837</v>
      </c>
      <c r="K760" s="284">
        <v>771</v>
      </c>
      <c r="L760" s="284">
        <v>766</v>
      </c>
      <c r="M760" s="284">
        <v>837</v>
      </c>
      <c r="N760" s="284">
        <v>798</v>
      </c>
      <c r="O760" s="284">
        <v>756</v>
      </c>
      <c r="P760" s="284">
        <v>766</v>
      </c>
      <c r="Q760" s="284">
        <v>837</v>
      </c>
      <c r="R760" s="284">
        <v>798</v>
      </c>
      <c r="S760" s="284">
        <v>965</v>
      </c>
      <c r="T760" s="284">
        <v>1089</v>
      </c>
      <c r="U760" s="284">
        <v>1108</v>
      </c>
      <c r="V760" s="284">
        <v>841</v>
      </c>
      <c r="W760" s="284">
        <v>940</v>
      </c>
      <c r="X760" s="284">
        <v>795</v>
      </c>
      <c r="Y760" s="284">
        <v>866</v>
      </c>
      <c r="Z760" s="284">
        <v>1012</v>
      </c>
      <c r="AA760" s="284">
        <v>914</v>
      </c>
      <c r="AB760" s="284">
        <v>848</v>
      </c>
      <c r="AC760" s="284">
        <v>942</v>
      </c>
      <c r="AD760" s="284">
        <v>1106</v>
      </c>
      <c r="AE760" s="284">
        <v>925</v>
      </c>
      <c r="AF760" s="284">
        <v>909</v>
      </c>
      <c r="AG760" s="284">
        <v>1004</v>
      </c>
      <c r="AH760" s="284">
        <v>1179</v>
      </c>
      <c r="AI760" s="284">
        <v>776</v>
      </c>
      <c r="AJ760" s="284">
        <v>854</v>
      </c>
      <c r="AK760" s="284">
        <v>948</v>
      </c>
      <c r="AL760" s="284">
        <v>1113</v>
      </c>
      <c r="AM760" s="284">
        <v>782</v>
      </c>
      <c r="AN760" s="284">
        <v>857</v>
      </c>
      <c r="AO760" s="284">
        <v>984</v>
      </c>
      <c r="AP760" s="284">
        <v>851</v>
      </c>
      <c r="AQ760" s="284">
        <v>851</v>
      </c>
      <c r="AR760" s="284">
        <v>1015</v>
      </c>
      <c r="AS760" s="284">
        <v>886</v>
      </c>
      <c r="AU760" t="s">
        <v>3865</v>
      </c>
    </row>
    <row r="761" spans="4:47" ht="13.5" customHeight="1">
      <c r="D761" s="283" t="s">
        <v>1819</v>
      </c>
      <c r="E761" s="283"/>
      <c r="F761" s="285" t="s">
        <v>1823</v>
      </c>
      <c r="G761" s="199">
        <v>13.5</v>
      </c>
      <c r="H761" s="284">
        <v>1052</v>
      </c>
      <c r="I761" s="284">
        <v>1038</v>
      </c>
      <c r="J761" s="284">
        <v>1150</v>
      </c>
      <c r="K761" s="284">
        <v>1052</v>
      </c>
      <c r="L761" s="284">
        <v>1038</v>
      </c>
      <c r="M761" s="284">
        <v>1150</v>
      </c>
      <c r="N761" s="284">
        <v>1087</v>
      </c>
      <c r="O761" s="284">
        <v>1032</v>
      </c>
      <c r="P761" s="284">
        <v>1038</v>
      </c>
      <c r="Q761" s="284">
        <v>1150</v>
      </c>
      <c r="R761" s="284">
        <v>1087</v>
      </c>
      <c r="S761" s="284">
        <v>1263</v>
      </c>
      <c r="T761" s="284">
        <v>1397</v>
      </c>
      <c r="U761" s="284">
        <v>1477</v>
      </c>
      <c r="V761" s="284">
        <v>1097</v>
      </c>
      <c r="W761" s="284">
        <v>1221</v>
      </c>
      <c r="X761" s="284">
        <v>1094</v>
      </c>
      <c r="Y761" s="284">
        <v>1192</v>
      </c>
      <c r="Z761" s="284">
        <v>1424</v>
      </c>
      <c r="AA761" s="284">
        <v>1224</v>
      </c>
      <c r="AB761" s="284">
        <v>1113</v>
      </c>
      <c r="AC761" s="284">
        <v>1212</v>
      </c>
      <c r="AD761" s="284">
        <v>1424</v>
      </c>
      <c r="AE761" s="284">
        <v>1219</v>
      </c>
      <c r="AF761" s="284">
        <v>1174</v>
      </c>
      <c r="AG761" s="284">
        <v>1274</v>
      </c>
      <c r="AH761" s="284">
        <v>1497</v>
      </c>
      <c r="AI761" s="284">
        <v>1049</v>
      </c>
      <c r="AJ761" s="284">
        <v>1130</v>
      </c>
      <c r="AK761" s="284">
        <v>1220</v>
      </c>
      <c r="AL761" s="284">
        <v>1444</v>
      </c>
      <c r="AM761" s="284">
        <v>1062</v>
      </c>
      <c r="AN761" s="284">
        <v>1137</v>
      </c>
      <c r="AO761" s="284">
        <v>1306</v>
      </c>
      <c r="AP761" s="284">
        <v>1165</v>
      </c>
      <c r="AQ761" s="284">
        <v>1165</v>
      </c>
      <c r="AR761" s="284">
        <v>1328</v>
      </c>
      <c r="AS761" s="284">
        <v>1171</v>
      </c>
      <c r="AU761" t="s">
        <v>1819</v>
      </c>
    </row>
    <row r="762" spans="4:47" ht="13.5" customHeight="1">
      <c r="D762" s="283" t="s">
        <v>3866</v>
      </c>
      <c r="E762" s="283"/>
      <c r="F762" s="285" t="s">
        <v>3871</v>
      </c>
      <c r="G762" s="199">
        <v>15</v>
      </c>
      <c r="H762" s="284">
        <v>813</v>
      </c>
      <c r="I762" s="284">
        <v>808</v>
      </c>
      <c r="J762" s="284">
        <v>882</v>
      </c>
      <c r="K762" s="284">
        <v>813</v>
      </c>
      <c r="L762" s="284">
        <v>808</v>
      </c>
      <c r="M762" s="284">
        <v>882</v>
      </c>
      <c r="N762" s="284">
        <v>842</v>
      </c>
      <c r="O762" s="284">
        <v>798</v>
      </c>
      <c r="P762" s="284">
        <v>808</v>
      </c>
      <c r="Q762" s="284">
        <v>882</v>
      </c>
      <c r="R762" s="284">
        <v>842</v>
      </c>
      <c r="S762" s="284">
        <v>1014</v>
      </c>
      <c r="T762" s="284">
        <v>1151</v>
      </c>
      <c r="U762" s="284">
        <v>1173</v>
      </c>
      <c r="V762" s="284">
        <v>891</v>
      </c>
      <c r="W762" s="284">
        <v>995</v>
      </c>
      <c r="X762" s="284">
        <v>830</v>
      </c>
      <c r="Y762" s="284">
        <v>908</v>
      </c>
      <c r="Z762" s="284">
        <v>1061</v>
      </c>
      <c r="AA762" s="284">
        <v>958</v>
      </c>
      <c r="AB762" s="284">
        <v>890</v>
      </c>
      <c r="AC762" s="284">
        <v>993</v>
      </c>
      <c r="AD762" s="284">
        <v>1167</v>
      </c>
      <c r="AE762" s="284">
        <v>970</v>
      </c>
      <c r="AF762" s="284">
        <v>951</v>
      </c>
      <c r="AG762" s="284">
        <v>1055</v>
      </c>
      <c r="AH762" s="284">
        <v>1239</v>
      </c>
      <c r="AI762" s="284">
        <v>809</v>
      </c>
      <c r="AJ762" s="284">
        <v>896</v>
      </c>
      <c r="AK762" s="284">
        <v>1000</v>
      </c>
      <c r="AL762" s="284">
        <v>1174</v>
      </c>
      <c r="AM762" s="284">
        <v>824</v>
      </c>
      <c r="AN762" s="284">
        <v>908</v>
      </c>
      <c r="AO762" s="284">
        <v>1042</v>
      </c>
      <c r="AP762" s="284">
        <v>901</v>
      </c>
      <c r="AQ762" s="284">
        <v>901</v>
      </c>
      <c r="AR762" s="284">
        <v>1083</v>
      </c>
      <c r="AS762" s="284">
        <v>932</v>
      </c>
      <c r="AU762" t="s">
        <v>3866</v>
      </c>
    </row>
    <row r="763" spans="4:47" ht="13.5" customHeight="1">
      <c r="D763" s="283" t="s">
        <v>1820</v>
      </c>
      <c r="E763" s="283"/>
      <c r="F763" s="285" t="s">
        <v>1824</v>
      </c>
      <c r="G763" s="199">
        <v>15</v>
      </c>
      <c r="H763" s="284">
        <v>1103</v>
      </c>
      <c r="I763" s="284">
        <v>1089</v>
      </c>
      <c r="J763" s="284">
        <v>1205</v>
      </c>
      <c r="K763" s="284">
        <v>1103</v>
      </c>
      <c r="L763" s="284">
        <v>1089</v>
      </c>
      <c r="M763" s="284">
        <v>1205</v>
      </c>
      <c r="N763" s="284">
        <v>1140</v>
      </c>
      <c r="O763" s="284">
        <v>1082</v>
      </c>
      <c r="P763" s="284">
        <v>1089</v>
      </c>
      <c r="Q763" s="284">
        <v>1205</v>
      </c>
      <c r="R763" s="284">
        <v>1140</v>
      </c>
      <c r="S763" s="284">
        <v>1323</v>
      </c>
      <c r="T763" s="284">
        <v>1470</v>
      </c>
      <c r="U763" s="284">
        <v>1557</v>
      </c>
      <c r="V763" s="284">
        <v>1153</v>
      </c>
      <c r="W763" s="284">
        <v>1285</v>
      </c>
      <c r="X763" s="284">
        <v>1142</v>
      </c>
      <c r="Y763" s="284">
        <v>1249</v>
      </c>
      <c r="Z763" s="284">
        <v>1493</v>
      </c>
      <c r="AA763" s="284">
        <v>1278</v>
      </c>
      <c r="AB763" s="284">
        <v>1164</v>
      </c>
      <c r="AC763" s="284">
        <v>1273</v>
      </c>
      <c r="AD763" s="284">
        <v>1495</v>
      </c>
      <c r="AE763" s="284">
        <v>1274</v>
      </c>
      <c r="AF763" s="284">
        <v>1225</v>
      </c>
      <c r="AG763" s="284">
        <v>1335</v>
      </c>
      <c r="AH763" s="284">
        <v>1568</v>
      </c>
      <c r="AI763" s="284">
        <v>1090</v>
      </c>
      <c r="AJ763" s="284">
        <v>1181</v>
      </c>
      <c r="AK763" s="284">
        <v>1281</v>
      </c>
      <c r="AL763" s="284">
        <v>1515</v>
      </c>
      <c r="AM763" s="284">
        <v>1113</v>
      </c>
      <c r="AN763" s="284">
        <v>1197</v>
      </c>
      <c r="AO763" s="284">
        <v>1374</v>
      </c>
      <c r="AP763" s="284">
        <v>1225</v>
      </c>
      <c r="AQ763" s="284">
        <v>1225</v>
      </c>
      <c r="AR763" s="284">
        <v>1406</v>
      </c>
      <c r="AS763" s="284">
        <v>1224</v>
      </c>
      <c r="AU763" t="s">
        <v>1820</v>
      </c>
    </row>
    <row r="764" spans="4:47" ht="13.5" customHeight="1">
      <c r="D764" s="283" t="s">
        <v>3867</v>
      </c>
      <c r="E764" s="283"/>
      <c r="F764" s="285" t="s">
        <v>3872</v>
      </c>
      <c r="G764" s="199">
        <v>16.5</v>
      </c>
      <c r="H764" s="284">
        <v>894</v>
      </c>
      <c r="I764" s="284">
        <v>888</v>
      </c>
      <c r="J764" s="284">
        <v>968</v>
      </c>
      <c r="K764" s="284">
        <v>894</v>
      </c>
      <c r="L764" s="284">
        <v>888</v>
      </c>
      <c r="M764" s="284">
        <v>968</v>
      </c>
      <c r="N764" s="284">
        <v>925</v>
      </c>
      <c r="O764" s="284">
        <v>876</v>
      </c>
      <c r="P764" s="284">
        <v>888</v>
      </c>
      <c r="Q764" s="284">
        <v>968</v>
      </c>
      <c r="R764" s="284">
        <v>925</v>
      </c>
      <c r="S764" s="284">
        <v>1094</v>
      </c>
      <c r="T764" s="284">
        <v>1243</v>
      </c>
      <c r="U764" s="284">
        <v>1276</v>
      </c>
      <c r="V764" s="284">
        <v>972</v>
      </c>
      <c r="W764" s="284">
        <v>1086</v>
      </c>
      <c r="X764" s="284">
        <v>902</v>
      </c>
      <c r="Y764" s="284">
        <v>988</v>
      </c>
      <c r="Z764" s="284">
        <v>1154</v>
      </c>
      <c r="AA764" s="284">
        <v>1043</v>
      </c>
      <c r="AB764" s="284">
        <v>969</v>
      </c>
      <c r="AC764" s="284">
        <v>1083</v>
      </c>
      <c r="AD764" s="284">
        <v>1271</v>
      </c>
      <c r="AE764" s="284">
        <v>1056</v>
      </c>
      <c r="AF764" s="284">
        <v>1030</v>
      </c>
      <c r="AG764" s="284">
        <v>1144</v>
      </c>
      <c r="AH764" s="284">
        <v>1344</v>
      </c>
      <c r="AI764" s="284">
        <v>880</v>
      </c>
      <c r="AJ764" s="284">
        <v>975</v>
      </c>
      <c r="AK764" s="284">
        <v>1089</v>
      </c>
      <c r="AL764" s="284">
        <v>1279</v>
      </c>
      <c r="AM764" s="284">
        <v>903</v>
      </c>
      <c r="AN764" s="284">
        <v>996</v>
      </c>
      <c r="AO764" s="284">
        <v>1143</v>
      </c>
      <c r="AP764" s="284">
        <v>945</v>
      </c>
      <c r="AQ764" s="284">
        <v>945</v>
      </c>
      <c r="AR764" s="284">
        <v>1145</v>
      </c>
      <c r="AS764" s="284">
        <v>971</v>
      </c>
      <c r="AU764" t="s">
        <v>3867</v>
      </c>
    </row>
    <row r="765" spans="4:47" ht="13.5" customHeight="1">
      <c r="D765" s="283" t="s">
        <v>1821</v>
      </c>
      <c r="E765" s="283"/>
      <c r="F765" s="285" t="s">
        <v>1825</v>
      </c>
      <c r="G765" s="199">
        <v>16.5</v>
      </c>
      <c r="H765" s="284">
        <v>1194</v>
      </c>
      <c r="I765" s="284">
        <v>1179</v>
      </c>
      <c r="J765" s="284">
        <v>1304</v>
      </c>
      <c r="K765" s="284">
        <v>1194</v>
      </c>
      <c r="L765" s="284">
        <v>1179</v>
      </c>
      <c r="M765" s="284">
        <v>1304</v>
      </c>
      <c r="N765" s="284">
        <v>1233</v>
      </c>
      <c r="O765" s="284">
        <v>1171</v>
      </c>
      <c r="P765" s="284">
        <v>1179</v>
      </c>
      <c r="Q765" s="284">
        <v>1304</v>
      </c>
      <c r="R765" s="284">
        <v>1233</v>
      </c>
      <c r="S765" s="284">
        <v>1415</v>
      </c>
      <c r="T765" s="284">
        <v>1575</v>
      </c>
      <c r="U765" s="284">
        <v>1674</v>
      </c>
      <c r="V765" s="284">
        <v>1244</v>
      </c>
      <c r="W765" s="284">
        <v>1387</v>
      </c>
      <c r="X765" s="284">
        <v>1228</v>
      </c>
      <c r="Y765" s="284">
        <v>1345</v>
      </c>
      <c r="Z765" s="284">
        <v>1609</v>
      </c>
      <c r="AA765" s="284">
        <v>1375</v>
      </c>
      <c r="AB765" s="284">
        <v>1254</v>
      </c>
      <c r="AC765" s="284">
        <v>1373</v>
      </c>
      <c r="AD765" s="284">
        <v>1613</v>
      </c>
      <c r="AE765" s="284">
        <v>1371</v>
      </c>
      <c r="AF765" s="284">
        <v>1314</v>
      </c>
      <c r="AG765" s="284">
        <v>1434</v>
      </c>
      <c r="AH765" s="284">
        <v>1685</v>
      </c>
      <c r="AI765" s="284">
        <v>1171</v>
      </c>
      <c r="AJ765" s="284">
        <v>1270</v>
      </c>
      <c r="AK765" s="284">
        <v>1381</v>
      </c>
      <c r="AL765" s="284">
        <v>1633</v>
      </c>
      <c r="AM765" s="284">
        <v>1202</v>
      </c>
      <c r="AN765" s="284">
        <v>1294</v>
      </c>
      <c r="AO765" s="284">
        <v>1487</v>
      </c>
      <c r="AP765" s="284">
        <v>1280</v>
      </c>
      <c r="AQ765" s="284">
        <v>1280</v>
      </c>
      <c r="AR765" s="284">
        <v>1480</v>
      </c>
      <c r="AS765" s="284">
        <v>1271</v>
      </c>
      <c r="AU765" t="s">
        <v>1821</v>
      </c>
    </row>
    <row r="766" spans="4:47" ht="13.5" customHeight="1">
      <c r="D766" s="283" t="s">
        <v>3868</v>
      </c>
      <c r="E766" s="283"/>
      <c r="F766" s="285" t="s">
        <v>3873</v>
      </c>
      <c r="G766" s="199">
        <v>18</v>
      </c>
      <c r="H766" s="284">
        <v>961</v>
      </c>
      <c r="I766" s="284">
        <v>955</v>
      </c>
      <c r="J766" s="284">
        <v>1052</v>
      </c>
      <c r="K766" s="284">
        <v>961</v>
      </c>
      <c r="L766" s="284">
        <v>955</v>
      </c>
      <c r="M766" s="284">
        <v>1052</v>
      </c>
      <c r="N766" s="284">
        <v>964</v>
      </c>
      <c r="O766" s="284">
        <v>943</v>
      </c>
      <c r="P766" s="284">
        <v>955</v>
      </c>
      <c r="Q766" s="284">
        <v>1052</v>
      </c>
      <c r="R766" s="284">
        <v>964</v>
      </c>
      <c r="S766" s="284">
        <v>1134</v>
      </c>
      <c r="T766" s="284">
        <v>1295</v>
      </c>
      <c r="U766" s="284">
        <v>1329</v>
      </c>
      <c r="V766" s="284">
        <v>1011</v>
      </c>
      <c r="W766" s="284">
        <v>1130</v>
      </c>
      <c r="X766" s="284">
        <v>930</v>
      </c>
      <c r="Y766" s="284">
        <v>1022</v>
      </c>
      <c r="Z766" s="284">
        <v>1194</v>
      </c>
      <c r="AA766" s="284">
        <v>1023</v>
      </c>
      <c r="AB766" s="284">
        <v>1004</v>
      </c>
      <c r="AC766" s="284">
        <v>1126</v>
      </c>
      <c r="AD766" s="284">
        <v>1323</v>
      </c>
      <c r="AE766" s="284">
        <v>1092</v>
      </c>
      <c r="AF766" s="284">
        <v>1064</v>
      </c>
      <c r="AG766" s="284">
        <v>1188</v>
      </c>
      <c r="AH766" s="284">
        <v>1395</v>
      </c>
      <c r="AI766" s="284">
        <v>905</v>
      </c>
      <c r="AJ766" s="284">
        <v>1010</v>
      </c>
      <c r="AK766" s="284">
        <v>1132</v>
      </c>
      <c r="AL766" s="284">
        <v>1330</v>
      </c>
      <c r="AM766" s="284">
        <v>938</v>
      </c>
      <c r="AN766" s="284">
        <v>1038</v>
      </c>
      <c r="AO766" s="284">
        <v>1192</v>
      </c>
      <c r="AP766" s="284">
        <v>986</v>
      </c>
      <c r="AQ766" s="284">
        <v>986</v>
      </c>
      <c r="AR766" s="284">
        <v>1205</v>
      </c>
      <c r="AS766" s="284">
        <v>1008</v>
      </c>
      <c r="AU766" t="s">
        <v>3868</v>
      </c>
    </row>
    <row r="767" spans="4:47" ht="13.5" customHeight="1">
      <c r="D767" s="283" t="s">
        <v>1798</v>
      </c>
      <c r="E767" s="283"/>
      <c r="F767" s="285" t="s">
        <v>1799</v>
      </c>
      <c r="G767" s="199">
        <v>18</v>
      </c>
      <c r="H767" s="284">
        <v>1245</v>
      </c>
      <c r="I767" s="284">
        <v>1230</v>
      </c>
      <c r="J767" s="284">
        <v>1368</v>
      </c>
      <c r="K767" s="284">
        <v>1245</v>
      </c>
      <c r="L767" s="284">
        <v>1230</v>
      </c>
      <c r="M767" s="284">
        <v>1368</v>
      </c>
      <c r="N767" s="284">
        <v>1256</v>
      </c>
      <c r="O767" s="284">
        <v>1220</v>
      </c>
      <c r="P767" s="284">
        <v>1230</v>
      </c>
      <c r="Q767" s="284">
        <v>1368</v>
      </c>
      <c r="R767" s="284">
        <v>1256</v>
      </c>
      <c r="S767" s="284">
        <v>1466</v>
      </c>
      <c r="T767" s="284">
        <v>1638</v>
      </c>
      <c r="U767" s="284">
        <v>1740</v>
      </c>
      <c r="V767" s="284">
        <v>1291</v>
      </c>
      <c r="W767" s="284">
        <v>1439</v>
      </c>
      <c r="X767" s="284">
        <v>1213</v>
      </c>
      <c r="Y767" s="284">
        <v>1314</v>
      </c>
      <c r="Z767" s="284">
        <v>1536</v>
      </c>
      <c r="AA767" s="284">
        <v>1340</v>
      </c>
      <c r="AB767" s="284">
        <v>1285</v>
      </c>
      <c r="AC767" s="284">
        <v>1417</v>
      </c>
      <c r="AD767" s="284">
        <v>1665</v>
      </c>
      <c r="AE767" s="284">
        <v>1403</v>
      </c>
      <c r="AF767" s="284">
        <v>1348</v>
      </c>
      <c r="AG767" s="284">
        <v>1481</v>
      </c>
      <c r="AH767" s="284">
        <v>1740</v>
      </c>
      <c r="AI767" s="284">
        <v>1182</v>
      </c>
      <c r="AJ767" s="284">
        <v>1312</v>
      </c>
      <c r="AK767" s="284">
        <v>1432</v>
      </c>
      <c r="AL767" s="284">
        <v>1693</v>
      </c>
      <c r="AM767" s="284">
        <v>1244</v>
      </c>
      <c r="AN767" s="284">
        <v>1345</v>
      </c>
      <c r="AO767" s="284">
        <v>1544</v>
      </c>
      <c r="AP767" s="284">
        <v>1318</v>
      </c>
      <c r="AQ767" s="284">
        <v>1318</v>
      </c>
      <c r="AR767" s="284">
        <v>1537</v>
      </c>
      <c r="AS767" s="284">
        <v>1314</v>
      </c>
      <c r="AU767" t="s">
        <v>1798</v>
      </c>
    </row>
    <row r="768" spans="4:47" ht="13.5" customHeight="1">
      <c r="D768" s="283" t="s">
        <v>1922</v>
      </c>
      <c r="E768" s="282"/>
      <c r="F768" s="285" t="s">
        <v>1923</v>
      </c>
      <c r="G768" s="199">
        <v>6</v>
      </c>
      <c r="H768" s="284">
        <v>699</v>
      </c>
      <c r="I768" s="284">
        <v>701</v>
      </c>
      <c r="J768" s="284">
        <v>777</v>
      </c>
      <c r="K768" s="284">
        <v>699</v>
      </c>
      <c r="L768" s="284">
        <v>701</v>
      </c>
      <c r="M768" s="284">
        <v>777</v>
      </c>
      <c r="N768" s="284">
        <v>729</v>
      </c>
      <c r="O768" s="284">
        <v>685</v>
      </c>
      <c r="P768" s="284">
        <v>701</v>
      </c>
      <c r="Q768" s="284">
        <v>775</v>
      </c>
      <c r="R768" s="284">
        <v>729</v>
      </c>
      <c r="S768" s="284">
        <v>957</v>
      </c>
      <c r="T768" s="284">
        <v>1036</v>
      </c>
      <c r="U768" s="284">
        <v>1025</v>
      </c>
      <c r="V768" s="284">
        <v>776</v>
      </c>
      <c r="W768" s="284">
        <v>871</v>
      </c>
      <c r="X768" s="284">
        <v>787</v>
      </c>
      <c r="Y768" s="284">
        <v>829</v>
      </c>
      <c r="Z768" s="284">
        <v>972</v>
      </c>
      <c r="AA768" s="284">
        <v>874</v>
      </c>
      <c r="AB768" s="284">
        <v>802</v>
      </c>
      <c r="AC768" s="284">
        <v>853</v>
      </c>
      <c r="AD768" s="284">
        <v>1004</v>
      </c>
      <c r="AE768" s="284">
        <v>885</v>
      </c>
      <c r="AF768" s="284">
        <v>896</v>
      </c>
      <c r="AG768" s="284">
        <v>949</v>
      </c>
      <c r="AH768" s="284">
        <v>1116</v>
      </c>
      <c r="AI768" s="284">
        <v>792</v>
      </c>
      <c r="AJ768" s="284">
        <v>808</v>
      </c>
      <c r="AK768" s="284">
        <v>858</v>
      </c>
      <c r="AL768" s="284">
        <v>1008</v>
      </c>
      <c r="AM768" s="284">
        <v>720</v>
      </c>
      <c r="AN768" s="284">
        <v>754</v>
      </c>
      <c r="AO768" s="284">
        <v>865</v>
      </c>
      <c r="AP768" s="284">
        <v>769</v>
      </c>
      <c r="AQ768" s="284">
        <v>769</v>
      </c>
      <c r="AR768" s="284">
        <v>860</v>
      </c>
      <c r="AS768" s="284">
        <v>849</v>
      </c>
      <c r="AU768" t="s">
        <v>1922</v>
      </c>
    </row>
    <row r="769" spans="4:47" ht="13.5" customHeight="1">
      <c r="D769" s="283" t="s">
        <v>77</v>
      </c>
      <c r="E769" s="282"/>
      <c r="F769" s="285" t="s">
        <v>792</v>
      </c>
      <c r="G769" s="199">
        <v>7.5</v>
      </c>
      <c r="H769" s="284">
        <v>716</v>
      </c>
      <c r="I769" s="284">
        <v>700</v>
      </c>
      <c r="J769" s="284">
        <v>805</v>
      </c>
      <c r="K769" s="284">
        <v>716</v>
      </c>
      <c r="L769" s="284">
        <v>700</v>
      </c>
      <c r="M769" s="284">
        <v>805</v>
      </c>
      <c r="N769" s="284">
        <v>733</v>
      </c>
      <c r="O769" s="284">
        <v>702</v>
      </c>
      <c r="P769" s="284">
        <v>700</v>
      </c>
      <c r="Q769" s="284">
        <v>805</v>
      </c>
      <c r="R769" s="284">
        <v>755</v>
      </c>
      <c r="S769" s="284">
        <v>977</v>
      </c>
      <c r="T769" s="284">
        <v>1062</v>
      </c>
      <c r="U769" s="284">
        <v>1050</v>
      </c>
      <c r="V769" s="284">
        <v>797</v>
      </c>
      <c r="W769" s="284">
        <v>894</v>
      </c>
      <c r="X769" s="284">
        <v>805</v>
      </c>
      <c r="Y769" s="284">
        <v>851</v>
      </c>
      <c r="Z769" s="284">
        <v>1007</v>
      </c>
      <c r="AA769" s="284">
        <v>899</v>
      </c>
      <c r="AB769" s="284">
        <v>819</v>
      </c>
      <c r="AC769" s="284">
        <v>889</v>
      </c>
      <c r="AD769" s="284">
        <v>1046</v>
      </c>
      <c r="AE769" s="284">
        <v>915</v>
      </c>
      <c r="AF769" s="284">
        <v>913</v>
      </c>
      <c r="AG769" s="284">
        <v>974</v>
      </c>
      <c r="AH769" s="284">
        <v>1159</v>
      </c>
      <c r="AI769" s="284">
        <v>798</v>
      </c>
      <c r="AJ769" s="284">
        <v>849</v>
      </c>
      <c r="AK769" s="284">
        <v>893</v>
      </c>
      <c r="AL769" s="284">
        <v>1066</v>
      </c>
      <c r="AM769" s="284">
        <v>761</v>
      </c>
      <c r="AN769" s="284">
        <v>802</v>
      </c>
      <c r="AO769" s="284">
        <v>921</v>
      </c>
      <c r="AP769" s="284">
        <v>790</v>
      </c>
      <c r="AQ769" s="284">
        <v>790</v>
      </c>
      <c r="AR769" s="284">
        <v>891</v>
      </c>
      <c r="AS769" s="284">
        <v>867</v>
      </c>
      <c r="AU769" t="s">
        <v>77</v>
      </c>
    </row>
    <row r="770" spans="4:47" ht="13.5" customHeight="1">
      <c r="D770" s="283" t="s">
        <v>78</v>
      </c>
      <c r="E770" s="282"/>
      <c r="F770" s="285" t="s">
        <v>793</v>
      </c>
      <c r="G770" s="199">
        <v>9</v>
      </c>
      <c r="H770" s="284">
        <v>759</v>
      </c>
      <c r="I770" s="284">
        <v>743</v>
      </c>
      <c r="J770" s="284">
        <v>854</v>
      </c>
      <c r="K770" s="284">
        <v>759</v>
      </c>
      <c r="L770" s="284">
        <v>743</v>
      </c>
      <c r="M770" s="284">
        <v>854</v>
      </c>
      <c r="N770" s="284">
        <v>776</v>
      </c>
      <c r="O770" s="284">
        <v>745</v>
      </c>
      <c r="P770" s="284">
        <v>743</v>
      </c>
      <c r="Q770" s="284">
        <v>854</v>
      </c>
      <c r="R770" s="284">
        <v>802</v>
      </c>
      <c r="S770" s="284">
        <v>1024</v>
      </c>
      <c r="T770" s="284">
        <v>1121</v>
      </c>
      <c r="U770" s="284">
        <v>1112</v>
      </c>
      <c r="V770" s="284">
        <v>843</v>
      </c>
      <c r="W770" s="284">
        <v>944</v>
      </c>
      <c r="X770" s="284">
        <v>839</v>
      </c>
      <c r="Y770" s="284">
        <v>893</v>
      </c>
      <c r="Z770" s="284">
        <v>1057</v>
      </c>
      <c r="AA770" s="284">
        <v>939</v>
      </c>
      <c r="AB770" s="284">
        <v>860</v>
      </c>
      <c r="AC770" s="284">
        <v>928</v>
      </c>
      <c r="AD770" s="284">
        <v>1108</v>
      </c>
      <c r="AE770" s="284">
        <v>961</v>
      </c>
      <c r="AF770" s="284">
        <v>954</v>
      </c>
      <c r="AG770" s="284">
        <v>1024</v>
      </c>
      <c r="AH770" s="284">
        <v>1221</v>
      </c>
      <c r="AI770" s="284">
        <v>833</v>
      </c>
      <c r="AJ770" s="284">
        <v>893</v>
      </c>
      <c r="AK770" s="284">
        <v>947</v>
      </c>
      <c r="AL770" s="284">
        <v>1129</v>
      </c>
      <c r="AM770" s="284">
        <v>805</v>
      </c>
      <c r="AN770" s="284">
        <v>855</v>
      </c>
      <c r="AO770" s="284">
        <v>981</v>
      </c>
      <c r="AP770" s="284">
        <v>838</v>
      </c>
      <c r="AQ770" s="284">
        <v>838</v>
      </c>
      <c r="AR770" s="284">
        <v>954</v>
      </c>
      <c r="AS770" s="284">
        <v>910</v>
      </c>
      <c r="AU770" t="s">
        <v>78</v>
      </c>
    </row>
    <row r="771" spans="4:47" ht="13.5" customHeight="1">
      <c r="D771" s="283" t="s">
        <v>79</v>
      </c>
      <c r="E771" s="282"/>
      <c r="F771" s="285" t="s">
        <v>794</v>
      </c>
      <c r="G771" s="199">
        <v>10.5</v>
      </c>
      <c r="H771" s="284">
        <v>814</v>
      </c>
      <c r="I771" s="284">
        <v>797</v>
      </c>
      <c r="J771" s="284">
        <v>916</v>
      </c>
      <c r="K771" s="284">
        <v>814</v>
      </c>
      <c r="L771" s="284">
        <v>797</v>
      </c>
      <c r="M771" s="284">
        <v>916</v>
      </c>
      <c r="N771" s="284">
        <v>831</v>
      </c>
      <c r="O771" s="284">
        <v>823</v>
      </c>
      <c r="P771" s="284">
        <v>797</v>
      </c>
      <c r="Q771" s="284">
        <v>916</v>
      </c>
      <c r="R771" s="284">
        <v>861</v>
      </c>
      <c r="S771" s="284">
        <v>1089</v>
      </c>
      <c r="T771" s="284">
        <v>1196</v>
      </c>
      <c r="U771" s="284">
        <v>1195</v>
      </c>
      <c r="V771" s="284">
        <v>899</v>
      </c>
      <c r="W771" s="284">
        <v>1005</v>
      </c>
      <c r="X771" s="284">
        <v>885</v>
      </c>
      <c r="Y771" s="284">
        <v>945</v>
      </c>
      <c r="Z771" s="284">
        <v>1120</v>
      </c>
      <c r="AA771" s="284">
        <v>991</v>
      </c>
      <c r="AB771" s="284">
        <v>911</v>
      </c>
      <c r="AC771" s="284">
        <v>989</v>
      </c>
      <c r="AD771" s="284">
        <v>1182</v>
      </c>
      <c r="AE771" s="284">
        <v>1019</v>
      </c>
      <c r="AF771" s="284">
        <v>1005</v>
      </c>
      <c r="AG771" s="284">
        <v>1085</v>
      </c>
      <c r="AH771" s="284">
        <v>1295</v>
      </c>
      <c r="AI771" s="284">
        <v>878</v>
      </c>
      <c r="AJ771" s="284">
        <v>948</v>
      </c>
      <c r="AK771" s="284">
        <v>1012</v>
      </c>
      <c r="AL771" s="284">
        <v>1206</v>
      </c>
      <c r="AM771" s="284">
        <v>860</v>
      </c>
      <c r="AN771" s="284">
        <v>919</v>
      </c>
      <c r="AO771" s="284">
        <v>1054</v>
      </c>
      <c r="AP771" s="284">
        <v>898</v>
      </c>
      <c r="AQ771" s="284">
        <v>898</v>
      </c>
      <c r="AR771" s="284">
        <v>1029</v>
      </c>
      <c r="AS771" s="284">
        <v>962</v>
      </c>
      <c r="AU771" t="s">
        <v>79</v>
      </c>
    </row>
    <row r="772" spans="4:47" ht="13.5" customHeight="1">
      <c r="D772" s="283" t="s">
        <v>80</v>
      </c>
      <c r="E772" s="282"/>
      <c r="F772" s="285" t="s">
        <v>795</v>
      </c>
      <c r="G772" s="199">
        <v>12</v>
      </c>
      <c r="H772" s="284">
        <v>864</v>
      </c>
      <c r="I772" s="284">
        <v>848</v>
      </c>
      <c r="J772" s="284">
        <v>974</v>
      </c>
      <c r="K772" s="284">
        <v>864</v>
      </c>
      <c r="L772" s="284">
        <v>848</v>
      </c>
      <c r="M772" s="284">
        <v>974</v>
      </c>
      <c r="N772" s="284">
        <v>888</v>
      </c>
      <c r="O772" s="284">
        <v>848</v>
      </c>
      <c r="P772" s="284">
        <v>848</v>
      </c>
      <c r="Q772" s="284">
        <v>974</v>
      </c>
      <c r="R772" s="284">
        <v>924</v>
      </c>
      <c r="S772" s="284">
        <v>1147</v>
      </c>
      <c r="T772" s="284">
        <v>1265</v>
      </c>
      <c r="U772" s="284">
        <v>1269</v>
      </c>
      <c r="V772" s="284">
        <v>954</v>
      </c>
      <c r="W772" s="284">
        <v>1068</v>
      </c>
      <c r="X772" s="284">
        <v>926</v>
      </c>
      <c r="Y772" s="284">
        <v>994</v>
      </c>
      <c r="Z772" s="284">
        <v>1179</v>
      </c>
      <c r="AA772" s="284">
        <v>1038</v>
      </c>
      <c r="AB772" s="284">
        <v>957</v>
      </c>
      <c r="AC772" s="284">
        <v>1045</v>
      </c>
      <c r="AD772" s="284">
        <v>1251</v>
      </c>
      <c r="AE772" s="284">
        <v>1072</v>
      </c>
      <c r="AF772" s="284">
        <v>1052</v>
      </c>
      <c r="AG772" s="284">
        <v>1141</v>
      </c>
      <c r="AH772" s="284">
        <v>1364</v>
      </c>
      <c r="AI772" s="284">
        <v>919</v>
      </c>
      <c r="AJ772" s="284">
        <v>1000</v>
      </c>
      <c r="AK772" s="284">
        <v>1073</v>
      </c>
      <c r="AL772" s="284">
        <v>1277</v>
      </c>
      <c r="AM772" s="284">
        <v>912</v>
      </c>
      <c r="AN772" s="284">
        <v>979</v>
      </c>
      <c r="AO772" s="284">
        <v>1123</v>
      </c>
      <c r="AP772" s="284">
        <v>954</v>
      </c>
      <c r="AQ772" s="284">
        <v>954</v>
      </c>
      <c r="AR772" s="284">
        <v>1100</v>
      </c>
      <c r="AS772" s="284">
        <v>1013</v>
      </c>
      <c r="AU772" t="s">
        <v>80</v>
      </c>
    </row>
    <row r="773" spans="4:47" ht="13.5" customHeight="1">
      <c r="D773" s="283" t="s">
        <v>81</v>
      </c>
      <c r="E773" s="282"/>
      <c r="F773" s="285" t="s">
        <v>796</v>
      </c>
      <c r="G773" s="199">
        <v>13.5</v>
      </c>
      <c r="H773" s="284">
        <v>927</v>
      </c>
      <c r="I773" s="284">
        <v>910</v>
      </c>
      <c r="J773" s="284">
        <v>1046</v>
      </c>
      <c r="K773" s="284">
        <v>927</v>
      </c>
      <c r="L773" s="284">
        <v>910</v>
      </c>
      <c r="M773" s="284">
        <v>1046</v>
      </c>
      <c r="N773" s="284">
        <v>952</v>
      </c>
      <c r="O773" s="284">
        <v>909</v>
      </c>
      <c r="P773" s="284">
        <v>910</v>
      </c>
      <c r="Q773" s="284">
        <v>1046</v>
      </c>
      <c r="R773" s="284">
        <v>992</v>
      </c>
      <c r="S773" s="284">
        <v>1213</v>
      </c>
      <c r="T773" s="284">
        <v>1342</v>
      </c>
      <c r="U773" s="284">
        <v>1354</v>
      </c>
      <c r="V773" s="284">
        <v>1019</v>
      </c>
      <c r="W773" s="284">
        <v>1139</v>
      </c>
      <c r="X773" s="284">
        <v>981</v>
      </c>
      <c r="Y773" s="284">
        <v>1055</v>
      </c>
      <c r="Z773" s="284">
        <v>1252</v>
      </c>
      <c r="AA773" s="284">
        <v>1099</v>
      </c>
      <c r="AB773" s="284">
        <v>1017</v>
      </c>
      <c r="AC773" s="284">
        <v>1115</v>
      </c>
      <c r="AD773" s="284">
        <v>1335</v>
      </c>
      <c r="AE773" s="284">
        <v>1139</v>
      </c>
      <c r="AF773" s="284">
        <v>1111</v>
      </c>
      <c r="AG773" s="284">
        <v>1211</v>
      </c>
      <c r="AH773" s="284">
        <v>1449</v>
      </c>
      <c r="AI773" s="284">
        <v>973</v>
      </c>
      <c r="AJ773" s="284">
        <v>1063</v>
      </c>
      <c r="AK773" s="284">
        <v>1146</v>
      </c>
      <c r="AL773" s="284">
        <v>1363</v>
      </c>
      <c r="AM773" s="284">
        <v>975</v>
      </c>
      <c r="AN773" s="284">
        <v>1050</v>
      </c>
      <c r="AO773" s="284">
        <v>1205</v>
      </c>
      <c r="AP773" s="284">
        <v>1026</v>
      </c>
      <c r="AQ773" s="284">
        <v>1026</v>
      </c>
      <c r="AR773" s="284">
        <v>1188</v>
      </c>
      <c r="AS773" s="284">
        <v>1078</v>
      </c>
      <c r="AU773" t="s">
        <v>81</v>
      </c>
    </row>
    <row r="774" spans="4:47" ht="13.5" customHeight="1">
      <c r="D774" s="283" t="s">
        <v>82</v>
      </c>
      <c r="E774" s="282"/>
      <c r="F774" s="285" t="s">
        <v>797</v>
      </c>
      <c r="G774" s="199">
        <v>15</v>
      </c>
      <c r="H774" s="284">
        <v>969</v>
      </c>
      <c r="I774" s="284">
        <v>952</v>
      </c>
      <c r="J774" s="284">
        <v>1093</v>
      </c>
      <c r="K774" s="284">
        <v>969</v>
      </c>
      <c r="L774" s="284">
        <v>952</v>
      </c>
      <c r="M774" s="284">
        <v>1093</v>
      </c>
      <c r="N774" s="284">
        <v>995</v>
      </c>
      <c r="O774" s="284">
        <v>950</v>
      </c>
      <c r="P774" s="284">
        <v>952</v>
      </c>
      <c r="Q774" s="284">
        <v>1093</v>
      </c>
      <c r="R774" s="284">
        <v>1039</v>
      </c>
      <c r="S774" s="284">
        <v>1263</v>
      </c>
      <c r="T774" s="284">
        <v>1405</v>
      </c>
      <c r="U774" s="284">
        <v>1419</v>
      </c>
      <c r="V774" s="284">
        <v>1067</v>
      </c>
      <c r="W774" s="284">
        <v>1192</v>
      </c>
      <c r="X774" s="284">
        <v>1014</v>
      </c>
      <c r="Y774" s="284">
        <v>1095</v>
      </c>
      <c r="Z774" s="284">
        <v>1301</v>
      </c>
      <c r="AA774" s="284">
        <v>1138</v>
      </c>
      <c r="AB774" s="284">
        <v>1056</v>
      </c>
      <c r="AC774" s="284">
        <v>1174</v>
      </c>
      <c r="AD774" s="284">
        <v>1395</v>
      </c>
      <c r="AE774" s="284">
        <v>1183</v>
      </c>
      <c r="AF774" s="284">
        <v>1150</v>
      </c>
      <c r="AG774" s="284">
        <v>1259</v>
      </c>
      <c r="AH774" s="284">
        <v>1508</v>
      </c>
      <c r="AI774" s="284">
        <v>1005</v>
      </c>
      <c r="AJ774" s="284">
        <v>1106</v>
      </c>
      <c r="AK774" s="284">
        <v>1198</v>
      </c>
      <c r="AL774" s="284">
        <v>1424</v>
      </c>
      <c r="AM774" s="284">
        <v>1018</v>
      </c>
      <c r="AN774" s="284">
        <v>1101</v>
      </c>
      <c r="AO774" s="284">
        <v>1264</v>
      </c>
      <c r="AP774" s="284">
        <v>1076</v>
      </c>
      <c r="AQ774" s="284">
        <v>1076</v>
      </c>
      <c r="AR774" s="284">
        <v>1257</v>
      </c>
      <c r="AS774" s="284">
        <v>1123</v>
      </c>
      <c r="AU774" t="s">
        <v>82</v>
      </c>
    </row>
    <row r="775" spans="4:47" ht="13.5" customHeight="1">
      <c r="D775" s="283" t="s">
        <v>1422</v>
      </c>
      <c r="E775" s="282"/>
      <c r="F775" s="285" t="s">
        <v>1423</v>
      </c>
      <c r="G775" s="199">
        <v>16.5</v>
      </c>
      <c r="H775" s="284">
        <v>1023</v>
      </c>
      <c r="I775" s="284">
        <v>1019</v>
      </c>
      <c r="J775" s="284">
        <v>1147</v>
      </c>
      <c r="K775" s="284">
        <v>1023</v>
      </c>
      <c r="L775" s="284">
        <v>1019</v>
      </c>
      <c r="M775" s="284">
        <v>1147</v>
      </c>
      <c r="N775" s="284">
        <v>1080</v>
      </c>
      <c r="O775" s="284">
        <v>1003</v>
      </c>
      <c r="P775" s="284">
        <v>1019</v>
      </c>
      <c r="Q775" s="284">
        <v>1147</v>
      </c>
      <c r="R775" s="284">
        <v>1080</v>
      </c>
      <c r="S775" s="284">
        <v>1304</v>
      </c>
      <c r="T775" s="284">
        <v>1458</v>
      </c>
      <c r="U775" s="284">
        <v>1474</v>
      </c>
      <c r="V775" s="284">
        <v>1108</v>
      </c>
      <c r="W775" s="284">
        <v>1238</v>
      </c>
      <c r="X775" s="284">
        <v>1059</v>
      </c>
      <c r="Y775" s="284">
        <v>1148</v>
      </c>
      <c r="Z775" s="284">
        <v>1361</v>
      </c>
      <c r="AA775" s="284">
        <v>1189</v>
      </c>
      <c r="AB775" s="284">
        <v>1106</v>
      </c>
      <c r="AC775" s="284">
        <v>1224</v>
      </c>
      <c r="AD775" s="284">
        <v>1467</v>
      </c>
      <c r="AE775" s="284">
        <v>1240</v>
      </c>
      <c r="AF775" s="284">
        <v>1200</v>
      </c>
      <c r="AG775" s="284">
        <v>1320</v>
      </c>
      <c r="AH775" s="284">
        <v>1580</v>
      </c>
      <c r="AI775" s="284">
        <v>1051</v>
      </c>
      <c r="AJ775" s="284">
        <v>1128</v>
      </c>
      <c r="AK775" s="284">
        <v>1223</v>
      </c>
      <c r="AL775" s="284">
        <v>1453</v>
      </c>
      <c r="AM775" s="284">
        <v>1055</v>
      </c>
      <c r="AN775" s="284">
        <v>1147</v>
      </c>
      <c r="AO775" s="284">
        <v>1316</v>
      </c>
      <c r="AP775" s="284">
        <v>1121</v>
      </c>
      <c r="AQ775" s="284">
        <v>1121</v>
      </c>
      <c r="AR775" s="284">
        <v>1320</v>
      </c>
      <c r="AS775" s="284">
        <v>1160</v>
      </c>
      <c r="AU775" t="s">
        <v>1422</v>
      </c>
    </row>
    <row r="776" spans="4:47" ht="13.5" customHeight="1">
      <c r="D776" s="283" t="s">
        <v>83</v>
      </c>
      <c r="E776" s="282"/>
      <c r="F776" s="285" t="s">
        <v>1063</v>
      </c>
      <c r="G776" s="199">
        <v>18</v>
      </c>
      <c r="H776" s="284">
        <v>1058</v>
      </c>
      <c r="I776" s="284">
        <v>1041</v>
      </c>
      <c r="J776" s="284">
        <v>1195</v>
      </c>
      <c r="K776" s="284">
        <v>1058</v>
      </c>
      <c r="L776" s="284">
        <v>1041</v>
      </c>
      <c r="M776" s="284">
        <v>1195</v>
      </c>
      <c r="N776" s="284">
        <v>1086</v>
      </c>
      <c r="O776" s="284">
        <v>1038</v>
      </c>
      <c r="P776" s="284">
        <v>1041</v>
      </c>
      <c r="Q776" s="284">
        <v>1195</v>
      </c>
      <c r="R776" s="284">
        <v>1127</v>
      </c>
      <c r="S776" s="284">
        <v>1366</v>
      </c>
      <c r="T776" s="284">
        <v>1537</v>
      </c>
      <c r="U776" s="284">
        <v>1559</v>
      </c>
      <c r="V776" s="284">
        <v>1176</v>
      </c>
      <c r="W776" s="284">
        <v>1307</v>
      </c>
      <c r="X776" s="284">
        <v>1086</v>
      </c>
      <c r="Y776" s="284">
        <v>1182</v>
      </c>
      <c r="Z776" s="284">
        <v>1405</v>
      </c>
      <c r="AA776" s="284">
        <v>1221</v>
      </c>
      <c r="AB776" s="284">
        <v>1139</v>
      </c>
      <c r="AC776" s="284">
        <v>1266</v>
      </c>
      <c r="AD776" s="284">
        <v>1521</v>
      </c>
      <c r="AE776" s="284">
        <v>1278</v>
      </c>
      <c r="AF776" s="284">
        <v>1233</v>
      </c>
      <c r="AG776" s="284">
        <v>1362</v>
      </c>
      <c r="AH776" s="284">
        <v>1634</v>
      </c>
      <c r="AI776" s="284">
        <v>1077</v>
      </c>
      <c r="AJ776" s="284">
        <v>1197</v>
      </c>
      <c r="AK776" s="284">
        <v>1310</v>
      </c>
      <c r="AL776" s="284">
        <v>1554</v>
      </c>
      <c r="AM776" s="284">
        <v>1109</v>
      </c>
      <c r="AN776" s="284">
        <v>1211</v>
      </c>
      <c r="AO776" s="284">
        <v>1388</v>
      </c>
      <c r="AP776" s="284">
        <v>1186</v>
      </c>
      <c r="AQ776" s="284">
        <v>1186</v>
      </c>
      <c r="AR776" s="284">
        <v>1403</v>
      </c>
      <c r="AS776" s="284">
        <v>1219</v>
      </c>
      <c r="AU776" t="s">
        <v>83</v>
      </c>
    </row>
    <row r="777" spans="4:47" ht="13.5" customHeight="1">
      <c r="D777" s="283" t="s">
        <v>84</v>
      </c>
      <c r="E777" s="282"/>
      <c r="F777" s="285" t="s">
        <v>1064</v>
      </c>
      <c r="G777" s="199">
        <v>15</v>
      </c>
      <c r="H777" s="284">
        <v>836</v>
      </c>
      <c r="I777" s="284">
        <v>822</v>
      </c>
      <c r="J777" s="284">
        <v>944</v>
      </c>
      <c r="K777" s="284">
        <v>836</v>
      </c>
      <c r="L777" s="284">
        <v>822</v>
      </c>
      <c r="M777" s="284">
        <v>944</v>
      </c>
      <c r="N777" s="284">
        <v>857</v>
      </c>
      <c r="O777" s="284">
        <v>819</v>
      </c>
      <c r="P777" s="284">
        <v>822</v>
      </c>
      <c r="Q777" s="284">
        <v>944</v>
      </c>
      <c r="R777" s="284">
        <v>900</v>
      </c>
      <c r="S777" s="284">
        <v>1116</v>
      </c>
      <c r="T777" s="284">
        <v>1255</v>
      </c>
      <c r="U777" s="284">
        <v>1237</v>
      </c>
      <c r="V777" s="284">
        <v>948</v>
      </c>
      <c r="W777" s="284">
        <v>1057</v>
      </c>
      <c r="X777" s="284">
        <v>879</v>
      </c>
      <c r="Y777" s="284">
        <v>958</v>
      </c>
      <c r="Z777" s="284">
        <v>1139</v>
      </c>
      <c r="AA777" s="284">
        <v>988</v>
      </c>
      <c r="AB777" s="284">
        <v>921</v>
      </c>
      <c r="AC777" s="284">
        <v>1037</v>
      </c>
      <c r="AD777" s="284">
        <v>1234</v>
      </c>
      <c r="AE777" s="284">
        <v>1034</v>
      </c>
      <c r="AF777" s="284">
        <v>1015</v>
      </c>
      <c r="AG777" s="284">
        <v>1122</v>
      </c>
      <c r="AH777" s="284">
        <v>1347</v>
      </c>
      <c r="AI777" s="284">
        <v>873</v>
      </c>
      <c r="AJ777" s="284">
        <v>970</v>
      </c>
      <c r="AK777" s="284">
        <v>1065</v>
      </c>
      <c r="AL777" s="284">
        <v>1262</v>
      </c>
      <c r="AM777" s="284">
        <v>882</v>
      </c>
      <c r="AN777" s="284">
        <v>966</v>
      </c>
      <c r="AO777" s="284">
        <v>1108</v>
      </c>
      <c r="AP777" s="284">
        <v>930</v>
      </c>
      <c r="AQ777" s="284">
        <v>930</v>
      </c>
      <c r="AR777" s="284">
        <v>1111</v>
      </c>
      <c r="AS777" s="284">
        <v>983</v>
      </c>
      <c r="AU777" t="s">
        <v>84</v>
      </c>
    </row>
    <row r="778" spans="4:47" ht="13.5" customHeight="1">
      <c r="D778" s="283" t="s">
        <v>85</v>
      </c>
      <c r="E778" s="282"/>
      <c r="F778" s="285" t="s">
        <v>1065</v>
      </c>
      <c r="G778" s="199">
        <v>18</v>
      </c>
      <c r="H778" s="284">
        <v>917</v>
      </c>
      <c r="I778" s="284">
        <v>904</v>
      </c>
      <c r="J778" s="284">
        <v>1037</v>
      </c>
      <c r="K778" s="284">
        <v>917</v>
      </c>
      <c r="L778" s="284">
        <v>904</v>
      </c>
      <c r="M778" s="284">
        <v>1037</v>
      </c>
      <c r="N778" s="284">
        <v>941</v>
      </c>
      <c r="O778" s="284">
        <v>899</v>
      </c>
      <c r="P778" s="284">
        <v>904</v>
      </c>
      <c r="Q778" s="284">
        <v>1037</v>
      </c>
      <c r="R778" s="284">
        <v>992</v>
      </c>
      <c r="S778" s="284">
        <v>1207</v>
      </c>
      <c r="T778" s="284">
        <v>1376</v>
      </c>
      <c r="U778" s="284">
        <v>1363</v>
      </c>
      <c r="V778" s="284">
        <v>1048</v>
      </c>
      <c r="W778" s="284">
        <v>1163</v>
      </c>
      <c r="X778" s="284">
        <v>944</v>
      </c>
      <c r="Y778" s="284">
        <v>1037</v>
      </c>
      <c r="Z778" s="284">
        <v>1234</v>
      </c>
      <c r="AA778" s="284">
        <v>1063</v>
      </c>
      <c r="AB778" s="284">
        <v>996</v>
      </c>
      <c r="AC778" s="284">
        <v>1121</v>
      </c>
      <c r="AD778" s="284">
        <v>1350</v>
      </c>
      <c r="AE778" s="284">
        <v>1120</v>
      </c>
      <c r="AF778" s="284">
        <v>1091</v>
      </c>
      <c r="AG778" s="284">
        <v>1217</v>
      </c>
      <c r="AH778" s="284">
        <v>1463</v>
      </c>
      <c r="AI778" s="284">
        <v>937</v>
      </c>
      <c r="AJ778" s="284">
        <v>1054</v>
      </c>
      <c r="AK778" s="284">
        <v>1169</v>
      </c>
      <c r="AL778" s="284">
        <v>1382</v>
      </c>
      <c r="AM778" s="284">
        <v>966</v>
      </c>
      <c r="AN778" s="284">
        <v>1068</v>
      </c>
      <c r="AO778" s="284">
        <v>1223</v>
      </c>
      <c r="AP778" s="284">
        <v>1031</v>
      </c>
      <c r="AQ778" s="284">
        <v>1031</v>
      </c>
      <c r="AR778" s="284">
        <v>1248</v>
      </c>
      <c r="AS778" s="284">
        <v>1073</v>
      </c>
      <c r="AU778" t="s">
        <v>85</v>
      </c>
    </row>
    <row r="779" spans="4:47" ht="13.5" customHeight="1">
      <c r="D779" s="283" t="s">
        <v>2029</v>
      </c>
      <c r="E779" s="282"/>
      <c r="F779" s="285" t="s">
        <v>95</v>
      </c>
      <c r="G779" s="199">
        <v>12</v>
      </c>
      <c r="H779" s="284">
        <v>1543</v>
      </c>
      <c r="I779" s="284">
        <v>1547</v>
      </c>
      <c r="J779" s="284">
        <v>1749</v>
      </c>
      <c r="K779" s="284">
        <v>1543</v>
      </c>
      <c r="L779" s="284">
        <v>1547</v>
      </c>
      <c r="M779" s="284">
        <v>1749</v>
      </c>
      <c r="N779" s="284">
        <v>1638</v>
      </c>
      <c r="O779" s="284">
        <v>1543</v>
      </c>
      <c r="P779" s="284">
        <v>1547</v>
      </c>
      <c r="Q779" s="284">
        <v>1749</v>
      </c>
      <c r="R779" s="284">
        <v>1638</v>
      </c>
      <c r="S779" s="284">
        <v>2005</v>
      </c>
      <c r="T779" s="284">
        <v>2140</v>
      </c>
      <c r="U779" s="284">
        <v>2334</v>
      </c>
      <c r="V779" s="284">
        <v>1892</v>
      </c>
      <c r="W779" s="284">
        <v>2134</v>
      </c>
      <c r="X779" s="284">
        <v>1628</v>
      </c>
      <c r="Y779" s="284">
        <v>1704</v>
      </c>
      <c r="Z779" s="284">
        <v>1998</v>
      </c>
      <c r="AA779" s="284">
        <v>1785</v>
      </c>
      <c r="AB779" s="284">
        <v>1676</v>
      </c>
      <c r="AC779" s="284">
        <v>1772</v>
      </c>
      <c r="AD779" s="284">
        <v>2082</v>
      </c>
      <c r="AE779" s="284">
        <v>1840</v>
      </c>
      <c r="AF779" s="284">
        <v>1759</v>
      </c>
      <c r="AG779" s="284">
        <v>1857</v>
      </c>
      <c r="AH779" s="284">
        <v>2182</v>
      </c>
      <c r="AI779" s="284">
        <v>1625</v>
      </c>
      <c r="AJ779" s="284">
        <v>1680</v>
      </c>
      <c r="AK779" s="284">
        <v>1776</v>
      </c>
      <c r="AL779" s="284">
        <v>2111</v>
      </c>
      <c r="AM779" s="284">
        <v>1577</v>
      </c>
      <c r="AN779" s="284">
        <v>1638</v>
      </c>
      <c r="AO779" s="284">
        <v>1881</v>
      </c>
      <c r="AP779" s="284">
        <v>1721</v>
      </c>
      <c r="AQ779" s="284">
        <v>1709</v>
      </c>
      <c r="AR779" s="284">
        <v>1855</v>
      </c>
      <c r="AS779" s="284">
        <v>1784</v>
      </c>
      <c r="AU779" t="s">
        <v>2029</v>
      </c>
    </row>
    <row r="780" spans="4:47" ht="13.5" customHeight="1">
      <c r="D780" s="283" t="s">
        <v>3829</v>
      </c>
      <c r="E780" s="282"/>
      <c r="F780" s="285" t="s">
        <v>3843</v>
      </c>
      <c r="G780" s="199">
        <v>1.6</v>
      </c>
      <c r="H780" s="284">
        <v>335</v>
      </c>
      <c r="I780" s="284">
        <v>328</v>
      </c>
      <c r="J780" s="284">
        <v>376</v>
      </c>
      <c r="K780" s="284">
        <v>335</v>
      </c>
      <c r="L780" s="284">
        <v>328</v>
      </c>
      <c r="M780" s="284">
        <v>376</v>
      </c>
      <c r="N780" s="284">
        <v>351</v>
      </c>
      <c r="O780" s="284">
        <v>329</v>
      </c>
      <c r="P780" s="284">
        <v>328</v>
      </c>
      <c r="Q780" s="284">
        <v>376</v>
      </c>
      <c r="R780" s="284">
        <v>351</v>
      </c>
      <c r="S780" s="287" t="s">
        <v>2022</v>
      </c>
      <c r="T780" s="287" t="s">
        <v>2022</v>
      </c>
      <c r="U780" s="287" t="s">
        <v>2022</v>
      </c>
      <c r="V780" s="284">
        <v>349</v>
      </c>
      <c r="W780" s="284">
        <v>393</v>
      </c>
      <c r="X780" s="284">
        <v>328</v>
      </c>
      <c r="Y780" s="284">
        <v>345</v>
      </c>
      <c r="Z780" s="284">
        <v>405</v>
      </c>
      <c r="AA780" s="284">
        <v>364</v>
      </c>
      <c r="AB780" s="284">
        <v>328</v>
      </c>
      <c r="AC780" s="284">
        <v>345</v>
      </c>
      <c r="AD780" s="284">
        <v>405</v>
      </c>
      <c r="AE780" s="284">
        <v>364</v>
      </c>
      <c r="AF780" s="287" t="s">
        <v>2022</v>
      </c>
      <c r="AG780" s="287" t="s">
        <v>2022</v>
      </c>
      <c r="AH780" s="287" t="s">
        <v>2022</v>
      </c>
      <c r="AI780" s="284">
        <v>355</v>
      </c>
      <c r="AJ780" s="284">
        <v>328</v>
      </c>
      <c r="AK780" s="284">
        <v>345</v>
      </c>
      <c r="AL780" s="284">
        <v>405</v>
      </c>
      <c r="AM780" s="284">
        <v>328</v>
      </c>
      <c r="AN780" s="284">
        <v>345</v>
      </c>
      <c r="AO780" s="284">
        <v>405</v>
      </c>
      <c r="AP780" s="284">
        <v>357</v>
      </c>
      <c r="AQ780" s="284">
        <v>357</v>
      </c>
      <c r="AR780" s="284">
        <v>387</v>
      </c>
      <c r="AS780" s="284">
        <v>364</v>
      </c>
      <c r="AU780" t="s">
        <v>3829</v>
      </c>
    </row>
    <row r="781" spans="4:47" ht="13.5" customHeight="1">
      <c r="D781" s="283" t="s">
        <v>3830</v>
      </c>
      <c r="E781" s="282"/>
      <c r="F781" s="285" t="s">
        <v>3844</v>
      </c>
      <c r="G781" s="199">
        <v>1.8</v>
      </c>
      <c r="H781" s="284">
        <v>346</v>
      </c>
      <c r="I781" s="284">
        <v>338</v>
      </c>
      <c r="J781" s="284">
        <v>388</v>
      </c>
      <c r="K781" s="284">
        <v>346</v>
      </c>
      <c r="L781" s="284">
        <v>338</v>
      </c>
      <c r="M781" s="284">
        <v>388</v>
      </c>
      <c r="N781" s="284">
        <v>363</v>
      </c>
      <c r="O781" s="284">
        <v>339</v>
      </c>
      <c r="P781" s="284">
        <v>338</v>
      </c>
      <c r="Q781" s="284">
        <v>388</v>
      </c>
      <c r="R781" s="284">
        <v>363</v>
      </c>
      <c r="S781" s="287" t="s">
        <v>2022</v>
      </c>
      <c r="T781" s="287" t="s">
        <v>2022</v>
      </c>
      <c r="U781" s="287" t="s">
        <v>2022</v>
      </c>
      <c r="V781" s="284">
        <v>357</v>
      </c>
      <c r="W781" s="284">
        <v>402</v>
      </c>
      <c r="X781" s="284">
        <v>337</v>
      </c>
      <c r="Y781" s="284">
        <v>355</v>
      </c>
      <c r="Z781" s="284">
        <v>417</v>
      </c>
      <c r="AA781" s="284">
        <v>374</v>
      </c>
      <c r="AB781" s="284">
        <v>337</v>
      </c>
      <c r="AC781" s="284">
        <v>355</v>
      </c>
      <c r="AD781" s="284">
        <v>417</v>
      </c>
      <c r="AE781" s="284">
        <v>374</v>
      </c>
      <c r="AF781" s="287" t="s">
        <v>2022</v>
      </c>
      <c r="AG781" s="287" t="s">
        <v>2022</v>
      </c>
      <c r="AH781" s="287" t="s">
        <v>2022</v>
      </c>
      <c r="AI781" s="284">
        <v>363</v>
      </c>
      <c r="AJ781" s="284">
        <v>337</v>
      </c>
      <c r="AK781" s="284">
        <v>355</v>
      </c>
      <c r="AL781" s="284">
        <v>417</v>
      </c>
      <c r="AM781" s="284">
        <v>337</v>
      </c>
      <c r="AN781" s="284">
        <v>355</v>
      </c>
      <c r="AO781" s="284">
        <v>417</v>
      </c>
      <c r="AP781" s="284">
        <v>364</v>
      </c>
      <c r="AQ781" s="284">
        <v>364</v>
      </c>
      <c r="AR781" s="284">
        <v>395</v>
      </c>
      <c r="AS781" s="284">
        <v>371</v>
      </c>
      <c r="AU781" t="s">
        <v>3830</v>
      </c>
    </row>
    <row r="782" spans="4:47" ht="13.5" customHeight="1">
      <c r="D782" s="283" t="s">
        <v>3831</v>
      </c>
      <c r="E782" s="282"/>
      <c r="F782" s="285" t="s">
        <v>3845</v>
      </c>
      <c r="G782" s="199">
        <v>2</v>
      </c>
      <c r="H782" s="284">
        <v>356</v>
      </c>
      <c r="I782" s="284">
        <v>348</v>
      </c>
      <c r="J782" s="284">
        <v>399</v>
      </c>
      <c r="K782" s="284">
        <v>356</v>
      </c>
      <c r="L782" s="284">
        <v>348</v>
      </c>
      <c r="M782" s="284">
        <v>399</v>
      </c>
      <c r="N782" s="284">
        <v>374</v>
      </c>
      <c r="O782" s="284">
        <v>349</v>
      </c>
      <c r="P782" s="284">
        <v>348</v>
      </c>
      <c r="Q782" s="284">
        <v>399</v>
      </c>
      <c r="R782" s="284">
        <v>374</v>
      </c>
      <c r="S782" s="287" t="s">
        <v>2022</v>
      </c>
      <c r="T782" s="287" t="s">
        <v>2022</v>
      </c>
      <c r="U782" s="287" t="s">
        <v>2022</v>
      </c>
      <c r="V782" s="284">
        <v>364</v>
      </c>
      <c r="W782" s="284">
        <v>409</v>
      </c>
      <c r="X782" s="284">
        <v>345</v>
      </c>
      <c r="Y782" s="284">
        <v>365</v>
      </c>
      <c r="Z782" s="284">
        <v>429</v>
      </c>
      <c r="AA782" s="284">
        <v>383</v>
      </c>
      <c r="AB782" s="284">
        <v>345</v>
      </c>
      <c r="AC782" s="284">
        <v>365</v>
      </c>
      <c r="AD782" s="284">
        <v>429</v>
      </c>
      <c r="AE782" s="284">
        <v>383</v>
      </c>
      <c r="AF782" s="287" t="s">
        <v>2022</v>
      </c>
      <c r="AG782" s="287" t="s">
        <v>2022</v>
      </c>
      <c r="AH782" s="287" t="s">
        <v>2022</v>
      </c>
      <c r="AI782" s="284">
        <v>371</v>
      </c>
      <c r="AJ782" s="284">
        <v>345</v>
      </c>
      <c r="AK782" s="284">
        <v>365</v>
      </c>
      <c r="AL782" s="284">
        <v>429</v>
      </c>
      <c r="AM782" s="284">
        <v>345</v>
      </c>
      <c r="AN782" s="284">
        <v>365</v>
      </c>
      <c r="AO782" s="284">
        <v>429</v>
      </c>
      <c r="AP782" s="284">
        <v>371</v>
      </c>
      <c r="AQ782" s="284">
        <v>371</v>
      </c>
      <c r="AR782" s="284">
        <v>401</v>
      </c>
      <c r="AS782" s="284">
        <v>377</v>
      </c>
      <c r="AU782" t="s">
        <v>3831</v>
      </c>
    </row>
    <row r="783" spans="4:47" ht="13.5" customHeight="1">
      <c r="D783" s="283" t="s">
        <v>3832</v>
      </c>
      <c r="E783" s="282"/>
      <c r="F783" s="285" t="s">
        <v>3846</v>
      </c>
      <c r="G783" s="199">
        <v>2.2000000000000002</v>
      </c>
      <c r="H783" s="284">
        <v>367</v>
      </c>
      <c r="I783" s="284">
        <v>359</v>
      </c>
      <c r="J783" s="284">
        <v>411</v>
      </c>
      <c r="K783" s="284">
        <v>367</v>
      </c>
      <c r="L783" s="284">
        <v>359</v>
      </c>
      <c r="M783" s="284">
        <v>411</v>
      </c>
      <c r="N783" s="284">
        <v>386</v>
      </c>
      <c r="O783" s="284">
        <v>359</v>
      </c>
      <c r="P783" s="284">
        <v>359</v>
      </c>
      <c r="Q783" s="284">
        <v>411</v>
      </c>
      <c r="R783" s="284">
        <v>386</v>
      </c>
      <c r="S783" s="287" t="s">
        <v>2022</v>
      </c>
      <c r="T783" s="287" t="s">
        <v>2022</v>
      </c>
      <c r="U783" s="287" t="s">
        <v>2022</v>
      </c>
      <c r="V783" s="284">
        <v>372</v>
      </c>
      <c r="W783" s="284">
        <v>418</v>
      </c>
      <c r="X783" s="284">
        <v>354</v>
      </c>
      <c r="Y783" s="284">
        <v>376</v>
      </c>
      <c r="Z783" s="284">
        <v>441</v>
      </c>
      <c r="AA783" s="284">
        <v>393</v>
      </c>
      <c r="AB783" s="284">
        <v>354</v>
      </c>
      <c r="AC783" s="284">
        <v>376</v>
      </c>
      <c r="AD783" s="284">
        <v>441</v>
      </c>
      <c r="AE783" s="284">
        <v>393</v>
      </c>
      <c r="AF783" s="287" t="s">
        <v>2022</v>
      </c>
      <c r="AG783" s="287" t="s">
        <v>2022</v>
      </c>
      <c r="AH783" s="287" t="s">
        <v>2022</v>
      </c>
      <c r="AI783" s="284">
        <v>379</v>
      </c>
      <c r="AJ783" s="284">
        <v>354</v>
      </c>
      <c r="AK783" s="284">
        <v>376</v>
      </c>
      <c r="AL783" s="284">
        <v>441</v>
      </c>
      <c r="AM783" s="284">
        <v>354</v>
      </c>
      <c r="AN783" s="284">
        <v>376</v>
      </c>
      <c r="AO783" s="284">
        <v>441</v>
      </c>
      <c r="AP783" s="284">
        <v>378</v>
      </c>
      <c r="AQ783" s="284">
        <v>378</v>
      </c>
      <c r="AR783" s="284">
        <v>408</v>
      </c>
      <c r="AS783" s="284">
        <v>385</v>
      </c>
      <c r="AU783" t="s">
        <v>3832</v>
      </c>
    </row>
    <row r="784" spans="4:47" ht="13.5" customHeight="1">
      <c r="D784" s="283" t="s">
        <v>3833</v>
      </c>
      <c r="E784" s="282"/>
      <c r="F784" s="285" t="s">
        <v>3847</v>
      </c>
      <c r="G784" s="199">
        <v>2.3000000000000003</v>
      </c>
      <c r="H784" s="284">
        <v>377</v>
      </c>
      <c r="I784" s="284">
        <v>369</v>
      </c>
      <c r="J784" s="284">
        <v>423</v>
      </c>
      <c r="K784" s="284">
        <v>377</v>
      </c>
      <c r="L784" s="284">
        <v>369</v>
      </c>
      <c r="M784" s="284">
        <v>423</v>
      </c>
      <c r="N784" s="284">
        <v>398</v>
      </c>
      <c r="O784" s="284">
        <v>370</v>
      </c>
      <c r="P784" s="284">
        <v>369</v>
      </c>
      <c r="Q784" s="284">
        <v>423</v>
      </c>
      <c r="R784" s="284">
        <v>398</v>
      </c>
      <c r="S784" s="287" t="s">
        <v>2022</v>
      </c>
      <c r="T784" s="287" t="s">
        <v>2022</v>
      </c>
      <c r="U784" s="287" t="s">
        <v>2022</v>
      </c>
      <c r="V784" s="284">
        <v>382</v>
      </c>
      <c r="W784" s="284">
        <v>429</v>
      </c>
      <c r="X784" s="284">
        <v>363</v>
      </c>
      <c r="Y784" s="284">
        <v>386</v>
      </c>
      <c r="Z784" s="284">
        <v>453</v>
      </c>
      <c r="AA784" s="284">
        <v>403</v>
      </c>
      <c r="AB784" s="284">
        <v>363</v>
      </c>
      <c r="AC784" s="284">
        <v>386</v>
      </c>
      <c r="AD784" s="284">
        <v>453</v>
      </c>
      <c r="AE784" s="284">
        <v>403</v>
      </c>
      <c r="AF784" s="287" t="s">
        <v>2022</v>
      </c>
      <c r="AG784" s="287" t="s">
        <v>2022</v>
      </c>
      <c r="AH784" s="287" t="s">
        <v>2022</v>
      </c>
      <c r="AI784" s="284">
        <v>387</v>
      </c>
      <c r="AJ784" s="284">
        <v>363</v>
      </c>
      <c r="AK784" s="284">
        <v>386</v>
      </c>
      <c r="AL784" s="284">
        <v>453</v>
      </c>
      <c r="AM784" s="284">
        <v>363</v>
      </c>
      <c r="AN784" s="284">
        <v>386</v>
      </c>
      <c r="AO784" s="284">
        <v>453</v>
      </c>
      <c r="AP784" s="284">
        <v>387</v>
      </c>
      <c r="AQ784" s="284">
        <v>387</v>
      </c>
      <c r="AR784" s="284">
        <v>419</v>
      </c>
      <c r="AS784" s="284">
        <v>393</v>
      </c>
      <c r="AU784" t="s">
        <v>3833</v>
      </c>
    </row>
    <row r="785" spans="4:47" ht="13.5" customHeight="1">
      <c r="D785" s="283" t="s">
        <v>88</v>
      </c>
      <c r="E785" s="282"/>
      <c r="F785" s="285" t="s">
        <v>798</v>
      </c>
      <c r="G785" s="199">
        <v>6</v>
      </c>
      <c r="H785" s="284">
        <v>803</v>
      </c>
      <c r="I785" s="284">
        <v>784</v>
      </c>
      <c r="J785" s="284">
        <v>901</v>
      </c>
      <c r="K785" s="284">
        <v>803</v>
      </c>
      <c r="L785" s="284">
        <v>784</v>
      </c>
      <c r="M785" s="284">
        <v>901</v>
      </c>
      <c r="N785" s="284">
        <v>823</v>
      </c>
      <c r="O785" s="284">
        <v>787</v>
      </c>
      <c r="P785" s="284">
        <v>784</v>
      </c>
      <c r="Q785" s="284">
        <v>901</v>
      </c>
      <c r="R785" s="284">
        <v>842</v>
      </c>
      <c r="S785" s="284">
        <v>1163</v>
      </c>
      <c r="T785" s="284">
        <v>1265</v>
      </c>
      <c r="U785" s="284">
        <v>1225</v>
      </c>
      <c r="V785" s="284">
        <v>935</v>
      </c>
      <c r="W785" s="284">
        <v>1050</v>
      </c>
      <c r="X785" s="284">
        <v>944</v>
      </c>
      <c r="Y785" s="284">
        <v>987</v>
      </c>
      <c r="Z785" s="284">
        <v>1166</v>
      </c>
      <c r="AA785" s="284">
        <v>1053</v>
      </c>
      <c r="AB785" s="284">
        <v>948</v>
      </c>
      <c r="AC785" s="284">
        <v>1001</v>
      </c>
      <c r="AD785" s="284">
        <v>1187</v>
      </c>
      <c r="AE785" s="284">
        <v>1057</v>
      </c>
      <c r="AF785" s="284">
        <v>1073</v>
      </c>
      <c r="AG785" s="284">
        <v>1129</v>
      </c>
      <c r="AH785" s="284">
        <v>1338</v>
      </c>
      <c r="AI785" s="284">
        <v>936</v>
      </c>
      <c r="AJ785" s="284">
        <v>978</v>
      </c>
      <c r="AK785" s="284">
        <v>1011</v>
      </c>
      <c r="AL785" s="284">
        <v>1211</v>
      </c>
      <c r="AM785" s="284">
        <v>859</v>
      </c>
      <c r="AN785" s="284">
        <v>892</v>
      </c>
      <c r="AO785" s="284">
        <v>1024</v>
      </c>
      <c r="AP785" s="284">
        <v>917</v>
      </c>
      <c r="AQ785" s="284">
        <v>917</v>
      </c>
      <c r="AR785" s="284">
        <v>1038</v>
      </c>
      <c r="AS785" s="284">
        <v>1024</v>
      </c>
      <c r="AU785" t="s">
        <v>88</v>
      </c>
    </row>
    <row r="786" spans="4:47" ht="13.5" customHeight="1">
      <c r="D786" s="283" t="s">
        <v>89</v>
      </c>
      <c r="E786" s="282"/>
      <c r="F786" s="285" t="s">
        <v>799</v>
      </c>
      <c r="G786" s="199">
        <v>7.5</v>
      </c>
      <c r="H786" s="284">
        <v>848</v>
      </c>
      <c r="I786" s="284">
        <v>829</v>
      </c>
      <c r="J786" s="284">
        <v>953</v>
      </c>
      <c r="K786" s="284">
        <v>848</v>
      </c>
      <c r="L786" s="284">
        <v>829</v>
      </c>
      <c r="M786" s="284">
        <v>953</v>
      </c>
      <c r="N786" s="284">
        <v>869</v>
      </c>
      <c r="O786" s="284">
        <v>832</v>
      </c>
      <c r="P786" s="284">
        <v>829</v>
      </c>
      <c r="Q786" s="284">
        <v>953</v>
      </c>
      <c r="R786" s="284">
        <v>892</v>
      </c>
      <c r="S786" s="284">
        <v>1201</v>
      </c>
      <c r="T786" s="284">
        <v>1304</v>
      </c>
      <c r="U786" s="284">
        <v>1272</v>
      </c>
      <c r="V786" s="284">
        <v>965</v>
      </c>
      <c r="W786" s="284">
        <v>1083</v>
      </c>
      <c r="X786" s="284">
        <v>981</v>
      </c>
      <c r="Y786" s="284">
        <v>1031</v>
      </c>
      <c r="Z786" s="284">
        <v>1219</v>
      </c>
      <c r="AA786" s="284">
        <v>1095</v>
      </c>
      <c r="AB786" s="284">
        <v>990</v>
      </c>
      <c r="AC786" s="284">
        <v>1052</v>
      </c>
      <c r="AD786" s="284">
        <v>1251</v>
      </c>
      <c r="AE786" s="284">
        <v>1105</v>
      </c>
      <c r="AF786" s="284">
        <v>1116</v>
      </c>
      <c r="AG786" s="284">
        <v>1180</v>
      </c>
      <c r="AH786" s="284">
        <v>1401</v>
      </c>
      <c r="AI786" s="284">
        <v>972</v>
      </c>
      <c r="AJ786" s="284">
        <v>1024</v>
      </c>
      <c r="AK786" s="284">
        <v>1067</v>
      </c>
      <c r="AL786" s="284">
        <v>1277</v>
      </c>
      <c r="AM786" s="284">
        <v>905</v>
      </c>
      <c r="AN786" s="284">
        <v>947</v>
      </c>
      <c r="AO786" s="284">
        <v>1087</v>
      </c>
      <c r="AP786" s="284">
        <v>948</v>
      </c>
      <c r="AQ786" s="284">
        <v>948</v>
      </c>
      <c r="AR786" s="284">
        <v>1070</v>
      </c>
      <c r="AS786" s="284">
        <v>1052</v>
      </c>
      <c r="AU786" t="s">
        <v>89</v>
      </c>
    </row>
    <row r="787" spans="4:47" ht="13.5" customHeight="1">
      <c r="D787" s="283" t="s">
        <v>90</v>
      </c>
      <c r="E787" s="282"/>
      <c r="F787" s="285" t="s">
        <v>800</v>
      </c>
      <c r="G787" s="199">
        <v>9</v>
      </c>
      <c r="H787" s="284">
        <v>1003</v>
      </c>
      <c r="I787" s="284">
        <v>980</v>
      </c>
      <c r="J787" s="284">
        <v>1126</v>
      </c>
      <c r="K787" s="284">
        <v>1003</v>
      </c>
      <c r="L787" s="284">
        <v>980</v>
      </c>
      <c r="M787" s="284">
        <v>1126</v>
      </c>
      <c r="N787" s="284">
        <v>1027</v>
      </c>
      <c r="O787" s="284">
        <v>983</v>
      </c>
      <c r="P787" s="284">
        <v>980</v>
      </c>
      <c r="Q787" s="284">
        <v>1126</v>
      </c>
      <c r="R787" s="284">
        <v>1054</v>
      </c>
      <c r="S787" s="284">
        <v>1238</v>
      </c>
      <c r="T787" s="284">
        <v>1342</v>
      </c>
      <c r="U787" s="284">
        <v>1316</v>
      </c>
      <c r="V787" s="284">
        <v>995</v>
      </c>
      <c r="W787" s="284">
        <v>1115</v>
      </c>
      <c r="X787" s="284">
        <v>1124</v>
      </c>
      <c r="Y787" s="284">
        <v>1183</v>
      </c>
      <c r="Z787" s="284">
        <v>1399</v>
      </c>
      <c r="AA787" s="284">
        <v>1255</v>
      </c>
      <c r="AB787" s="284">
        <v>1138</v>
      </c>
      <c r="AC787" s="284">
        <v>1212</v>
      </c>
      <c r="AD787" s="284">
        <v>1441</v>
      </c>
      <c r="AE787" s="284">
        <v>1270</v>
      </c>
      <c r="AF787" s="284">
        <v>1264</v>
      </c>
      <c r="AG787" s="284">
        <v>1340</v>
      </c>
      <c r="AH787" s="284">
        <v>1592</v>
      </c>
      <c r="AI787" s="284">
        <v>1117</v>
      </c>
      <c r="AJ787" s="284">
        <v>1177</v>
      </c>
      <c r="AK787" s="284">
        <v>1231</v>
      </c>
      <c r="AL787" s="284">
        <v>1469</v>
      </c>
      <c r="AM787" s="284">
        <v>1058</v>
      </c>
      <c r="AN787" s="284">
        <v>1108</v>
      </c>
      <c r="AO787" s="284">
        <v>1271</v>
      </c>
      <c r="AP787" s="284">
        <v>1099</v>
      </c>
      <c r="AQ787" s="284">
        <v>1099</v>
      </c>
      <c r="AR787" s="284">
        <v>1220</v>
      </c>
      <c r="AS787" s="284">
        <v>1080</v>
      </c>
      <c r="AU787" t="s">
        <v>90</v>
      </c>
    </row>
    <row r="788" spans="4:47" ht="13.5" customHeight="1">
      <c r="D788" s="283" t="s">
        <v>91</v>
      </c>
      <c r="E788" s="282"/>
      <c r="F788" s="285" t="s">
        <v>801</v>
      </c>
      <c r="G788" s="199">
        <v>10.5</v>
      </c>
      <c r="H788" s="284">
        <v>936</v>
      </c>
      <c r="I788" s="284">
        <v>916</v>
      </c>
      <c r="J788" s="284">
        <v>1053</v>
      </c>
      <c r="K788" s="284">
        <v>936</v>
      </c>
      <c r="L788" s="284">
        <v>916</v>
      </c>
      <c r="M788" s="284">
        <v>1053</v>
      </c>
      <c r="N788" s="284">
        <v>957</v>
      </c>
      <c r="O788" s="284">
        <v>918</v>
      </c>
      <c r="P788" s="284">
        <v>916</v>
      </c>
      <c r="Q788" s="284">
        <v>1053</v>
      </c>
      <c r="R788" s="284">
        <v>988</v>
      </c>
      <c r="S788" s="284">
        <v>1280</v>
      </c>
      <c r="T788" s="284">
        <v>1392</v>
      </c>
      <c r="U788" s="284">
        <v>1371</v>
      </c>
      <c r="V788" s="284">
        <v>1034</v>
      </c>
      <c r="W788" s="284">
        <v>1157</v>
      </c>
      <c r="X788" s="284">
        <v>1052</v>
      </c>
      <c r="Y788" s="284">
        <v>1116</v>
      </c>
      <c r="Z788" s="284">
        <v>1321</v>
      </c>
      <c r="AA788" s="284">
        <v>1177</v>
      </c>
      <c r="AB788" s="284">
        <v>1072</v>
      </c>
      <c r="AC788" s="284">
        <v>1153</v>
      </c>
      <c r="AD788" s="284">
        <v>1374</v>
      </c>
      <c r="AE788" s="284">
        <v>1198</v>
      </c>
      <c r="AF788" s="284">
        <v>1197</v>
      </c>
      <c r="AG788" s="284">
        <v>1281</v>
      </c>
      <c r="AH788" s="284">
        <v>1525</v>
      </c>
      <c r="AI788" s="284">
        <v>1042</v>
      </c>
      <c r="AJ788" s="284">
        <v>1114</v>
      </c>
      <c r="AK788" s="284">
        <v>1175</v>
      </c>
      <c r="AL788" s="284">
        <v>1404</v>
      </c>
      <c r="AM788" s="284">
        <v>995</v>
      </c>
      <c r="AN788" s="284">
        <v>1053</v>
      </c>
      <c r="AO788" s="284">
        <v>1208</v>
      </c>
      <c r="AP788" s="284">
        <v>1018</v>
      </c>
      <c r="AQ788" s="284">
        <v>1018</v>
      </c>
      <c r="AR788" s="284">
        <v>1148</v>
      </c>
      <c r="AS788" s="284">
        <v>1115</v>
      </c>
      <c r="AU788" t="s">
        <v>91</v>
      </c>
    </row>
    <row r="789" spans="4:47" ht="13.5" customHeight="1">
      <c r="D789" s="283" t="s">
        <v>92</v>
      </c>
      <c r="E789" s="282"/>
      <c r="F789" s="285" t="s">
        <v>802</v>
      </c>
      <c r="G789" s="199">
        <v>12</v>
      </c>
      <c r="H789" s="284">
        <v>958</v>
      </c>
      <c r="I789" s="284">
        <v>940</v>
      </c>
      <c r="J789" s="284">
        <v>1079</v>
      </c>
      <c r="K789" s="284">
        <v>958</v>
      </c>
      <c r="L789" s="284">
        <v>940</v>
      </c>
      <c r="M789" s="284">
        <v>1079</v>
      </c>
      <c r="N789" s="284">
        <v>985</v>
      </c>
      <c r="O789" s="284">
        <v>940</v>
      </c>
      <c r="P789" s="284">
        <v>940</v>
      </c>
      <c r="Q789" s="284">
        <v>1079</v>
      </c>
      <c r="R789" s="284">
        <v>1021</v>
      </c>
      <c r="S789" s="284">
        <v>1312</v>
      </c>
      <c r="T789" s="284">
        <v>1433</v>
      </c>
      <c r="U789" s="284">
        <v>1413</v>
      </c>
      <c r="V789" s="284">
        <v>1062</v>
      </c>
      <c r="W789" s="284">
        <v>1186</v>
      </c>
      <c r="X789" s="284">
        <v>1066</v>
      </c>
      <c r="Y789" s="284">
        <v>1136</v>
      </c>
      <c r="Z789" s="284">
        <v>1345</v>
      </c>
      <c r="AA789" s="284">
        <v>1193</v>
      </c>
      <c r="AB789" s="284">
        <v>1090</v>
      </c>
      <c r="AC789" s="284">
        <v>1180</v>
      </c>
      <c r="AD789" s="284">
        <v>1410</v>
      </c>
      <c r="AE789" s="284">
        <v>1219</v>
      </c>
      <c r="AF789" s="284">
        <v>1216</v>
      </c>
      <c r="AG789" s="284">
        <v>1309</v>
      </c>
      <c r="AH789" s="284">
        <v>1560</v>
      </c>
      <c r="AI789" s="284">
        <v>1055</v>
      </c>
      <c r="AJ789" s="284">
        <v>1137</v>
      </c>
      <c r="AK789" s="284">
        <v>1207</v>
      </c>
      <c r="AL789" s="284">
        <v>1441</v>
      </c>
      <c r="AM789" s="284">
        <v>1018</v>
      </c>
      <c r="AN789" s="284">
        <v>1085</v>
      </c>
      <c r="AO789" s="284">
        <v>1244</v>
      </c>
      <c r="AP789" s="284">
        <v>1043</v>
      </c>
      <c r="AQ789" s="284">
        <v>1043</v>
      </c>
      <c r="AR789" s="284">
        <v>1186</v>
      </c>
      <c r="AS789" s="284">
        <v>1132</v>
      </c>
      <c r="AU789" t="s">
        <v>92</v>
      </c>
    </row>
    <row r="790" spans="4:47" ht="13.5" customHeight="1">
      <c r="D790" s="283" t="s">
        <v>1924</v>
      </c>
      <c r="E790" s="282"/>
      <c r="F790" s="285" t="s">
        <v>1925</v>
      </c>
      <c r="G790" s="199">
        <v>13.5</v>
      </c>
      <c r="H790" s="284">
        <v>1050</v>
      </c>
      <c r="I790" s="284">
        <v>1042</v>
      </c>
      <c r="J790" s="284">
        <v>1181</v>
      </c>
      <c r="K790" s="284">
        <v>1050</v>
      </c>
      <c r="L790" s="284">
        <v>1042</v>
      </c>
      <c r="M790" s="284">
        <v>1181</v>
      </c>
      <c r="N790" s="284">
        <v>1103</v>
      </c>
      <c r="O790" s="284">
        <v>1030</v>
      </c>
      <c r="P790" s="284">
        <v>1042</v>
      </c>
      <c r="Q790" s="284">
        <v>1177</v>
      </c>
      <c r="R790" s="284">
        <v>1103</v>
      </c>
      <c r="S790" s="284">
        <v>1393</v>
      </c>
      <c r="T790" s="284">
        <v>1526</v>
      </c>
      <c r="U790" s="284">
        <v>1516</v>
      </c>
      <c r="V790" s="284">
        <v>1142</v>
      </c>
      <c r="W790" s="284">
        <v>1276</v>
      </c>
      <c r="X790" s="284">
        <v>1149</v>
      </c>
      <c r="Y790" s="284">
        <v>1227</v>
      </c>
      <c r="Z790" s="284">
        <v>1439</v>
      </c>
      <c r="AA790" s="284">
        <v>1274</v>
      </c>
      <c r="AB790" s="284">
        <v>1195</v>
      </c>
      <c r="AC790" s="284">
        <v>1296</v>
      </c>
      <c r="AD790" s="284">
        <v>1526</v>
      </c>
      <c r="AE790" s="284">
        <v>1316</v>
      </c>
      <c r="AF790" s="284">
        <v>1317</v>
      </c>
      <c r="AG790" s="284">
        <v>1421</v>
      </c>
      <c r="AH790" s="284">
        <v>1673</v>
      </c>
      <c r="AI790" s="284">
        <v>1140</v>
      </c>
      <c r="AJ790" s="284">
        <v>1179</v>
      </c>
      <c r="AK790" s="284">
        <v>1265</v>
      </c>
      <c r="AL790" s="284">
        <v>1485</v>
      </c>
      <c r="AM790" s="284">
        <v>1074</v>
      </c>
      <c r="AN790" s="284">
        <v>1149</v>
      </c>
      <c r="AO790" s="284">
        <v>1318</v>
      </c>
      <c r="AP790" s="284">
        <v>1128</v>
      </c>
      <c r="AQ790" s="284">
        <v>1128</v>
      </c>
      <c r="AR790" s="284">
        <v>1288</v>
      </c>
      <c r="AS790" s="284">
        <v>1211</v>
      </c>
      <c r="AU790" t="s">
        <v>1924</v>
      </c>
    </row>
    <row r="791" spans="4:47" ht="13.5" customHeight="1">
      <c r="D791" s="283" t="s">
        <v>93</v>
      </c>
      <c r="E791" s="282"/>
      <c r="F791" s="285" t="s">
        <v>803</v>
      </c>
      <c r="G791" s="199">
        <v>15</v>
      </c>
      <c r="H791" s="284">
        <v>1073</v>
      </c>
      <c r="I791" s="284">
        <v>1054</v>
      </c>
      <c r="J791" s="284">
        <v>1210</v>
      </c>
      <c r="K791" s="284">
        <v>1073</v>
      </c>
      <c r="L791" s="284">
        <v>1054</v>
      </c>
      <c r="M791" s="284">
        <v>1210</v>
      </c>
      <c r="N791" s="284">
        <v>1102</v>
      </c>
      <c r="O791" s="284">
        <v>1053</v>
      </c>
      <c r="P791" s="284">
        <v>1054</v>
      </c>
      <c r="Q791" s="284">
        <v>1210</v>
      </c>
      <c r="R791" s="284">
        <v>1148</v>
      </c>
      <c r="S791" s="284">
        <v>1441</v>
      </c>
      <c r="T791" s="284">
        <v>1587</v>
      </c>
      <c r="U791" s="284">
        <v>1580</v>
      </c>
      <c r="V791" s="284">
        <v>1187</v>
      </c>
      <c r="W791" s="284">
        <v>1326</v>
      </c>
      <c r="X791" s="284">
        <v>1163</v>
      </c>
      <c r="Y791" s="284">
        <v>1247</v>
      </c>
      <c r="Z791" s="284">
        <v>1478</v>
      </c>
      <c r="AA791" s="284">
        <v>1303</v>
      </c>
      <c r="AB791" s="284">
        <v>1198</v>
      </c>
      <c r="AC791" s="284">
        <v>1308</v>
      </c>
      <c r="AD791" s="284">
        <v>1565</v>
      </c>
      <c r="AE791" s="284">
        <v>1341</v>
      </c>
      <c r="AF791" s="284">
        <v>1324</v>
      </c>
      <c r="AG791" s="284">
        <v>1436</v>
      </c>
      <c r="AH791" s="284">
        <v>1715</v>
      </c>
      <c r="AI791" s="284">
        <v>1152</v>
      </c>
      <c r="AJ791" s="284">
        <v>1253</v>
      </c>
      <c r="AK791" s="284">
        <v>1343</v>
      </c>
      <c r="AL791" s="284">
        <v>1600</v>
      </c>
      <c r="AM791" s="284">
        <v>1134</v>
      </c>
      <c r="AN791" s="284">
        <v>1218</v>
      </c>
      <c r="AO791" s="284">
        <v>1397</v>
      </c>
      <c r="AP791" s="284">
        <v>1176</v>
      </c>
      <c r="AQ791" s="284">
        <v>1176</v>
      </c>
      <c r="AR791" s="284">
        <v>1354</v>
      </c>
      <c r="AS791" s="284">
        <v>1251</v>
      </c>
      <c r="AU791" t="s">
        <v>93</v>
      </c>
    </row>
    <row r="792" spans="4:47" ht="13.5" customHeight="1">
      <c r="D792" s="283" t="s">
        <v>1165</v>
      </c>
      <c r="E792" s="283" t="s">
        <v>4713</v>
      </c>
      <c r="F792" s="285" t="s">
        <v>1780</v>
      </c>
      <c r="G792" s="199">
        <v>25.900000000000002</v>
      </c>
      <c r="H792" s="284">
        <v>643</v>
      </c>
      <c r="I792" s="284">
        <v>643</v>
      </c>
      <c r="J792" s="284">
        <v>756</v>
      </c>
      <c r="K792" s="284">
        <v>663</v>
      </c>
      <c r="L792" s="284">
        <v>655</v>
      </c>
      <c r="M792" s="284">
        <v>788</v>
      </c>
      <c r="N792" s="284">
        <v>718</v>
      </c>
      <c r="O792" s="284">
        <v>641</v>
      </c>
      <c r="P792" s="284">
        <v>666</v>
      </c>
      <c r="Q792" s="284">
        <v>773</v>
      </c>
      <c r="R792" s="284">
        <v>722</v>
      </c>
      <c r="S792" s="284">
        <v>822</v>
      </c>
      <c r="T792" s="284">
        <v>932</v>
      </c>
      <c r="U792" s="284">
        <v>1008</v>
      </c>
      <c r="V792" s="284">
        <v>800</v>
      </c>
      <c r="W792" s="284">
        <v>885</v>
      </c>
      <c r="X792" s="284">
        <v>698</v>
      </c>
      <c r="Y792" s="284">
        <v>743</v>
      </c>
      <c r="Z792" s="284">
        <v>899</v>
      </c>
      <c r="AA792" s="284">
        <v>795</v>
      </c>
      <c r="AB792" s="284">
        <v>719</v>
      </c>
      <c r="AC792" s="284">
        <v>777</v>
      </c>
      <c r="AD792" s="284">
        <v>946</v>
      </c>
      <c r="AE792" s="284">
        <v>817</v>
      </c>
      <c r="AF792" s="284">
        <v>786</v>
      </c>
      <c r="AG792" s="284">
        <v>845</v>
      </c>
      <c r="AH792" s="284">
        <v>1026</v>
      </c>
      <c r="AI792" s="284">
        <v>710</v>
      </c>
      <c r="AJ792" s="284">
        <v>740</v>
      </c>
      <c r="AK792" s="284">
        <v>793</v>
      </c>
      <c r="AL792" s="284">
        <v>957</v>
      </c>
      <c r="AM792" s="284">
        <v>672</v>
      </c>
      <c r="AN792" s="284">
        <v>705</v>
      </c>
      <c r="AO792" s="284">
        <v>827</v>
      </c>
      <c r="AP792" s="284">
        <v>742</v>
      </c>
      <c r="AQ792" s="284">
        <v>742</v>
      </c>
      <c r="AR792" s="284">
        <v>844</v>
      </c>
      <c r="AS792" s="284">
        <v>817</v>
      </c>
      <c r="AU792" t="s">
        <v>1165</v>
      </c>
    </row>
    <row r="793" spans="4:47" ht="13.5" customHeight="1">
      <c r="D793" s="283" t="s">
        <v>3205</v>
      </c>
      <c r="E793" s="283" t="s">
        <v>4713</v>
      </c>
      <c r="F793" s="285" t="s">
        <v>1780</v>
      </c>
      <c r="G793" s="199">
        <v>25.900000000000002</v>
      </c>
      <c r="H793" s="284">
        <v>643</v>
      </c>
      <c r="I793" s="284">
        <v>643</v>
      </c>
      <c r="J793" s="284">
        <v>756</v>
      </c>
      <c r="K793" s="284">
        <v>663</v>
      </c>
      <c r="L793" s="284">
        <v>655</v>
      </c>
      <c r="M793" s="284">
        <v>788</v>
      </c>
      <c r="N793" s="284">
        <v>718</v>
      </c>
      <c r="O793" s="284">
        <v>641</v>
      </c>
      <c r="P793" s="284">
        <v>666</v>
      </c>
      <c r="Q793" s="284">
        <v>773</v>
      </c>
      <c r="R793" s="284">
        <v>722</v>
      </c>
      <c r="S793" s="284">
        <v>822</v>
      </c>
      <c r="T793" s="284">
        <v>932</v>
      </c>
      <c r="U793" s="284">
        <v>1008</v>
      </c>
      <c r="V793" s="284">
        <v>800</v>
      </c>
      <c r="W793" s="284">
        <v>885</v>
      </c>
      <c r="X793" s="284">
        <v>698</v>
      </c>
      <c r="Y793" s="284">
        <v>743</v>
      </c>
      <c r="Z793" s="284">
        <v>899</v>
      </c>
      <c r="AA793" s="284">
        <v>795</v>
      </c>
      <c r="AB793" s="284">
        <v>719</v>
      </c>
      <c r="AC793" s="284">
        <v>777</v>
      </c>
      <c r="AD793" s="284">
        <v>946</v>
      </c>
      <c r="AE793" s="284">
        <v>817</v>
      </c>
      <c r="AF793" s="284">
        <v>786</v>
      </c>
      <c r="AG793" s="284">
        <v>845</v>
      </c>
      <c r="AH793" s="284">
        <v>1026</v>
      </c>
      <c r="AI793" s="284">
        <v>710</v>
      </c>
      <c r="AJ793" s="284">
        <v>740</v>
      </c>
      <c r="AK793" s="284">
        <v>793</v>
      </c>
      <c r="AL793" s="284">
        <v>957</v>
      </c>
      <c r="AM793" s="284">
        <v>672</v>
      </c>
      <c r="AN793" s="284">
        <v>705</v>
      </c>
      <c r="AO793" s="284">
        <v>827</v>
      </c>
      <c r="AP793" s="284">
        <v>742</v>
      </c>
      <c r="AQ793" s="284">
        <v>742</v>
      </c>
      <c r="AR793" s="284">
        <v>844</v>
      </c>
      <c r="AS793" s="284">
        <v>817</v>
      </c>
      <c r="AU793" t="s">
        <v>3205</v>
      </c>
    </row>
    <row r="794" spans="4:47" ht="13.5" customHeight="1">
      <c r="D794" s="283" t="s">
        <v>96</v>
      </c>
      <c r="E794" s="283" t="s">
        <v>4713</v>
      </c>
      <c r="F794" s="285" t="s">
        <v>804</v>
      </c>
      <c r="G794" s="199">
        <v>25.900000000000002</v>
      </c>
      <c r="H794" s="284">
        <v>1152</v>
      </c>
      <c r="I794" s="284">
        <v>1140</v>
      </c>
      <c r="J794" s="284">
        <v>1322</v>
      </c>
      <c r="K794" s="284">
        <v>1175</v>
      </c>
      <c r="L794" s="284">
        <v>1152</v>
      </c>
      <c r="M794" s="284">
        <v>1366</v>
      </c>
      <c r="N794" s="284">
        <v>1227</v>
      </c>
      <c r="O794" s="284">
        <v>1141</v>
      </c>
      <c r="P794" s="284">
        <v>1174</v>
      </c>
      <c r="Q794" s="284">
        <v>1352</v>
      </c>
      <c r="R794" s="284">
        <v>1249</v>
      </c>
      <c r="S794" s="284">
        <v>1554</v>
      </c>
      <c r="T794" s="284">
        <v>1763</v>
      </c>
      <c r="U794" s="284">
        <v>2023</v>
      </c>
      <c r="V794" s="284">
        <v>1738</v>
      </c>
      <c r="W794" s="284">
        <v>1894</v>
      </c>
      <c r="X794" s="284">
        <v>1151</v>
      </c>
      <c r="Y794" s="284">
        <v>1218</v>
      </c>
      <c r="Z794" s="284">
        <v>1450</v>
      </c>
      <c r="AA794" s="284">
        <v>1295</v>
      </c>
      <c r="AB794" s="284">
        <v>1175</v>
      </c>
      <c r="AC794" s="284">
        <v>1256</v>
      </c>
      <c r="AD794" s="284">
        <v>1503</v>
      </c>
      <c r="AE794" s="284">
        <v>1321</v>
      </c>
      <c r="AF794" s="284">
        <v>1210</v>
      </c>
      <c r="AG794" s="284">
        <v>1292</v>
      </c>
      <c r="AH794" s="284">
        <v>1546</v>
      </c>
      <c r="AI794" s="284">
        <v>1181</v>
      </c>
      <c r="AJ794" s="284">
        <v>1226</v>
      </c>
      <c r="AK794" s="284">
        <v>1315</v>
      </c>
      <c r="AL794" s="284">
        <v>1540</v>
      </c>
      <c r="AM794" s="284">
        <v>1177</v>
      </c>
      <c r="AN794" s="284">
        <v>1229</v>
      </c>
      <c r="AO794" s="284">
        <v>1404</v>
      </c>
      <c r="AP794" s="284">
        <v>1353</v>
      </c>
      <c r="AQ794" s="284">
        <v>1353</v>
      </c>
      <c r="AR794" s="284">
        <v>1443</v>
      </c>
      <c r="AS794" s="284">
        <v>1469</v>
      </c>
      <c r="AU794" t="s">
        <v>96</v>
      </c>
    </row>
    <row r="795" spans="4:47" ht="13.5" customHeight="1">
      <c r="D795" s="283" t="s">
        <v>3012</v>
      </c>
      <c r="E795" s="283" t="s">
        <v>4713</v>
      </c>
      <c r="F795" s="285" t="s">
        <v>804</v>
      </c>
      <c r="G795" s="199">
        <v>25.900000000000002</v>
      </c>
      <c r="H795" s="284">
        <v>1152</v>
      </c>
      <c r="I795" s="284">
        <v>1140</v>
      </c>
      <c r="J795" s="284">
        <v>1322</v>
      </c>
      <c r="K795" s="284">
        <v>1175</v>
      </c>
      <c r="L795" s="284">
        <v>1152</v>
      </c>
      <c r="M795" s="284">
        <v>1366</v>
      </c>
      <c r="N795" s="284">
        <v>1227</v>
      </c>
      <c r="O795" s="284">
        <v>1141</v>
      </c>
      <c r="P795" s="284">
        <v>1174</v>
      </c>
      <c r="Q795" s="284">
        <v>1352</v>
      </c>
      <c r="R795" s="284">
        <v>1249</v>
      </c>
      <c r="S795" s="284">
        <v>1554</v>
      </c>
      <c r="T795" s="284">
        <v>1763</v>
      </c>
      <c r="U795" s="284">
        <v>2023</v>
      </c>
      <c r="V795" s="284">
        <v>1738</v>
      </c>
      <c r="W795" s="284">
        <v>1894</v>
      </c>
      <c r="X795" s="284">
        <v>1151</v>
      </c>
      <c r="Y795" s="284">
        <v>1218</v>
      </c>
      <c r="Z795" s="284">
        <v>1450</v>
      </c>
      <c r="AA795" s="284">
        <v>1295</v>
      </c>
      <c r="AB795" s="284">
        <v>1175</v>
      </c>
      <c r="AC795" s="284">
        <v>1256</v>
      </c>
      <c r="AD795" s="284">
        <v>1503</v>
      </c>
      <c r="AE795" s="284">
        <v>1321</v>
      </c>
      <c r="AF795" s="284">
        <v>1210</v>
      </c>
      <c r="AG795" s="284">
        <v>1292</v>
      </c>
      <c r="AH795" s="284">
        <v>1546</v>
      </c>
      <c r="AI795" s="284">
        <v>1181</v>
      </c>
      <c r="AJ795" s="284">
        <v>1226</v>
      </c>
      <c r="AK795" s="284">
        <v>1315</v>
      </c>
      <c r="AL795" s="284">
        <v>1540</v>
      </c>
      <c r="AM795" s="284">
        <v>1177</v>
      </c>
      <c r="AN795" s="284">
        <v>1229</v>
      </c>
      <c r="AO795" s="284">
        <v>1404</v>
      </c>
      <c r="AP795" s="284">
        <v>1353</v>
      </c>
      <c r="AQ795" s="284">
        <v>1353</v>
      </c>
      <c r="AR795" s="284">
        <v>1443</v>
      </c>
      <c r="AS795" s="284">
        <v>1469</v>
      </c>
      <c r="AU795" t="s">
        <v>3012</v>
      </c>
    </row>
    <row r="796" spans="4:47" ht="13.5" customHeight="1">
      <c r="D796" s="283" t="s">
        <v>1778</v>
      </c>
      <c r="E796" s="283"/>
      <c r="F796" s="285" t="s">
        <v>1783</v>
      </c>
      <c r="G796" s="199">
        <v>25.900000000000002</v>
      </c>
      <c r="H796" s="284">
        <v>556</v>
      </c>
      <c r="I796" s="284">
        <v>565</v>
      </c>
      <c r="J796" s="284">
        <v>666</v>
      </c>
      <c r="K796" s="284">
        <v>595</v>
      </c>
      <c r="L796" s="284">
        <v>592</v>
      </c>
      <c r="M796" s="284">
        <v>721</v>
      </c>
      <c r="N796" s="284">
        <v>657</v>
      </c>
      <c r="O796" s="284">
        <v>557</v>
      </c>
      <c r="P796" s="284">
        <v>601</v>
      </c>
      <c r="Q796" s="284">
        <v>694</v>
      </c>
      <c r="R796" s="284">
        <v>658</v>
      </c>
      <c r="S796" s="284">
        <v>791</v>
      </c>
      <c r="T796" s="284">
        <v>928</v>
      </c>
      <c r="U796" s="284">
        <v>983</v>
      </c>
      <c r="V796" s="284">
        <v>758</v>
      </c>
      <c r="W796" s="284">
        <v>835</v>
      </c>
      <c r="X796" s="284">
        <v>630</v>
      </c>
      <c r="Y796" s="284">
        <v>692</v>
      </c>
      <c r="Z796" s="284">
        <v>843</v>
      </c>
      <c r="AA796" s="284">
        <v>723</v>
      </c>
      <c r="AB796" s="284">
        <v>661</v>
      </c>
      <c r="AC796" s="284">
        <v>744</v>
      </c>
      <c r="AD796" s="284">
        <v>915</v>
      </c>
      <c r="AE796" s="284">
        <v>757</v>
      </c>
      <c r="AF796" s="284">
        <v>763</v>
      </c>
      <c r="AG796" s="284">
        <v>849</v>
      </c>
      <c r="AH796" s="284">
        <v>1038</v>
      </c>
      <c r="AI796" s="284">
        <v>649</v>
      </c>
      <c r="AJ796" s="284">
        <v>701</v>
      </c>
      <c r="AK796" s="284">
        <v>783</v>
      </c>
      <c r="AL796" s="284">
        <v>939</v>
      </c>
      <c r="AM796" s="284">
        <v>601</v>
      </c>
      <c r="AN796" s="284">
        <v>653</v>
      </c>
      <c r="AO796" s="284">
        <v>765</v>
      </c>
      <c r="AP796" s="284">
        <v>651</v>
      </c>
      <c r="AQ796" s="284">
        <v>651</v>
      </c>
      <c r="AR796" s="284">
        <v>797</v>
      </c>
      <c r="AS796" s="284">
        <v>778</v>
      </c>
      <c r="AU796" t="s">
        <v>1778</v>
      </c>
    </row>
    <row r="797" spans="4:47" ht="13.5" customHeight="1">
      <c r="D797" s="283" t="s">
        <v>1166</v>
      </c>
      <c r="E797" s="283" t="s">
        <v>4713</v>
      </c>
      <c r="F797" s="285" t="s">
        <v>1781</v>
      </c>
      <c r="G797" s="199">
        <v>25.900000000000002</v>
      </c>
      <c r="H797" s="284">
        <v>446</v>
      </c>
      <c r="I797" s="284">
        <v>451</v>
      </c>
      <c r="J797" s="284">
        <v>536</v>
      </c>
      <c r="K797" s="284">
        <v>466</v>
      </c>
      <c r="L797" s="284">
        <v>464</v>
      </c>
      <c r="M797" s="284">
        <v>568</v>
      </c>
      <c r="N797" s="284">
        <v>515</v>
      </c>
      <c r="O797" s="284">
        <v>448</v>
      </c>
      <c r="P797" s="284">
        <v>475</v>
      </c>
      <c r="Q797" s="284">
        <v>553</v>
      </c>
      <c r="R797" s="284">
        <v>519</v>
      </c>
      <c r="S797" s="284">
        <v>620</v>
      </c>
      <c r="T797" s="284">
        <v>725</v>
      </c>
      <c r="U797" s="284">
        <v>757</v>
      </c>
      <c r="V797" s="284">
        <v>612</v>
      </c>
      <c r="W797" s="284">
        <v>672</v>
      </c>
      <c r="X797" s="284">
        <v>502</v>
      </c>
      <c r="Y797" s="284">
        <v>543</v>
      </c>
      <c r="Z797" s="284">
        <v>663</v>
      </c>
      <c r="AA797" s="284">
        <v>577</v>
      </c>
      <c r="AB797" s="284">
        <v>522</v>
      </c>
      <c r="AC797" s="284">
        <v>577</v>
      </c>
      <c r="AD797" s="284">
        <v>710</v>
      </c>
      <c r="AE797" s="284">
        <v>599</v>
      </c>
      <c r="AF797" s="284">
        <v>589</v>
      </c>
      <c r="AG797" s="284">
        <v>645</v>
      </c>
      <c r="AH797" s="284">
        <v>790</v>
      </c>
      <c r="AI797" s="284">
        <v>514</v>
      </c>
      <c r="AJ797" s="284">
        <v>544</v>
      </c>
      <c r="AK797" s="284">
        <v>598</v>
      </c>
      <c r="AL797" s="284">
        <v>722</v>
      </c>
      <c r="AM797" s="284">
        <v>476</v>
      </c>
      <c r="AN797" s="284">
        <v>509</v>
      </c>
      <c r="AO797" s="284">
        <v>601</v>
      </c>
      <c r="AP797" s="284">
        <v>528</v>
      </c>
      <c r="AQ797" s="284">
        <v>528</v>
      </c>
      <c r="AR797" s="284">
        <v>630</v>
      </c>
      <c r="AS797" s="284">
        <v>605</v>
      </c>
      <c r="AU797" t="s">
        <v>1166</v>
      </c>
    </row>
    <row r="798" spans="4:47" ht="13.5" customHeight="1">
      <c r="D798" s="283" t="s">
        <v>3206</v>
      </c>
      <c r="E798" s="283" t="s">
        <v>4713</v>
      </c>
      <c r="F798" s="285" t="s">
        <v>1781</v>
      </c>
      <c r="G798" s="199">
        <v>25.900000000000002</v>
      </c>
      <c r="H798" s="284">
        <v>446</v>
      </c>
      <c r="I798" s="284">
        <v>451</v>
      </c>
      <c r="J798" s="284">
        <v>536</v>
      </c>
      <c r="K798" s="284">
        <v>466</v>
      </c>
      <c r="L798" s="284">
        <v>464</v>
      </c>
      <c r="M798" s="284">
        <v>568</v>
      </c>
      <c r="N798" s="284">
        <v>515</v>
      </c>
      <c r="O798" s="284">
        <v>448</v>
      </c>
      <c r="P798" s="284">
        <v>475</v>
      </c>
      <c r="Q798" s="284">
        <v>553</v>
      </c>
      <c r="R798" s="284">
        <v>519</v>
      </c>
      <c r="S798" s="284">
        <v>620</v>
      </c>
      <c r="T798" s="284">
        <v>725</v>
      </c>
      <c r="U798" s="284">
        <v>757</v>
      </c>
      <c r="V798" s="284">
        <v>612</v>
      </c>
      <c r="W798" s="284">
        <v>672</v>
      </c>
      <c r="X798" s="284">
        <v>502</v>
      </c>
      <c r="Y798" s="284">
        <v>543</v>
      </c>
      <c r="Z798" s="284">
        <v>663</v>
      </c>
      <c r="AA798" s="284">
        <v>577</v>
      </c>
      <c r="AB798" s="284">
        <v>522</v>
      </c>
      <c r="AC798" s="284">
        <v>577</v>
      </c>
      <c r="AD798" s="284">
        <v>710</v>
      </c>
      <c r="AE798" s="284">
        <v>599</v>
      </c>
      <c r="AF798" s="284">
        <v>589</v>
      </c>
      <c r="AG798" s="284">
        <v>645</v>
      </c>
      <c r="AH798" s="284">
        <v>790</v>
      </c>
      <c r="AI798" s="284">
        <v>514</v>
      </c>
      <c r="AJ798" s="284">
        <v>544</v>
      </c>
      <c r="AK798" s="284">
        <v>598</v>
      </c>
      <c r="AL798" s="284">
        <v>722</v>
      </c>
      <c r="AM798" s="284">
        <v>476</v>
      </c>
      <c r="AN798" s="284">
        <v>509</v>
      </c>
      <c r="AO798" s="284">
        <v>601</v>
      </c>
      <c r="AP798" s="284">
        <v>528</v>
      </c>
      <c r="AQ798" s="284">
        <v>528</v>
      </c>
      <c r="AR798" s="284">
        <v>630</v>
      </c>
      <c r="AS798" s="284">
        <v>605</v>
      </c>
      <c r="AU798" t="s">
        <v>3206</v>
      </c>
    </row>
    <row r="799" spans="4:47" ht="13.5" customHeight="1">
      <c r="D799" s="283" t="s">
        <v>1167</v>
      </c>
      <c r="E799" s="283" t="s">
        <v>4713</v>
      </c>
      <c r="F799" s="285" t="s">
        <v>1782</v>
      </c>
      <c r="G799" s="199">
        <v>35.300000000000004</v>
      </c>
      <c r="H799" s="284">
        <v>517</v>
      </c>
      <c r="I799" s="284">
        <v>526</v>
      </c>
      <c r="J799" s="284">
        <v>619</v>
      </c>
      <c r="K799" s="284">
        <v>538</v>
      </c>
      <c r="L799" s="284">
        <v>535</v>
      </c>
      <c r="M799" s="284">
        <v>671</v>
      </c>
      <c r="N799" s="284">
        <v>601</v>
      </c>
      <c r="O799" s="284">
        <v>521</v>
      </c>
      <c r="P799" s="284">
        <v>570</v>
      </c>
      <c r="Q799" s="284">
        <v>651</v>
      </c>
      <c r="R799" s="284">
        <v>618</v>
      </c>
      <c r="S799" s="284">
        <v>696</v>
      </c>
      <c r="T799" s="284">
        <v>831</v>
      </c>
      <c r="U799" s="284">
        <v>866</v>
      </c>
      <c r="V799" s="284">
        <v>703</v>
      </c>
      <c r="W799" s="284">
        <v>773</v>
      </c>
      <c r="X799" s="284">
        <v>565</v>
      </c>
      <c r="Y799" s="284">
        <v>626</v>
      </c>
      <c r="Z799" s="284">
        <v>765</v>
      </c>
      <c r="AA799" s="284">
        <v>651</v>
      </c>
      <c r="AB799" s="284">
        <v>602</v>
      </c>
      <c r="AC799" s="284">
        <v>684</v>
      </c>
      <c r="AD799" s="284">
        <v>845</v>
      </c>
      <c r="AE799" s="284">
        <v>691</v>
      </c>
      <c r="AF799" s="284">
        <v>669</v>
      </c>
      <c r="AG799" s="284">
        <v>752</v>
      </c>
      <c r="AH799" s="284">
        <v>925</v>
      </c>
      <c r="AI799" s="284">
        <v>576</v>
      </c>
      <c r="AJ799" s="284">
        <v>632</v>
      </c>
      <c r="AK799" s="284">
        <v>713</v>
      </c>
      <c r="AL799" s="284">
        <v>857</v>
      </c>
      <c r="AM799" s="284">
        <v>548</v>
      </c>
      <c r="AN799" s="284">
        <v>600</v>
      </c>
      <c r="AO799" s="284">
        <v>704</v>
      </c>
      <c r="AP799" s="284">
        <v>621</v>
      </c>
      <c r="AQ799" s="284">
        <v>621</v>
      </c>
      <c r="AR799" s="284">
        <v>768</v>
      </c>
      <c r="AS799" s="284">
        <v>697</v>
      </c>
      <c r="AU799" t="s">
        <v>1167</v>
      </c>
    </row>
    <row r="800" spans="4:47" ht="13.5" customHeight="1">
      <c r="D800" s="283" t="s">
        <v>3207</v>
      </c>
      <c r="E800" s="283" t="s">
        <v>4713</v>
      </c>
      <c r="F800" s="285" t="s">
        <v>1782</v>
      </c>
      <c r="G800" s="199">
        <v>35.300000000000004</v>
      </c>
      <c r="H800" s="284">
        <v>517</v>
      </c>
      <c r="I800" s="284">
        <v>526</v>
      </c>
      <c r="J800" s="284">
        <v>619</v>
      </c>
      <c r="K800" s="284">
        <v>538</v>
      </c>
      <c r="L800" s="284">
        <v>535</v>
      </c>
      <c r="M800" s="284">
        <v>671</v>
      </c>
      <c r="N800" s="284">
        <v>601</v>
      </c>
      <c r="O800" s="284">
        <v>521</v>
      </c>
      <c r="P800" s="284">
        <v>570</v>
      </c>
      <c r="Q800" s="284">
        <v>651</v>
      </c>
      <c r="R800" s="284">
        <v>618</v>
      </c>
      <c r="S800" s="284">
        <v>696</v>
      </c>
      <c r="T800" s="284">
        <v>831</v>
      </c>
      <c r="U800" s="284">
        <v>866</v>
      </c>
      <c r="V800" s="284">
        <v>703</v>
      </c>
      <c r="W800" s="284">
        <v>773</v>
      </c>
      <c r="X800" s="284">
        <v>565</v>
      </c>
      <c r="Y800" s="284">
        <v>626</v>
      </c>
      <c r="Z800" s="284">
        <v>765</v>
      </c>
      <c r="AA800" s="284">
        <v>651</v>
      </c>
      <c r="AB800" s="284">
        <v>602</v>
      </c>
      <c r="AC800" s="284">
        <v>684</v>
      </c>
      <c r="AD800" s="284">
        <v>845</v>
      </c>
      <c r="AE800" s="284">
        <v>691</v>
      </c>
      <c r="AF800" s="284">
        <v>669</v>
      </c>
      <c r="AG800" s="284">
        <v>752</v>
      </c>
      <c r="AH800" s="284">
        <v>925</v>
      </c>
      <c r="AI800" s="284">
        <v>576</v>
      </c>
      <c r="AJ800" s="284">
        <v>632</v>
      </c>
      <c r="AK800" s="284">
        <v>713</v>
      </c>
      <c r="AL800" s="284">
        <v>857</v>
      </c>
      <c r="AM800" s="284">
        <v>548</v>
      </c>
      <c r="AN800" s="284">
        <v>600</v>
      </c>
      <c r="AO800" s="284">
        <v>704</v>
      </c>
      <c r="AP800" s="284">
        <v>621</v>
      </c>
      <c r="AQ800" s="284">
        <v>621</v>
      </c>
      <c r="AR800" s="284">
        <v>768</v>
      </c>
      <c r="AS800" s="284">
        <v>697</v>
      </c>
      <c r="AU800" t="s">
        <v>3207</v>
      </c>
    </row>
    <row r="801" spans="4:47" ht="13.5" customHeight="1">
      <c r="D801" s="283" t="s">
        <v>1283</v>
      </c>
      <c r="E801" s="282"/>
      <c r="F801" s="285" t="s">
        <v>1302</v>
      </c>
      <c r="G801" s="199">
        <v>0.1</v>
      </c>
      <c r="H801" s="284">
        <v>35</v>
      </c>
      <c r="I801" s="284">
        <v>38</v>
      </c>
      <c r="J801" s="284">
        <v>45</v>
      </c>
      <c r="K801" s="284">
        <v>47</v>
      </c>
      <c r="L801" s="284">
        <v>47</v>
      </c>
      <c r="M801" s="284">
        <v>57</v>
      </c>
      <c r="N801" s="284">
        <v>50</v>
      </c>
      <c r="O801" s="284">
        <v>36</v>
      </c>
      <c r="P801" s="284">
        <v>45</v>
      </c>
      <c r="Q801" s="284">
        <v>52</v>
      </c>
      <c r="R801" s="284">
        <v>48</v>
      </c>
      <c r="S801" s="284">
        <v>106</v>
      </c>
      <c r="T801" s="284">
        <v>126</v>
      </c>
      <c r="U801" s="284">
        <v>142</v>
      </c>
      <c r="V801" s="284">
        <v>72</v>
      </c>
      <c r="W801" s="284">
        <v>82</v>
      </c>
      <c r="X801" s="284">
        <v>65</v>
      </c>
      <c r="Y801" s="284">
        <v>76</v>
      </c>
      <c r="Z801" s="284">
        <v>91</v>
      </c>
      <c r="AA801" s="284">
        <v>74</v>
      </c>
      <c r="AB801" s="284">
        <v>68</v>
      </c>
      <c r="AC801" s="284">
        <v>82</v>
      </c>
      <c r="AD801" s="284">
        <v>101</v>
      </c>
      <c r="AE801" s="284">
        <v>77</v>
      </c>
      <c r="AF801" s="284">
        <v>104</v>
      </c>
      <c r="AG801" s="284">
        <v>119</v>
      </c>
      <c r="AH801" s="284">
        <v>144</v>
      </c>
      <c r="AI801" s="284">
        <v>69</v>
      </c>
      <c r="AJ801" s="284">
        <v>82</v>
      </c>
      <c r="AK801" s="284">
        <v>96</v>
      </c>
      <c r="AL801" s="284">
        <v>113</v>
      </c>
      <c r="AM801" s="284">
        <v>57</v>
      </c>
      <c r="AN801" s="284">
        <v>67</v>
      </c>
      <c r="AO801" s="284">
        <v>76</v>
      </c>
      <c r="AP801" s="284">
        <v>40</v>
      </c>
      <c r="AQ801" s="284">
        <v>40</v>
      </c>
      <c r="AR801" s="284">
        <v>70</v>
      </c>
      <c r="AS801" s="284">
        <v>85</v>
      </c>
      <c r="AU801" t="s">
        <v>1283</v>
      </c>
    </row>
    <row r="802" spans="4:47" ht="13.5" customHeight="1">
      <c r="D802" s="283" t="s">
        <v>2781</v>
      </c>
      <c r="E802" s="282"/>
      <c r="F802" s="285" t="s">
        <v>3874</v>
      </c>
      <c r="G802" s="199">
        <v>0.1</v>
      </c>
      <c r="H802" s="284">
        <v>39</v>
      </c>
      <c r="I802" s="284">
        <v>40</v>
      </c>
      <c r="J802" s="284">
        <v>54</v>
      </c>
      <c r="K802" s="284">
        <v>47</v>
      </c>
      <c r="L802" s="284">
        <v>47</v>
      </c>
      <c r="M802" s="284">
        <v>65</v>
      </c>
      <c r="N802" s="284">
        <v>63</v>
      </c>
      <c r="O802" s="284">
        <v>47</v>
      </c>
      <c r="P802" s="284">
        <v>48</v>
      </c>
      <c r="Q802" s="284">
        <v>55</v>
      </c>
      <c r="R802" s="284">
        <v>57</v>
      </c>
      <c r="S802" s="284">
        <v>110</v>
      </c>
      <c r="T802" s="284">
        <v>133</v>
      </c>
      <c r="U802" s="284">
        <v>148</v>
      </c>
      <c r="V802" s="284">
        <v>78</v>
      </c>
      <c r="W802" s="284">
        <v>88</v>
      </c>
      <c r="X802" s="284">
        <v>71</v>
      </c>
      <c r="Y802" s="284">
        <v>84</v>
      </c>
      <c r="Z802" s="284">
        <v>98</v>
      </c>
      <c r="AA802" s="284">
        <v>78</v>
      </c>
      <c r="AB802" s="284">
        <v>79</v>
      </c>
      <c r="AC802" s="284">
        <v>96</v>
      </c>
      <c r="AD802" s="284">
        <v>113</v>
      </c>
      <c r="AE802" s="284">
        <v>83</v>
      </c>
      <c r="AF802" s="284">
        <v>113</v>
      </c>
      <c r="AG802" s="284">
        <v>131</v>
      </c>
      <c r="AH802" s="284">
        <v>154</v>
      </c>
      <c r="AI802" s="284">
        <v>73</v>
      </c>
      <c r="AJ802" s="284">
        <v>89</v>
      </c>
      <c r="AK802" s="284">
        <v>107</v>
      </c>
      <c r="AL802" s="284">
        <v>126</v>
      </c>
      <c r="AM802" s="284">
        <v>60</v>
      </c>
      <c r="AN802" s="284">
        <v>71</v>
      </c>
      <c r="AO802" s="284">
        <v>82</v>
      </c>
      <c r="AP802" s="284">
        <v>50</v>
      </c>
      <c r="AQ802" s="284">
        <v>50</v>
      </c>
      <c r="AR802" s="284">
        <v>87</v>
      </c>
      <c r="AS802" s="284">
        <v>91</v>
      </c>
      <c r="AU802" t="s">
        <v>2781</v>
      </c>
    </row>
    <row r="803" spans="4:47" ht="13.5" customHeight="1">
      <c r="D803" s="283" t="s">
        <v>1284</v>
      </c>
      <c r="E803" s="282"/>
      <c r="F803" s="285" t="s">
        <v>1303</v>
      </c>
      <c r="G803" s="199">
        <v>0.1</v>
      </c>
      <c r="H803" s="284">
        <v>43</v>
      </c>
      <c r="I803" s="284">
        <v>49</v>
      </c>
      <c r="J803" s="284">
        <v>56</v>
      </c>
      <c r="K803" s="284">
        <v>59</v>
      </c>
      <c r="L803" s="284">
        <v>60</v>
      </c>
      <c r="M803" s="284">
        <v>75</v>
      </c>
      <c r="N803" s="284">
        <v>64</v>
      </c>
      <c r="O803" s="284">
        <v>46</v>
      </c>
      <c r="P803" s="284">
        <v>60</v>
      </c>
      <c r="Q803" s="284">
        <v>67</v>
      </c>
      <c r="R803" s="284">
        <v>63</v>
      </c>
      <c r="S803" s="284">
        <v>117</v>
      </c>
      <c r="T803" s="284">
        <v>144</v>
      </c>
      <c r="U803" s="284">
        <v>159</v>
      </c>
      <c r="V803" s="284">
        <v>86</v>
      </c>
      <c r="W803" s="284">
        <v>98</v>
      </c>
      <c r="X803" s="284">
        <v>74</v>
      </c>
      <c r="Y803" s="284">
        <v>89</v>
      </c>
      <c r="Z803" s="284">
        <v>108</v>
      </c>
      <c r="AA803" s="284">
        <v>84</v>
      </c>
      <c r="AB803" s="284">
        <v>81</v>
      </c>
      <c r="AC803" s="284">
        <v>102</v>
      </c>
      <c r="AD803" s="284">
        <v>126</v>
      </c>
      <c r="AE803" s="284">
        <v>92</v>
      </c>
      <c r="AF803" s="284">
        <v>116</v>
      </c>
      <c r="AG803" s="284">
        <v>138</v>
      </c>
      <c r="AH803" s="284">
        <v>169</v>
      </c>
      <c r="AI803" s="284">
        <v>76</v>
      </c>
      <c r="AJ803" s="284">
        <v>97</v>
      </c>
      <c r="AK803" s="284">
        <v>118</v>
      </c>
      <c r="AL803" s="284">
        <v>139</v>
      </c>
      <c r="AM803" s="284">
        <v>65</v>
      </c>
      <c r="AN803" s="284">
        <v>79</v>
      </c>
      <c r="AO803" s="284">
        <v>89</v>
      </c>
      <c r="AP803" s="284">
        <v>59</v>
      </c>
      <c r="AQ803" s="284">
        <v>59</v>
      </c>
      <c r="AR803" s="284">
        <v>105</v>
      </c>
      <c r="AS803" s="284">
        <v>100</v>
      </c>
      <c r="AU803" t="s">
        <v>1284</v>
      </c>
    </row>
    <row r="804" spans="4:47" ht="13.5" customHeight="1">
      <c r="D804" s="283" t="s">
        <v>1285</v>
      </c>
      <c r="E804" s="282"/>
      <c r="F804" s="285" t="s">
        <v>1304</v>
      </c>
      <c r="G804" s="199">
        <v>0.2</v>
      </c>
      <c r="H804" s="284">
        <v>52</v>
      </c>
      <c r="I804" s="284">
        <v>59</v>
      </c>
      <c r="J804" s="284">
        <v>68</v>
      </c>
      <c r="K804" s="284">
        <v>71</v>
      </c>
      <c r="L804" s="284">
        <v>72</v>
      </c>
      <c r="M804" s="284">
        <v>92</v>
      </c>
      <c r="N804" s="284">
        <v>78</v>
      </c>
      <c r="O804" s="284">
        <v>56</v>
      </c>
      <c r="P804" s="284">
        <v>76</v>
      </c>
      <c r="Q804" s="284">
        <v>82</v>
      </c>
      <c r="R804" s="284">
        <v>77</v>
      </c>
      <c r="S804" s="284">
        <v>130</v>
      </c>
      <c r="T804" s="284">
        <v>166</v>
      </c>
      <c r="U804" s="284">
        <v>180</v>
      </c>
      <c r="V804" s="284">
        <v>103</v>
      </c>
      <c r="W804" s="284">
        <v>116</v>
      </c>
      <c r="X804" s="284">
        <v>82</v>
      </c>
      <c r="Y804" s="284">
        <v>102</v>
      </c>
      <c r="Z804" s="284">
        <v>124</v>
      </c>
      <c r="AA804" s="284">
        <v>94</v>
      </c>
      <c r="AB804" s="284">
        <v>93</v>
      </c>
      <c r="AC804" s="284">
        <v>121</v>
      </c>
      <c r="AD804" s="284">
        <v>152</v>
      </c>
      <c r="AE804" s="284">
        <v>106</v>
      </c>
      <c r="AF804" s="284">
        <v>129</v>
      </c>
      <c r="AG804" s="284">
        <v>158</v>
      </c>
      <c r="AH804" s="284">
        <v>194</v>
      </c>
      <c r="AI804" s="284">
        <v>83</v>
      </c>
      <c r="AJ804" s="284">
        <v>111</v>
      </c>
      <c r="AK804" s="284">
        <v>139</v>
      </c>
      <c r="AL804" s="284">
        <v>164</v>
      </c>
      <c r="AM804" s="284">
        <v>75</v>
      </c>
      <c r="AN804" s="284">
        <v>93</v>
      </c>
      <c r="AO804" s="284">
        <v>105</v>
      </c>
      <c r="AP804" s="284">
        <v>79</v>
      </c>
      <c r="AQ804" s="284">
        <v>79</v>
      </c>
      <c r="AR804" s="284">
        <v>139</v>
      </c>
      <c r="AS804" s="284">
        <v>118</v>
      </c>
      <c r="AU804" t="s">
        <v>1285</v>
      </c>
    </row>
    <row r="805" spans="4:47" ht="13.5" customHeight="1">
      <c r="D805" s="283" t="s">
        <v>1106</v>
      </c>
      <c r="E805" s="282"/>
      <c r="F805" s="285" t="s">
        <v>1117</v>
      </c>
      <c r="G805" s="199">
        <v>0.2</v>
      </c>
      <c r="H805" s="284">
        <v>60</v>
      </c>
      <c r="I805" s="284">
        <v>66</v>
      </c>
      <c r="J805" s="284">
        <v>78</v>
      </c>
      <c r="K805" s="284">
        <v>83</v>
      </c>
      <c r="L805" s="284">
        <v>80</v>
      </c>
      <c r="M805" s="284">
        <v>108</v>
      </c>
      <c r="N805" s="284">
        <v>89</v>
      </c>
      <c r="O805" s="284">
        <v>66</v>
      </c>
      <c r="P805" s="284">
        <v>86</v>
      </c>
      <c r="Q805" s="284">
        <v>97</v>
      </c>
      <c r="R805" s="284">
        <v>94</v>
      </c>
      <c r="S805" s="284">
        <v>143</v>
      </c>
      <c r="T805" s="284">
        <v>188</v>
      </c>
      <c r="U805" s="284">
        <v>201</v>
      </c>
      <c r="V805" s="284">
        <v>119</v>
      </c>
      <c r="W805" s="284">
        <v>135</v>
      </c>
      <c r="X805" s="284">
        <v>90</v>
      </c>
      <c r="Y805" s="284">
        <v>115</v>
      </c>
      <c r="Z805" s="284">
        <v>141</v>
      </c>
      <c r="AA805" s="284">
        <v>104</v>
      </c>
      <c r="AB805" s="284">
        <v>106</v>
      </c>
      <c r="AC805" s="284">
        <v>141</v>
      </c>
      <c r="AD805" s="284">
        <v>177</v>
      </c>
      <c r="AE805" s="284">
        <v>121</v>
      </c>
      <c r="AF805" s="284">
        <v>141</v>
      </c>
      <c r="AG805" s="284">
        <v>177</v>
      </c>
      <c r="AH805" s="284">
        <v>220</v>
      </c>
      <c r="AI805" s="284">
        <v>90</v>
      </c>
      <c r="AJ805" s="284">
        <v>126</v>
      </c>
      <c r="AK805" s="284">
        <v>161</v>
      </c>
      <c r="AL805" s="284">
        <v>190</v>
      </c>
      <c r="AM805" s="284">
        <v>84</v>
      </c>
      <c r="AN805" s="284">
        <v>107</v>
      </c>
      <c r="AO805" s="284">
        <v>121</v>
      </c>
      <c r="AP805" s="284">
        <v>98</v>
      </c>
      <c r="AQ805" s="284">
        <v>98</v>
      </c>
      <c r="AR805" s="284">
        <v>174</v>
      </c>
      <c r="AS805" s="284">
        <v>137</v>
      </c>
      <c r="AU805" t="s">
        <v>1106</v>
      </c>
    </row>
    <row r="806" spans="4:47" ht="13.5" customHeight="1">
      <c r="D806" s="283" t="s">
        <v>4549</v>
      </c>
      <c r="E806" s="282"/>
      <c r="F806" s="285" t="s">
        <v>4550</v>
      </c>
      <c r="G806" s="199">
        <v>0.2</v>
      </c>
      <c r="H806" s="287" t="s">
        <v>2022</v>
      </c>
      <c r="I806" s="287" t="s">
        <v>2022</v>
      </c>
      <c r="J806" s="287" t="s">
        <v>2022</v>
      </c>
      <c r="K806" s="287" t="s">
        <v>2022</v>
      </c>
      <c r="L806" s="287" t="s">
        <v>2022</v>
      </c>
      <c r="M806" s="287" t="s">
        <v>2022</v>
      </c>
      <c r="N806" s="287" t="s">
        <v>2022</v>
      </c>
      <c r="O806" s="287" t="s">
        <v>2022</v>
      </c>
      <c r="P806" s="287" t="s">
        <v>2022</v>
      </c>
      <c r="Q806" s="287" t="s">
        <v>2022</v>
      </c>
      <c r="R806" s="287" t="s">
        <v>2022</v>
      </c>
      <c r="S806" s="284">
        <v>149</v>
      </c>
      <c r="T806" s="284">
        <v>199</v>
      </c>
      <c r="U806" s="284">
        <v>212</v>
      </c>
      <c r="V806" s="284">
        <v>138</v>
      </c>
      <c r="W806" s="284">
        <v>156</v>
      </c>
      <c r="X806" s="284">
        <v>105</v>
      </c>
      <c r="Y806" s="284">
        <v>133</v>
      </c>
      <c r="Z806" s="284">
        <v>162</v>
      </c>
      <c r="AA806" s="284">
        <v>121</v>
      </c>
      <c r="AB806" s="284">
        <v>123</v>
      </c>
      <c r="AC806" s="284">
        <v>162</v>
      </c>
      <c r="AD806" s="284">
        <v>203</v>
      </c>
      <c r="AE806" s="284">
        <v>141</v>
      </c>
      <c r="AF806" s="284">
        <v>158</v>
      </c>
      <c r="AG806" s="284">
        <v>198</v>
      </c>
      <c r="AH806" s="284">
        <v>246</v>
      </c>
      <c r="AI806" s="284">
        <v>0</v>
      </c>
      <c r="AJ806" s="284">
        <v>144</v>
      </c>
      <c r="AK806" s="284">
        <v>183</v>
      </c>
      <c r="AL806" s="284">
        <v>216</v>
      </c>
      <c r="AM806" s="284">
        <v>100</v>
      </c>
      <c r="AN806" s="284">
        <v>125</v>
      </c>
      <c r="AO806" s="284">
        <v>142</v>
      </c>
      <c r="AP806" s="284">
        <v>108</v>
      </c>
      <c r="AQ806" s="284">
        <v>108</v>
      </c>
      <c r="AR806" s="284">
        <v>192</v>
      </c>
      <c r="AS806" s="284">
        <v>146</v>
      </c>
      <c r="AU806" t="s">
        <v>4549</v>
      </c>
    </row>
    <row r="807" spans="4:47" ht="13.5" customHeight="1">
      <c r="D807" s="283" t="s">
        <v>1108</v>
      </c>
      <c r="E807" s="282"/>
      <c r="F807" s="285" t="s">
        <v>1119</v>
      </c>
      <c r="G807" s="199">
        <v>0.2</v>
      </c>
      <c r="H807" s="284">
        <v>91</v>
      </c>
      <c r="I807" s="284">
        <v>98</v>
      </c>
      <c r="J807" s="284">
        <v>113</v>
      </c>
      <c r="K807" s="284">
        <v>117</v>
      </c>
      <c r="L807" s="284">
        <v>114</v>
      </c>
      <c r="M807" s="284">
        <v>151</v>
      </c>
      <c r="N807" s="284">
        <v>125</v>
      </c>
      <c r="O807" s="284">
        <v>98</v>
      </c>
      <c r="P807" s="284">
        <v>122</v>
      </c>
      <c r="Q807" s="284">
        <v>136</v>
      </c>
      <c r="R807" s="284">
        <v>131</v>
      </c>
      <c r="S807" s="284">
        <v>174</v>
      </c>
      <c r="T807" s="284">
        <v>228</v>
      </c>
      <c r="U807" s="284">
        <v>246</v>
      </c>
      <c r="V807" s="284">
        <v>156</v>
      </c>
      <c r="W807" s="284">
        <v>176</v>
      </c>
      <c r="X807" s="284">
        <v>120</v>
      </c>
      <c r="Y807" s="284">
        <v>150</v>
      </c>
      <c r="Z807" s="284">
        <v>183</v>
      </c>
      <c r="AA807" s="284">
        <v>138</v>
      </c>
      <c r="AB807" s="284">
        <v>140</v>
      </c>
      <c r="AC807" s="284">
        <v>182</v>
      </c>
      <c r="AD807" s="284">
        <v>228</v>
      </c>
      <c r="AE807" s="284">
        <v>160</v>
      </c>
      <c r="AF807" s="284">
        <v>175</v>
      </c>
      <c r="AG807" s="284">
        <v>219</v>
      </c>
      <c r="AH807" s="284">
        <v>271</v>
      </c>
      <c r="AI807" s="284">
        <v>119</v>
      </c>
      <c r="AJ807" s="284">
        <v>162</v>
      </c>
      <c r="AK807" s="284">
        <v>204</v>
      </c>
      <c r="AL807" s="284">
        <v>241</v>
      </c>
      <c r="AM807" s="284">
        <v>115</v>
      </c>
      <c r="AN807" s="284">
        <v>142</v>
      </c>
      <c r="AO807" s="284">
        <v>162</v>
      </c>
      <c r="AP807" s="284">
        <v>117</v>
      </c>
      <c r="AQ807" s="284">
        <v>117</v>
      </c>
      <c r="AR807" s="284">
        <v>209</v>
      </c>
      <c r="AS807" s="284">
        <v>155</v>
      </c>
      <c r="AU807" t="s">
        <v>1108</v>
      </c>
    </row>
    <row r="808" spans="4:47" ht="13.5" customHeight="1">
      <c r="D808" s="283" t="s">
        <v>2782</v>
      </c>
      <c r="E808" s="282"/>
      <c r="F808" s="285" t="s">
        <v>3710</v>
      </c>
      <c r="G808" s="199">
        <v>0.2</v>
      </c>
      <c r="H808" s="284">
        <v>94</v>
      </c>
      <c r="I808" s="284">
        <v>96</v>
      </c>
      <c r="J808" s="284">
        <v>128</v>
      </c>
      <c r="K808" s="284">
        <v>114</v>
      </c>
      <c r="L808" s="284">
        <v>115</v>
      </c>
      <c r="M808" s="284">
        <v>159</v>
      </c>
      <c r="N808" s="284">
        <v>155</v>
      </c>
      <c r="O808" s="284">
        <v>120</v>
      </c>
      <c r="P808" s="284">
        <v>122</v>
      </c>
      <c r="Q808" s="284">
        <v>141</v>
      </c>
      <c r="R808" s="284">
        <v>144</v>
      </c>
      <c r="S808" s="284">
        <v>181</v>
      </c>
      <c r="T808" s="284">
        <v>240</v>
      </c>
      <c r="U808" s="284">
        <v>257</v>
      </c>
      <c r="V808" s="284">
        <v>164</v>
      </c>
      <c r="W808" s="284">
        <v>186</v>
      </c>
      <c r="X808" s="284">
        <v>130</v>
      </c>
      <c r="Y808" s="284">
        <v>163</v>
      </c>
      <c r="Z808" s="284">
        <v>190</v>
      </c>
      <c r="AA808" s="284">
        <v>141</v>
      </c>
      <c r="AB808" s="284">
        <v>159</v>
      </c>
      <c r="AC808" s="284">
        <v>204</v>
      </c>
      <c r="AD808" s="284">
        <v>241</v>
      </c>
      <c r="AE808" s="284">
        <v>167</v>
      </c>
      <c r="AF808" s="284">
        <v>193</v>
      </c>
      <c r="AG808" s="284">
        <v>239</v>
      </c>
      <c r="AH808" s="284">
        <v>282</v>
      </c>
      <c r="AI808" s="284">
        <v>123</v>
      </c>
      <c r="AJ808" s="284">
        <v>170</v>
      </c>
      <c r="AK808" s="284">
        <v>215</v>
      </c>
      <c r="AL808" s="284">
        <v>254</v>
      </c>
      <c r="AM808" s="284">
        <v>120</v>
      </c>
      <c r="AN808" s="284">
        <v>149</v>
      </c>
      <c r="AO808" s="284">
        <v>169</v>
      </c>
      <c r="AP808" s="284">
        <v>127</v>
      </c>
      <c r="AQ808" s="284">
        <v>127</v>
      </c>
      <c r="AR808" s="284">
        <v>226</v>
      </c>
      <c r="AS808" s="284">
        <v>164</v>
      </c>
      <c r="AU808" t="s">
        <v>2782</v>
      </c>
    </row>
    <row r="809" spans="4:47" ht="13.5" customHeight="1">
      <c r="D809" s="283" t="s">
        <v>1109</v>
      </c>
      <c r="E809" s="282"/>
      <c r="F809" s="285" t="s">
        <v>1120</v>
      </c>
      <c r="G809" s="199">
        <v>0.2</v>
      </c>
      <c r="H809" s="284">
        <v>100</v>
      </c>
      <c r="I809" s="284">
        <v>108</v>
      </c>
      <c r="J809" s="284">
        <v>125</v>
      </c>
      <c r="K809" s="284">
        <v>129</v>
      </c>
      <c r="L809" s="284">
        <v>125</v>
      </c>
      <c r="M809" s="284">
        <v>168</v>
      </c>
      <c r="N809" s="284">
        <v>138</v>
      </c>
      <c r="O809" s="284">
        <v>108</v>
      </c>
      <c r="P809" s="284">
        <v>137</v>
      </c>
      <c r="Q809" s="284">
        <v>151</v>
      </c>
      <c r="R809" s="284">
        <v>146</v>
      </c>
      <c r="S809" s="284">
        <v>188</v>
      </c>
      <c r="T809" s="284">
        <v>250</v>
      </c>
      <c r="U809" s="284">
        <v>267</v>
      </c>
      <c r="V809" s="284">
        <v>173</v>
      </c>
      <c r="W809" s="284">
        <v>195</v>
      </c>
      <c r="X809" s="284">
        <v>128</v>
      </c>
      <c r="Y809" s="284">
        <v>163</v>
      </c>
      <c r="Z809" s="284">
        <v>200</v>
      </c>
      <c r="AA809" s="284">
        <v>148</v>
      </c>
      <c r="AB809" s="284">
        <v>152</v>
      </c>
      <c r="AC809" s="284">
        <v>202</v>
      </c>
      <c r="AD809" s="284">
        <v>253</v>
      </c>
      <c r="AE809" s="284">
        <v>175</v>
      </c>
      <c r="AF809" s="284">
        <v>188</v>
      </c>
      <c r="AG809" s="284">
        <v>238</v>
      </c>
      <c r="AH809" s="284">
        <v>296</v>
      </c>
      <c r="AI809" s="284">
        <v>127</v>
      </c>
      <c r="AJ809" s="284">
        <v>177</v>
      </c>
      <c r="AK809" s="284">
        <v>226</v>
      </c>
      <c r="AL809" s="284">
        <v>267</v>
      </c>
      <c r="AM809" s="284">
        <v>124</v>
      </c>
      <c r="AN809" s="284">
        <v>156</v>
      </c>
      <c r="AO809" s="284">
        <v>177</v>
      </c>
      <c r="AP809" s="284">
        <v>137</v>
      </c>
      <c r="AQ809" s="284">
        <v>137</v>
      </c>
      <c r="AR809" s="284">
        <v>243</v>
      </c>
      <c r="AS809" s="284">
        <v>173</v>
      </c>
      <c r="AU809" t="s">
        <v>1109</v>
      </c>
    </row>
    <row r="810" spans="4:47" ht="13.5" customHeight="1">
      <c r="D810" s="283" t="s">
        <v>1110</v>
      </c>
      <c r="E810" s="282"/>
      <c r="F810" s="285" t="s">
        <v>1121</v>
      </c>
      <c r="G810" s="199">
        <v>0.1</v>
      </c>
      <c r="H810" s="284">
        <v>58</v>
      </c>
      <c r="I810" s="284">
        <v>59</v>
      </c>
      <c r="J810" s="284">
        <v>68</v>
      </c>
      <c r="K810" s="284">
        <v>66</v>
      </c>
      <c r="L810" s="284">
        <v>65</v>
      </c>
      <c r="M810" s="284">
        <v>75</v>
      </c>
      <c r="N810" s="284">
        <v>69</v>
      </c>
      <c r="O810" s="284">
        <v>56</v>
      </c>
      <c r="P810" s="284">
        <v>68</v>
      </c>
      <c r="Q810" s="284">
        <v>95</v>
      </c>
      <c r="R810" s="284">
        <v>91</v>
      </c>
      <c r="S810" s="284">
        <v>118</v>
      </c>
      <c r="T810" s="284">
        <v>146</v>
      </c>
      <c r="U810" s="284">
        <v>161</v>
      </c>
      <c r="V810" s="284">
        <v>88</v>
      </c>
      <c r="W810" s="284">
        <v>99</v>
      </c>
      <c r="X810" s="284">
        <v>74</v>
      </c>
      <c r="Y810" s="284">
        <v>90</v>
      </c>
      <c r="Z810" s="284">
        <v>109</v>
      </c>
      <c r="AA810" s="284">
        <v>85</v>
      </c>
      <c r="AB810" s="284">
        <v>82</v>
      </c>
      <c r="AC810" s="284">
        <v>103</v>
      </c>
      <c r="AD810" s="284">
        <v>129</v>
      </c>
      <c r="AE810" s="284">
        <v>93</v>
      </c>
      <c r="AF810" s="284">
        <v>117</v>
      </c>
      <c r="AG810" s="284">
        <v>140</v>
      </c>
      <c r="AH810" s="284">
        <v>171</v>
      </c>
      <c r="AI810" s="284">
        <v>77</v>
      </c>
      <c r="AJ810" s="284">
        <v>98</v>
      </c>
      <c r="AK810" s="284">
        <v>119</v>
      </c>
      <c r="AL810" s="284">
        <v>141</v>
      </c>
      <c r="AM810" s="284">
        <v>66</v>
      </c>
      <c r="AN810" s="284">
        <v>80</v>
      </c>
      <c r="AO810" s="284">
        <v>91</v>
      </c>
      <c r="AP810" s="284">
        <v>59</v>
      </c>
      <c r="AQ810" s="284">
        <v>59</v>
      </c>
      <c r="AR810" s="284">
        <v>105</v>
      </c>
      <c r="AS810" s="284">
        <v>102</v>
      </c>
      <c r="AU810" t="s">
        <v>1110</v>
      </c>
    </row>
    <row r="811" spans="4:47" ht="13.5" customHeight="1">
      <c r="D811" s="283" t="s">
        <v>1111</v>
      </c>
      <c r="E811" s="282"/>
      <c r="F811" s="285" t="s">
        <v>1122</v>
      </c>
      <c r="G811" s="199">
        <v>0.2</v>
      </c>
      <c r="H811" s="284">
        <v>71</v>
      </c>
      <c r="I811" s="284">
        <v>79</v>
      </c>
      <c r="J811" s="284">
        <v>91</v>
      </c>
      <c r="K811" s="284">
        <v>93</v>
      </c>
      <c r="L811" s="284">
        <v>91</v>
      </c>
      <c r="M811" s="284">
        <v>130</v>
      </c>
      <c r="N811" s="284">
        <v>102</v>
      </c>
      <c r="O811" s="284">
        <v>79</v>
      </c>
      <c r="P811" s="284">
        <v>107</v>
      </c>
      <c r="Q811" s="284">
        <v>117</v>
      </c>
      <c r="R811" s="284">
        <v>114</v>
      </c>
      <c r="S811" s="284">
        <v>160</v>
      </c>
      <c r="T811" s="284">
        <v>216</v>
      </c>
      <c r="U811" s="284">
        <v>229</v>
      </c>
      <c r="V811" s="284">
        <v>141</v>
      </c>
      <c r="W811" s="284">
        <v>160</v>
      </c>
      <c r="X811" s="284">
        <v>101</v>
      </c>
      <c r="Y811" s="284">
        <v>132</v>
      </c>
      <c r="Z811" s="284">
        <v>162</v>
      </c>
      <c r="AA811" s="284">
        <v>117</v>
      </c>
      <c r="AB811" s="284">
        <v>122</v>
      </c>
      <c r="AC811" s="284">
        <v>166</v>
      </c>
      <c r="AD811" s="284">
        <v>209</v>
      </c>
      <c r="AE811" s="284">
        <v>140</v>
      </c>
      <c r="AF811" s="284">
        <v>157</v>
      </c>
      <c r="AG811" s="284">
        <v>202</v>
      </c>
      <c r="AH811" s="284">
        <v>252</v>
      </c>
      <c r="AI811" s="284">
        <v>99</v>
      </c>
      <c r="AJ811" s="284">
        <v>145</v>
      </c>
      <c r="AK811" s="284">
        <v>189</v>
      </c>
      <c r="AL811" s="284">
        <v>223</v>
      </c>
      <c r="AM811" s="284">
        <v>96</v>
      </c>
      <c r="AN811" s="284">
        <v>125</v>
      </c>
      <c r="AO811" s="284">
        <v>141</v>
      </c>
      <c r="AP811" s="284">
        <v>122</v>
      </c>
      <c r="AQ811" s="284">
        <v>122</v>
      </c>
      <c r="AR811" s="284">
        <v>217</v>
      </c>
      <c r="AS811" s="284">
        <v>160</v>
      </c>
      <c r="AU811" t="s">
        <v>1111</v>
      </c>
    </row>
    <row r="812" spans="4:47" ht="13.5" customHeight="1">
      <c r="D812" s="283" t="s">
        <v>4551</v>
      </c>
      <c r="E812" s="282"/>
      <c r="F812" s="285" t="s">
        <v>4552</v>
      </c>
      <c r="G812" s="199">
        <v>0.30000000000000004</v>
      </c>
      <c r="H812" s="287" t="s">
        <v>2022</v>
      </c>
      <c r="I812" s="287" t="s">
        <v>2022</v>
      </c>
      <c r="J812" s="287" t="s">
        <v>2022</v>
      </c>
      <c r="K812" s="287" t="s">
        <v>2022</v>
      </c>
      <c r="L812" s="287" t="s">
        <v>2022</v>
      </c>
      <c r="M812" s="287" t="s">
        <v>2022</v>
      </c>
      <c r="N812" s="287" t="s">
        <v>2022</v>
      </c>
      <c r="O812" s="287" t="s">
        <v>2022</v>
      </c>
      <c r="P812" s="287" t="s">
        <v>2022</v>
      </c>
      <c r="Q812" s="287" t="s">
        <v>2022</v>
      </c>
      <c r="R812" s="287" t="s">
        <v>2022</v>
      </c>
      <c r="S812" s="284">
        <v>168</v>
      </c>
      <c r="T812" s="284">
        <v>229</v>
      </c>
      <c r="U812" s="284">
        <v>243</v>
      </c>
      <c r="V812" s="284">
        <v>162</v>
      </c>
      <c r="W812" s="284">
        <v>183</v>
      </c>
      <c r="X812" s="284">
        <v>117</v>
      </c>
      <c r="Y812" s="284">
        <v>152</v>
      </c>
      <c r="Z812" s="284">
        <v>186</v>
      </c>
      <c r="AA812" s="284">
        <v>136</v>
      </c>
      <c r="AB812" s="284">
        <v>141</v>
      </c>
      <c r="AC812" s="284">
        <v>189</v>
      </c>
      <c r="AD812" s="284">
        <v>238</v>
      </c>
      <c r="AE812" s="284">
        <v>162</v>
      </c>
      <c r="AF812" s="284">
        <v>176</v>
      </c>
      <c r="AG812" s="284">
        <v>226</v>
      </c>
      <c r="AH812" s="284">
        <v>281</v>
      </c>
      <c r="AI812" s="284">
        <v>0</v>
      </c>
      <c r="AJ812" s="284">
        <v>165</v>
      </c>
      <c r="AK812" s="284">
        <v>214</v>
      </c>
      <c r="AL812" s="284">
        <v>252</v>
      </c>
      <c r="AM812" s="284">
        <v>113</v>
      </c>
      <c r="AN812" s="284">
        <v>145</v>
      </c>
      <c r="AO812" s="284">
        <v>164</v>
      </c>
      <c r="AP812" s="284">
        <v>135</v>
      </c>
      <c r="AQ812" s="284">
        <v>135</v>
      </c>
      <c r="AR812" s="284">
        <v>239</v>
      </c>
      <c r="AS812" s="284">
        <v>172</v>
      </c>
      <c r="AU812" t="s">
        <v>4551</v>
      </c>
    </row>
    <row r="813" spans="4:47" ht="13.5" customHeight="1">
      <c r="D813" s="283" t="s">
        <v>1112</v>
      </c>
      <c r="E813" s="282"/>
      <c r="F813" s="285" t="s">
        <v>1123</v>
      </c>
      <c r="G813" s="199">
        <v>0.2</v>
      </c>
      <c r="H813" s="284">
        <v>103</v>
      </c>
      <c r="I813" s="284">
        <v>112</v>
      </c>
      <c r="J813" s="284">
        <v>130</v>
      </c>
      <c r="K813" s="284">
        <v>129</v>
      </c>
      <c r="L813" s="284">
        <v>126</v>
      </c>
      <c r="M813" s="284">
        <v>177</v>
      </c>
      <c r="N813" s="284">
        <v>141</v>
      </c>
      <c r="O813" s="284">
        <v>113</v>
      </c>
      <c r="P813" s="284">
        <v>147</v>
      </c>
      <c r="Q813" s="284">
        <v>161</v>
      </c>
      <c r="R813" s="284">
        <v>155</v>
      </c>
      <c r="S813" s="284">
        <v>195</v>
      </c>
      <c r="T813" s="284">
        <v>262</v>
      </c>
      <c r="U813" s="284">
        <v>279</v>
      </c>
      <c r="V813" s="284">
        <v>182</v>
      </c>
      <c r="W813" s="284">
        <v>206</v>
      </c>
      <c r="X813" s="284">
        <v>133</v>
      </c>
      <c r="Y813" s="284">
        <v>171</v>
      </c>
      <c r="Z813" s="284">
        <v>209</v>
      </c>
      <c r="AA813" s="284">
        <v>154</v>
      </c>
      <c r="AB813" s="284">
        <v>159</v>
      </c>
      <c r="AC813" s="284">
        <v>212</v>
      </c>
      <c r="AD813" s="284">
        <v>267</v>
      </c>
      <c r="AE813" s="284">
        <v>183</v>
      </c>
      <c r="AF813" s="284">
        <v>195</v>
      </c>
      <c r="AG813" s="284">
        <v>249</v>
      </c>
      <c r="AH813" s="284">
        <v>310</v>
      </c>
      <c r="AI813" s="284">
        <v>130</v>
      </c>
      <c r="AJ813" s="284">
        <v>185</v>
      </c>
      <c r="AK813" s="284">
        <v>238</v>
      </c>
      <c r="AL813" s="284">
        <v>281</v>
      </c>
      <c r="AM813" s="284">
        <v>129</v>
      </c>
      <c r="AN813" s="284">
        <v>164</v>
      </c>
      <c r="AO813" s="284">
        <v>186</v>
      </c>
      <c r="AP813" s="284">
        <v>147</v>
      </c>
      <c r="AQ813" s="284">
        <v>147</v>
      </c>
      <c r="AR813" s="284">
        <v>260</v>
      </c>
      <c r="AS813" s="284">
        <v>183</v>
      </c>
      <c r="AU813" t="s">
        <v>1112</v>
      </c>
    </row>
    <row r="814" spans="4:47" ht="13.5" customHeight="1">
      <c r="D814" s="283" t="s">
        <v>2783</v>
      </c>
      <c r="E814" s="282"/>
      <c r="F814" s="285" t="s">
        <v>3711</v>
      </c>
      <c r="G814" s="199">
        <v>0.30000000000000004</v>
      </c>
      <c r="H814" s="284">
        <v>106</v>
      </c>
      <c r="I814" s="284">
        <v>108</v>
      </c>
      <c r="J814" s="284">
        <v>146</v>
      </c>
      <c r="K814" s="284">
        <v>128</v>
      </c>
      <c r="L814" s="284">
        <v>128</v>
      </c>
      <c r="M814" s="284">
        <v>178</v>
      </c>
      <c r="N814" s="284">
        <v>174</v>
      </c>
      <c r="O814" s="284">
        <v>143</v>
      </c>
      <c r="P814" s="284">
        <v>146</v>
      </c>
      <c r="Q814" s="284">
        <v>168</v>
      </c>
      <c r="R814" s="284">
        <v>172</v>
      </c>
      <c r="S814" s="284">
        <v>203</v>
      </c>
      <c r="T814" s="284">
        <v>276</v>
      </c>
      <c r="U814" s="284">
        <v>292</v>
      </c>
      <c r="V814" s="284">
        <v>192</v>
      </c>
      <c r="W814" s="284">
        <v>218</v>
      </c>
      <c r="X814" s="284">
        <v>146</v>
      </c>
      <c r="Y814" s="284">
        <v>187</v>
      </c>
      <c r="Z814" s="284">
        <v>217</v>
      </c>
      <c r="AA814" s="284">
        <v>158</v>
      </c>
      <c r="AB814" s="284">
        <v>184</v>
      </c>
      <c r="AC814" s="284">
        <v>241</v>
      </c>
      <c r="AD814" s="284">
        <v>284</v>
      </c>
      <c r="AE814" s="284">
        <v>191</v>
      </c>
      <c r="AF814" s="284">
        <v>218</v>
      </c>
      <c r="AG814" s="284">
        <v>276</v>
      </c>
      <c r="AH814" s="284">
        <v>325</v>
      </c>
      <c r="AI814" s="284">
        <v>134</v>
      </c>
      <c r="AJ814" s="284">
        <v>194</v>
      </c>
      <c r="AK814" s="284">
        <v>251</v>
      </c>
      <c r="AL814" s="284">
        <v>297</v>
      </c>
      <c r="AM814" s="284">
        <v>135</v>
      </c>
      <c r="AN814" s="284">
        <v>172</v>
      </c>
      <c r="AO814" s="284">
        <v>196</v>
      </c>
      <c r="AP814" s="284">
        <v>159</v>
      </c>
      <c r="AQ814" s="284">
        <v>159</v>
      </c>
      <c r="AR814" s="284">
        <v>282</v>
      </c>
      <c r="AS814" s="284">
        <v>194</v>
      </c>
      <c r="AU814" t="s">
        <v>2783</v>
      </c>
    </row>
    <row r="815" spans="4:47" ht="13.5" customHeight="1">
      <c r="D815" s="283" t="s">
        <v>1113</v>
      </c>
      <c r="E815" s="282"/>
      <c r="F815" s="285" t="s">
        <v>1124</v>
      </c>
      <c r="G815" s="199">
        <v>0.30000000000000004</v>
      </c>
      <c r="H815" s="284">
        <v>114</v>
      </c>
      <c r="I815" s="284">
        <v>125</v>
      </c>
      <c r="J815" s="284">
        <v>143</v>
      </c>
      <c r="K815" s="284">
        <v>143</v>
      </c>
      <c r="L815" s="284">
        <v>140</v>
      </c>
      <c r="M815" s="284">
        <v>199</v>
      </c>
      <c r="N815" s="284">
        <v>157</v>
      </c>
      <c r="O815" s="284">
        <v>126</v>
      </c>
      <c r="P815" s="284">
        <v>166</v>
      </c>
      <c r="Q815" s="284">
        <v>181</v>
      </c>
      <c r="R815" s="284">
        <v>174</v>
      </c>
      <c r="S815" s="284">
        <v>212</v>
      </c>
      <c r="T815" s="284">
        <v>290</v>
      </c>
      <c r="U815" s="284">
        <v>306</v>
      </c>
      <c r="V815" s="284">
        <v>203</v>
      </c>
      <c r="W815" s="284">
        <v>229</v>
      </c>
      <c r="X815" s="284">
        <v>143</v>
      </c>
      <c r="Y815" s="284">
        <v>187</v>
      </c>
      <c r="Z815" s="284">
        <v>230</v>
      </c>
      <c r="AA815" s="284">
        <v>166</v>
      </c>
      <c r="AB815" s="284">
        <v>175</v>
      </c>
      <c r="AC815" s="284">
        <v>237</v>
      </c>
      <c r="AD815" s="284">
        <v>299</v>
      </c>
      <c r="AE815" s="284">
        <v>201</v>
      </c>
      <c r="AF815" s="284">
        <v>210</v>
      </c>
      <c r="AG815" s="284">
        <v>273</v>
      </c>
      <c r="AH815" s="284">
        <v>342</v>
      </c>
      <c r="AI815" s="284">
        <v>139</v>
      </c>
      <c r="AJ815" s="284">
        <v>204</v>
      </c>
      <c r="AK815" s="284">
        <v>265</v>
      </c>
      <c r="AL815" s="284">
        <v>313</v>
      </c>
      <c r="AM815" s="284">
        <v>141</v>
      </c>
      <c r="AN815" s="284">
        <v>181</v>
      </c>
      <c r="AO815" s="284">
        <v>206</v>
      </c>
      <c r="AP815" s="284">
        <v>171</v>
      </c>
      <c r="AQ815" s="284">
        <v>171</v>
      </c>
      <c r="AR815" s="284">
        <v>304</v>
      </c>
      <c r="AS815" s="284">
        <v>206</v>
      </c>
      <c r="AU815" t="s">
        <v>1113</v>
      </c>
    </row>
    <row r="816" spans="4:47" ht="13.5" customHeight="1">
      <c r="D816" s="283" t="s">
        <v>1306</v>
      </c>
      <c r="E816" s="282"/>
      <c r="F816" s="285" t="s">
        <v>1307</v>
      </c>
      <c r="G816" s="199">
        <v>0.1</v>
      </c>
      <c r="H816" s="284">
        <v>52</v>
      </c>
      <c r="I816" s="284">
        <v>59</v>
      </c>
      <c r="J816" s="284">
        <v>68</v>
      </c>
      <c r="K816" s="284">
        <v>66</v>
      </c>
      <c r="L816" s="284">
        <v>67</v>
      </c>
      <c r="M816" s="284">
        <v>89</v>
      </c>
      <c r="N816" s="284">
        <v>73</v>
      </c>
      <c r="O816" s="284">
        <v>56</v>
      </c>
      <c r="P816" s="284">
        <v>76</v>
      </c>
      <c r="Q816" s="284">
        <v>84</v>
      </c>
      <c r="R816" s="284">
        <v>79</v>
      </c>
      <c r="S816" s="284">
        <v>130</v>
      </c>
      <c r="T816" s="284">
        <v>166</v>
      </c>
      <c r="U816" s="284">
        <v>180</v>
      </c>
      <c r="V816" s="284">
        <v>103</v>
      </c>
      <c r="W816" s="284">
        <v>116</v>
      </c>
      <c r="X816" s="284">
        <v>82</v>
      </c>
      <c r="Y816" s="284">
        <v>102</v>
      </c>
      <c r="Z816" s="284">
        <v>124</v>
      </c>
      <c r="AA816" s="284">
        <v>94</v>
      </c>
      <c r="AB816" s="284">
        <v>93</v>
      </c>
      <c r="AC816" s="284">
        <v>121</v>
      </c>
      <c r="AD816" s="284">
        <v>152</v>
      </c>
      <c r="AE816" s="284">
        <v>106</v>
      </c>
      <c r="AF816" s="284">
        <v>129</v>
      </c>
      <c r="AG816" s="284">
        <v>158</v>
      </c>
      <c r="AH816" s="284">
        <v>194</v>
      </c>
      <c r="AI816" s="284">
        <v>83</v>
      </c>
      <c r="AJ816" s="284">
        <v>111</v>
      </c>
      <c r="AK816" s="284">
        <v>139</v>
      </c>
      <c r="AL816" s="284">
        <v>164</v>
      </c>
      <c r="AM816" s="284">
        <v>75</v>
      </c>
      <c r="AN816" s="284">
        <v>93</v>
      </c>
      <c r="AO816" s="284">
        <v>105</v>
      </c>
      <c r="AP816" s="284">
        <v>79</v>
      </c>
      <c r="AQ816" s="284">
        <v>79</v>
      </c>
      <c r="AR816" s="284">
        <v>139</v>
      </c>
      <c r="AS816" s="284">
        <v>118</v>
      </c>
      <c r="AU816" t="s">
        <v>1306</v>
      </c>
    </row>
    <row r="817" spans="4:47" ht="13.5" customHeight="1">
      <c r="D817" s="283" t="s">
        <v>1308</v>
      </c>
      <c r="E817" s="282"/>
      <c r="F817" s="285" t="s">
        <v>1313</v>
      </c>
      <c r="G817" s="199">
        <v>0.2</v>
      </c>
      <c r="H817" s="284">
        <v>69</v>
      </c>
      <c r="I817" s="284">
        <v>79</v>
      </c>
      <c r="J817" s="284">
        <v>90</v>
      </c>
      <c r="K817" s="284">
        <v>86</v>
      </c>
      <c r="L817" s="284">
        <v>88</v>
      </c>
      <c r="M817" s="284">
        <v>125</v>
      </c>
      <c r="N817" s="284">
        <v>97</v>
      </c>
      <c r="O817" s="284">
        <v>77</v>
      </c>
      <c r="P817" s="284">
        <v>109</v>
      </c>
      <c r="Q817" s="284">
        <v>115</v>
      </c>
      <c r="R817" s="284">
        <v>108</v>
      </c>
      <c r="S817" s="284">
        <v>156</v>
      </c>
      <c r="T817" s="284">
        <v>210</v>
      </c>
      <c r="U817" s="284">
        <v>224</v>
      </c>
      <c r="V817" s="284">
        <v>137</v>
      </c>
      <c r="W817" s="284">
        <v>155</v>
      </c>
      <c r="X817" s="284">
        <v>99</v>
      </c>
      <c r="Y817" s="284">
        <v>129</v>
      </c>
      <c r="Z817" s="284">
        <v>158</v>
      </c>
      <c r="AA817" s="284">
        <v>115</v>
      </c>
      <c r="AB817" s="284">
        <v>119</v>
      </c>
      <c r="AC817" s="284">
        <v>161</v>
      </c>
      <c r="AD817" s="284">
        <v>203</v>
      </c>
      <c r="AE817" s="284">
        <v>137</v>
      </c>
      <c r="AF817" s="284">
        <v>154</v>
      </c>
      <c r="AG817" s="284">
        <v>198</v>
      </c>
      <c r="AH817" s="284">
        <v>246</v>
      </c>
      <c r="AI817" s="284">
        <v>97</v>
      </c>
      <c r="AJ817" s="284">
        <v>142</v>
      </c>
      <c r="AK817" s="284">
        <v>183</v>
      </c>
      <c r="AL817" s="284">
        <v>217</v>
      </c>
      <c r="AM817" s="284">
        <v>94</v>
      </c>
      <c r="AN817" s="284">
        <v>121</v>
      </c>
      <c r="AO817" s="284">
        <v>138</v>
      </c>
      <c r="AP817" s="284">
        <v>117</v>
      </c>
      <c r="AQ817" s="284">
        <v>117</v>
      </c>
      <c r="AR817" s="284">
        <v>209</v>
      </c>
      <c r="AS817" s="284">
        <v>156</v>
      </c>
      <c r="AU817" t="s">
        <v>1308</v>
      </c>
    </row>
    <row r="818" spans="4:47" ht="13.5" customHeight="1">
      <c r="D818" s="283" t="s">
        <v>1309</v>
      </c>
      <c r="E818" s="282"/>
      <c r="F818" s="285" t="s">
        <v>1314</v>
      </c>
      <c r="G818" s="199">
        <v>0.30000000000000004</v>
      </c>
      <c r="H818" s="284">
        <v>85</v>
      </c>
      <c r="I818" s="284">
        <v>100</v>
      </c>
      <c r="J818" s="284">
        <v>112</v>
      </c>
      <c r="K818" s="284">
        <v>106</v>
      </c>
      <c r="L818" s="284">
        <v>109</v>
      </c>
      <c r="M818" s="284">
        <v>161</v>
      </c>
      <c r="N818" s="284">
        <v>122</v>
      </c>
      <c r="O818" s="284">
        <v>97</v>
      </c>
      <c r="P818" s="284">
        <v>142</v>
      </c>
      <c r="Q818" s="284">
        <v>147</v>
      </c>
      <c r="R818" s="284">
        <v>138</v>
      </c>
      <c r="S818" s="284">
        <v>183</v>
      </c>
      <c r="T818" s="284">
        <v>255</v>
      </c>
      <c r="U818" s="284">
        <v>267</v>
      </c>
      <c r="V818" s="284">
        <v>171</v>
      </c>
      <c r="W818" s="284">
        <v>194</v>
      </c>
      <c r="X818" s="284">
        <v>116</v>
      </c>
      <c r="Y818" s="284">
        <v>156</v>
      </c>
      <c r="Z818" s="284">
        <v>192</v>
      </c>
      <c r="AA818" s="284">
        <v>135</v>
      </c>
      <c r="AB818" s="284">
        <v>144</v>
      </c>
      <c r="AC818" s="284">
        <v>201</v>
      </c>
      <c r="AD818" s="284">
        <v>255</v>
      </c>
      <c r="AE818" s="284">
        <v>167</v>
      </c>
      <c r="AF818" s="284">
        <v>180</v>
      </c>
      <c r="AG818" s="284">
        <v>237</v>
      </c>
      <c r="AH818" s="284">
        <v>298</v>
      </c>
      <c r="AI818" s="284">
        <v>111</v>
      </c>
      <c r="AJ818" s="284">
        <v>172</v>
      </c>
      <c r="AK818" s="284">
        <v>228</v>
      </c>
      <c r="AL818" s="284">
        <v>269</v>
      </c>
      <c r="AM818" s="284">
        <v>113</v>
      </c>
      <c r="AN818" s="284">
        <v>150</v>
      </c>
      <c r="AO818" s="284">
        <v>170</v>
      </c>
      <c r="AP818" s="284">
        <v>156</v>
      </c>
      <c r="AQ818" s="284">
        <v>156</v>
      </c>
      <c r="AR818" s="284">
        <v>278</v>
      </c>
      <c r="AS818" s="284">
        <v>193</v>
      </c>
      <c r="AU818" t="s">
        <v>1309</v>
      </c>
    </row>
    <row r="819" spans="4:47" ht="13.5" customHeight="1">
      <c r="D819" s="283" t="s">
        <v>1310</v>
      </c>
      <c r="E819" s="282"/>
      <c r="F819" s="285" t="s">
        <v>1315</v>
      </c>
      <c r="G819" s="199">
        <v>0.30000000000000004</v>
      </c>
      <c r="H819" s="284">
        <v>102</v>
      </c>
      <c r="I819" s="284">
        <v>120</v>
      </c>
      <c r="J819" s="284">
        <v>133</v>
      </c>
      <c r="K819" s="284">
        <v>126</v>
      </c>
      <c r="L819" s="284">
        <v>129</v>
      </c>
      <c r="M819" s="284">
        <v>197</v>
      </c>
      <c r="N819" s="284">
        <v>146</v>
      </c>
      <c r="O819" s="284">
        <v>118</v>
      </c>
      <c r="P819" s="284">
        <v>179</v>
      </c>
      <c r="Q819" s="284">
        <v>185</v>
      </c>
      <c r="R819" s="284">
        <v>174</v>
      </c>
      <c r="S819" s="284">
        <v>210</v>
      </c>
      <c r="T819" s="284">
        <v>300</v>
      </c>
      <c r="U819" s="284">
        <v>311</v>
      </c>
      <c r="V819" s="284">
        <v>206</v>
      </c>
      <c r="W819" s="284">
        <v>232</v>
      </c>
      <c r="X819" s="284">
        <v>133</v>
      </c>
      <c r="Y819" s="284">
        <v>183</v>
      </c>
      <c r="Z819" s="284">
        <v>226</v>
      </c>
      <c r="AA819" s="284">
        <v>156</v>
      </c>
      <c r="AB819" s="284">
        <v>170</v>
      </c>
      <c r="AC819" s="284">
        <v>241</v>
      </c>
      <c r="AD819" s="284">
        <v>307</v>
      </c>
      <c r="AE819" s="284">
        <v>197</v>
      </c>
      <c r="AF819" s="284">
        <v>206</v>
      </c>
      <c r="AG819" s="284">
        <v>277</v>
      </c>
      <c r="AH819" s="284">
        <v>349</v>
      </c>
      <c r="AI819" s="284">
        <v>125</v>
      </c>
      <c r="AJ819" s="284">
        <v>202</v>
      </c>
      <c r="AK819" s="284">
        <v>272</v>
      </c>
      <c r="AL819" s="284">
        <v>321</v>
      </c>
      <c r="AM819" s="284">
        <v>132</v>
      </c>
      <c r="AN819" s="284">
        <v>178</v>
      </c>
      <c r="AO819" s="284">
        <v>202</v>
      </c>
      <c r="AP819" s="284">
        <v>195</v>
      </c>
      <c r="AQ819" s="284">
        <v>195</v>
      </c>
      <c r="AR819" s="284">
        <v>347</v>
      </c>
      <c r="AS819" s="284">
        <v>230</v>
      </c>
      <c r="AU819" t="s">
        <v>1310</v>
      </c>
    </row>
    <row r="820" spans="4:47" ht="13.5" customHeight="1">
      <c r="D820" s="283" t="s">
        <v>1311</v>
      </c>
      <c r="E820" s="282"/>
      <c r="F820" s="285" t="s">
        <v>1316</v>
      </c>
      <c r="G820" s="199">
        <v>0.4</v>
      </c>
      <c r="H820" s="284">
        <v>140</v>
      </c>
      <c r="I820" s="284">
        <v>162</v>
      </c>
      <c r="J820" s="284">
        <v>180</v>
      </c>
      <c r="K820" s="284">
        <v>168</v>
      </c>
      <c r="L820" s="284">
        <v>171</v>
      </c>
      <c r="M820" s="284">
        <v>258</v>
      </c>
      <c r="N820" s="284">
        <v>193</v>
      </c>
      <c r="O820" s="284">
        <v>158</v>
      </c>
      <c r="P820" s="284">
        <v>234</v>
      </c>
      <c r="Q820" s="284">
        <v>243</v>
      </c>
      <c r="R820" s="284">
        <v>228</v>
      </c>
      <c r="S820" s="284">
        <v>255</v>
      </c>
      <c r="T820" s="284">
        <v>364</v>
      </c>
      <c r="U820" s="284">
        <v>378</v>
      </c>
      <c r="V820" s="284">
        <v>260</v>
      </c>
      <c r="W820" s="284">
        <v>293</v>
      </c>
      <c r="X820" s="284">
        <v>171</v>
      </c>
      <c r="Y820" s="284">
        <v>231</v>
      </c>
      <c r="Z820" s="284">
        <v>285</v>
      </c>
      <c r="AA820" s="284">
        <v>200</v>
      </c>
      <c r="AB820" s="284">
        <v>217</v>
      </c>
      <c r="AC820" s="284">
        <v>303</v>
      </c>
      <c r="AD820" s="284">
        <v>384</v>
      </c>
      <c r="AE820" s="284">
        <v>251</v>
      </c>
      <c r="AF820" s="284">
        <v>253</v>
      </c>
      <c r="AG820" s="284">
        <v>339</v>
      </c>
      <c r="AH820" s="284">
        <v>427</v>
      </c>
      <c r="AI820" s="284">
        <v>161</v>
      </c>
      <c r="AJ820" s="284">
        <v>254</v>
      </c>
      <c r="AK820" s="284">
        <v>338</v>
      </c>
      <c r="AL820" s="284">
        <v>399</v>
      </c>
      <c r="AM820" s="284">
        <v>173</v>
      </c>
      <c r="AN820" s="284">
        <v>228</v>
      </c>
      <c r="AO820" s="284">
        <v>259</v>
      </c>
      <c r="AP820" s="284">
        <v>234</v>
      </c>
      <c r="AQ820" s="284">
        <v>234</v>
      </c>
      <c r="AR820" s="284">
        <v>416</v>
      </c>
      <c r="AS820" s="284">
        <v>267</v>
      </c>
      <c r="AU820" t="s">
        <v>1311</v>
      </c>
    </row>
    <row r="821" spans="4:47" ht="13.5" customHeight="1">
      <c r="D821" s="283" t="s">
        <v>2784</v>
      </c>
      <c r="E821" s="282"/>
      <c r="F821" s="285" t="s">
        <v>3712</v>
      </c>
      <c r="G821" s="199">
        <v>0.4</v>
      </c>
      <c r="H821" s="284">
        <v>143</v>
      </c>
      <c r="I821" s="284">
        <v>147</v>
      </c>
      <c r="J821" s="284">
        <v>200</v>
      </c>
      <c r="K821" s="284">
        <v>167</v>
      </c>
      <c r="L821" s="284">
        <v>169</v>
      </c>
      <c r="M821" s="284">
        <v>233</v>
      </c>
      <c r="N821" s="284">
        <v>232</v>
      </c>
      <c r="O821" s="284">
        <v>211</v>
      </c>
      <c r="P821" s="284">
        <v>216</v>
      </c>
      <c r="Q821" s="284">
        <v>249</v>
      </c>
      <c r="R821" s="284">
        <v>255</v>
      </c>
      <c r="S821" s="284">
        <v>269</v>
      </c>
      <c r="T821" s="284">
        <v>387</v>
      </c>
      <c r="U821" s="284">
        <v>399</v>
      </c>
      <c r="V821" s="284">
        <v>277</v>
      </c>
      <c r="W821" s="284">
        <v>313</v>
      </c>
      <c r="X821" s="284">
        <v>193</v>
      </c>
      <c r="Y821" s="284">
        <v>259</v>
      </c>
      <c r="Z821" s="284">
        <v>300</v>
      </c>
      <c r="AA821" s="284">
        <v>208</v>
      </c>
      <c r="AB821" s="284">
        <v>258</v>
      </c>
      <c r="AC821" s="284">
        <v>349</v>
      </c>
      <c r="AD821" s="284">
        <v>413</v>
      </c>
      <c r="AE821" s="284">
        <v>266</v>
      </c>
      <c r="AF821" s="284">
        <v>292</v>
      </c>
      <c r="AG821" s="284">
        <v>384</v>
      </c>
      <c r="AH821" s="284">
        <v>454</v>
      </c>
      <c r="AI821" s="284">
        <v>168</v>
      </c>
      <c r="AJ821" s="284">
        <v>269</v>
      </c>
      <c r="AK821" s="284">
        <v>360</v>
      </c>
      <c r="AL821" s="284">
        <v>426</v>
      </c>
      <c r="AM821" s="284">
        <v>183</v>
      </c>
      <c r="AN821" s="284">
        <v>243</v>
      </c>
      <c r="AO821" s="284">
        <v>275</v>
      </c>
      <c r="AP821" s="284">
        <v>253</v>
      </c>
      <c r="AQ821" s="284">
        <v>253</v>
      </c>
      <c r="AR821" s="284">
        <v>451</v>
      </c>
      <c r="AS821" s="284">
        <v>286</v>
      </c>
      <c r="AU821" t="s">
        <v>2784</v>
      </c>
    </row>
    <row r="822" spans="4:47" ht="13.5" customHeight="1">
      <c r="D822" s="283" t="s">
        <v>1312</v>
      </c>
      <c r="E822" s="282"/>
      <c r="F822" s="285" t="s">
        <v>1317</v>
      </c>
      <c r="G822" s="199">
        <v>0.4</v>
      </c>
      <c r="H822" s="284">
        <v>157</v>
      </c>
      <c r="I822" s="284">
        <v>182</v>
      </c>
      <c r="J822" s="284">
        <v>201</v>
      </c>
      <c r="K822" s="284">
        <v>188</v>
      </c>
      <c r="L822" s="284">
        <v>192</v>
      </c>
      <c r="M822" s="284">
        <v>294</v>
      </c>
      <c r="N822" s="284">
        <v>218</v>
      </c>
      <c r="O822" s="284">
        <v>180</v>
      </c>
      <c r="P822" s="284">
        <v>268</v>
      </c>
      <c r="Q822" s="284">
        <v>276</v>
      </c>
      <c r="R822" s="284">
        <v>259</v>
      </c>
      <c r="S822" s="284">
        <v>282</v>
      </c>
      <c r="T822" s="284">
        <v>409</v>
      </c>
      <c r="U822" s="284">
        <v>421</v>
      </c>
      <c r="V822" s="284">
        <v>294</v>
      </c>
      <c r="W822" s="284">
        <v>332</v>
      </c>
      <c r="X822" s="284">
        <v>188</v>
      </c>
      <c r="Y822" s="284">
        <v>258</v>
      </c>
      <c r="Z822" s="284">
        <v>319</v>
      </c>
      <c r="AA822" s="284">
        <v>221</v>
      </c>
      <c r="AB822" s="284">
        <v>243</v>
      </c>
      <c r="AC822" s="284">
        <v>343</v>
      </c>
      <c r="AD822" s="284">
        <v>436</v>
      </c>
      <c r="AE822" s="284">
        <v>281</v>
      </c>
      <c r="AF822" s="284">
        <v>278</v>
      </c>
      <c r="AG822" s="284">
        <v>379</v>
      </c>
      <c r="AH822" s="284">
        <v>478</v>
      </c>
      <c r="AI822" s="284">
        <v>175</v>
      </c>
      <c r="AJ822" s="284">
        <v>284</v>
      </c>
      <c r="AK822" s="284">
        <v>382</v>
      </c>
      <c r="AL822" s="284">
        <v>452</v>
      </c>
      <c r="AM822" s="284">
        <v>192</v>
      </c>
      <c r="AN822" s="284">
        <v>257</v>
      </c>
      <c r="AO822" s="284">
        <v>291</v>
      </c>
      <c r="AP822" s="284">
        <v>273</v>
      </c>
      <c r="AQ822" s="284">
        <v>273</v>
      </c>
      <c r="AR822" s="284">
        <v>485</v>
      </c>
      <c r="AS822" s="284">
        <v>304</v>
      </c>
      <c r="AU822" t="s">
        <v>1312</v>
      </c>
    </row>
    <row r="823" spans="4:47" ht="13.5" customHeight="1">
      <c r="D823" s="283" t="s">
        <v>1125</v>
      </c>
      <c r="E823" s="282"/>
      <c r="F823" s="285" t="s">
        <v>4459</v>
      </c>
      <c r="G823" s="199">
        <v>0.9</v>
      </c>
      <c r="H823" s="284">
        <v>344</v>
      </c>
      <c r="I823" s="284">
        <v>379</v>
      </c>
      <c r="J823" s="284">
        <v>434</v>
      </c>
      <c r="K823" s="284">
        <v>413</v>
      </c>
      <c r="L823" s="284">
        <v>402</v>
      </c>
      <c r="M823" s="284">
        <v>502</v>
      </c>
      <c r="N823" s="284">
        <v>462</v>
      </c>
      <c r="O823" s="284">
        <v>388</v>
      </c>
      <c r="P823" s="284">
        <v>531</v>
      </c>
      <c r="Q823" s="284">
        <v>567</v>
      </c>
      <c r="R823" s="284">
        <v>547</v>
      </c>
      <c r="S823" s="284">
        <v>634</v>
      </c>
      <c r="T823" s="284">
        <v>877</v>
      </c>
      <c r="U823" s="284">
        <v>920</v>
      </c>
      <c r="V823" s="284">
        <v>585</v>
      </c>
      <c r="W823" s="284">
        <v>661</v>
      </c>
      <c r="X823" s="284">
        <v>424</v>
      </c>
      <c r="Y823" s="284">
        <v>560</v>
      </c>
      <c r="Z823" s="284">
        <v>459</v>
      </c>
      <c r="AA823" s="284">
        <v>494</v>
      </c>
      <c r="AB823" s="284">
        <v>523</v>
      </c>
      <c r="AC823" s="284">
        <v>715</v>
      </c>
      <c r="AD823" s="284">
        <v>903</v>
      </c>
      <c r="AE823" s="284">
        <v>602</v>
      </c>
      <c r="AF823" s="284">
        <v>737</v>
      </c>
      <c r="AG823" s="284">
        <v>933</v>
      </c>
      <c r="AH823" s="284">
        <v>1160</v>
      </c>
      <c r="AI823" s="284">
        <v>363</v>
      </c>
      <c r="AJ823" s="284">
        <v>611</v>
      </c>
      <c r="AK823" s="284">
        <v>801</v>
      </c>
      <c r="AL823" s="284">
        <v>946</v>
      </c>
      <c r="AM823" s="284">
        <v>420</v>
      </c>
      <c r="AN823" s="284">
        <v>543</v>
      </c>
      <c r="AO823" s="284">
        <v>617</v>
      </c>
      <c r="AP823" s="284">
        <v>519</v>
      </c>
      <c r="AQ823" s="284">
        <v>519</v>
      </c>
      <c r="AR823" s="284">
        <v>924</v>
      </c>
      <c r="AS823" s="284">
        <v>631</v>
      </c>
      <c r="AU823" t="s">
        <v>1125</v>
      </c>
    </row>
    <row r="824" spans="4:47" ht="13.5" customHeight="1">
      <c r="D824" s="283" t="s">
        <v>4553</v>
      </c>
      <c r="E824" s="282"/>
      <c r="F824" s="285" t="s">
        <v>4554</v>
      </c>
      <c r="G824" s="199">
        <v>0.9</v>
      </c>
      <c r="H824" s="287" t="s">
        <v>2022</v>
      </c>
      <c r="I824" s="287" t="s">
        <v>2022</v>
      </c>
      <c r="J824" s="287" t="s">
        <v>2022</v>
      </c>
      <c r="K824" s="287" t="s">
        <v>2022</v>
      </c>
      <c r="L824" s="287" t="s">
        <v>2022</v>
      </c>
      <c r="M824" s="287" t="s">
        <v>2022</v>
      </c>
      <c r="N824" s="287" t="s">
        <v>2022</v>
      </c>
      <c r="O824" s="287" t="s">
        <v>2022</v>
      </c>
      <c r="P824" s="287" t="s">
        <v>2022</v>
      </c>
      <c r="Q824" s="287" t="s">
        <v>2022</v>
      </c>
      <c r="R824" s="287" t="s">
        <v>2022</v>
      </c>
      <c r="S824" s="284">
        <v>647</v>
      </c>
      <c r="T824" s="284">
        <v>899</v>
      </c>
      <c r="U824" s="284">
        <v>942</v>
      </c>
      <c r="V824" s="284">
        <v>602</v>
      </c>
      <c r="W824" s="284">
        <v>680</v>
      </c>
      <c r="X824" s="284">
        <v>433</v>
      </c>
      <c r="Y824" s="284">
        <v>573</v>
      </c>
      <c r="Z824" s="284">
        <v>476</v>
      </c>
      <c r="AA824" s="284">
        <v>505</v>
      </c>
      <c r="AB824" s="284">
        <v>536</v>
      </c>
      <c r="AC824" s="284">
        <v>735</v>
      </c>
      <c r="AD824" s="284">
        <v>929</v>
      </c>
      <c r="AE824" s="284">
        <v>617</v>
      </c>
      <c r="AF824" s="284">
        <v>750</v>
      </c>
      <c r="AG824" s="284">
        <v>953</v>
      </c>
      <c r="AH824" s="284">
        <v>1186</v>
      </c>
      <c r="AI824" s="284">
        <v>0</v>
      </c>
      <c r="AJ824" s="284">
        <v>626</v>
      </c>
      <c r="AK824" s="284">
        <v>823</v>
      </c>
      <c r="AL824" s="284">
        <v>972</v>
      </c>
      <c r="AM824" s="284">
        <v>430</v>
      </c>
      <c r="AN824" s="284">
        <v>558</v>
      </c>
      <c r="AO824" s="284">
        <v>633</v>
      </c>
      <c r="AP824" s="284">
        <v>539</v>
      </c>
      <c r="AQ824" s="284">
        <v>539</v>
      </c>
      <c r="AR824" s="284">
        <v>959</v>
      </c>
      <c r="AS824" s="284">
        <v>650</v>
      </c>
      <c r="AU824" t="s">
        <v>4553</v>
      </c>
    </row>
    <row r="825" spans="4:47" ht="13.5" customHeight="1">
      <c r="D825" s="283" t="s">
        <v>1126</v>
      </c>
      <c r="E825" s="282"/>
      <c r="F825" s="285" t="s">
        <v>4460</v>
      </c>
      <c r="G825" s="199">
        <v>0.9</v>
      </c>
      <c r="H825" s="284">
        <v>361</v>
      </c>
      <c r="I825" s="284">
        <v>398</v>
      </c>
      <c r="J825" s="284">
        <v>456</v>
      </c>
      <c r="K825" s="284">
        <v>432</v>
      </c>
      <c r="L825" s="284">
        <v>422</v>
      </c>
      <c r="M825" s="284">
        <v>538</v>
      </c>
      <c r="N825" s="284">
        <v>486</v>
      </c>
      <c r="O825" s="284">
        <v>409</v>
      </c>
      <c r="P825" s="284">
        <v>562</v>
      </c>
      <c r="Q825" s="284">
        <v>598</v>
      </c>
      <c r="R825" s="284">
        <v>576</v>
      </c>
      <c r="S825" s="284">
        <v>661</v>
      </c>
      <c r="T825" s="284">
        <v>922</v>
      </c>
      <c r="U825" s="284">
        <v>963</v>
      </c>
      <c r="V825" s="284">
        <v>619</v>
      </c>
      <c r="W825" s="284">
        <v>699</v>
      </c>
      <c r="X825" s="284">
        <v>441</v>
      </c>
      <c r="Y825" s="284">
        <v>586</v>
      </c>
      <c r="Z825" s="284">
        <v>493</v>
      </c>
      <c r="AA825" s="284">
        <v>515</v>
      </c>
      <c r="AB825" s="284">
        <v>548</v>
      </c>
      <c r="AC825" s="284">
        <v>755</v>
      </c>
      <c r="AD825" s="284">
        <v>955</v>
      </c>
      <c r="AE825" s="284">
        <v>632</v>
      </c>
      <c r="AF825" s="284">
        <v>763</v>
      </c>
      <c r="AG825" s="284">
        <v>973</v>
      </c>
      <c r="AH825" s="284">
        <v>1212</v>
      </c>
      <c r="AI825" s="284">
        <v>377</v>
      </c>
      <c r="AJ825" s="284">
        <v>641</v>
      </c>
      <c r="AK825" s="284">
        <v>845</v>
      </c>
      <c r="AL825" s="284">
        <v>998</v>
      </c>
      <c r="AM825" s="284">
        <v>439</v>
      </c>
      <c r="AN825" s="284">
        <v>572</v>
      </c>
      <c r="AO825" s="284">
        <v>649</v>
      </c>
      <c r="AP825" s="284">
        <v>558</v>
      </c>
      <c r="AQ825" s="284">
        <v>558</v>
      </c>
      <c r="AR825" s="284">
        <v>993</v>
      </c>
      <c r="AS825" s="284">
        <v>668</v>
      </c>
      <c r="AU825" t="s">
        <v>1126</v>
      </c>
    </row>
    <row r="826" spans="4:47" ht="13.5" customHeight="1">
      <c r="D826" s="283" t="s">
        <v>2785</v>
      </c>
      <c r="E826" s="282"/>
      <c r="F826" s="285" t="s">
        <v>4461</v>
      </c>
      <c r="G826" s="199">
        <v>1</v>
      </c>
      <c r="H826" s="284">
        <v>366</v>
      </c>
      <c r="I826" s="284">
        <v>409</v>
      </c>
      <c r="J826" s="284">
        <v>481</v>
      </c>
      <c r="K826" s="284">
        <v>434</v>
      </c>
      <c r="L826" s="284">
        <v>441</v>
      </c>
      <c r="M826" s="284">
        <v>539</v>
      </c>
      <c r="N826" s="284">
        <v>527</v>
      </c>
      <c r="O826" s="284">
        <v>445</v>
      </c>
      <c r="P826" s="284">
        <v>590</v>
      </c>
      <c r="Q826" s="284">
        <v>629</v>
      </c>
      <c r="R826" s="284">
        <v>606</v>
      </c>
      <c r="S826" s="284">
        <v>674</v>
      </c>
      <c r="T826" s="284">
        <v>944</v>
      </c>
      <c r="U826" s="284">
        <v>985</v>
      </c>
      <c r="V826" s="284">
        <v>636</v>
      </c>
      <c r="W826" s="284">
        <v>719</v>
      </c>
      <c r="X826" s="284">
        <v>480</v>
      </c>
      <c r="Y826" s="284">
        <v>630</v>
      </c>
      <c r="Z826" s="284">
        <v>732</v>
      </c>
      <c r="AA826" s="284">
        <v>518</v>
      </c>
      <c r="AB826" s="284">
        <v>594</v>
      </c>
      <c r="AC826" s="284">
        <v>834</v>
      </c>
      <c r="AD826" s="284">
        <v>986</v>
      </c>
      <c r="AE826" s="284">
        <v>647</v>
      </c>
      <c r="AF826" s="284">
        <v>831</v>
      </c>
      <c r="AG826" s="284">
        <v>1045</v>
      </c>
      <c r="AH826" s="284">
        <v>1234</v>
      </c>
      <c r="AI826" s="284">
        <v>387</v>
      </c>
      <c r="AJ826" s="284">
        <v>657</v>
      </c>
      <c r="AK826" s="284">
        <v>867</v>
      </c>
      <c r="AL826" s="284">
        <v>1024</v>
      </c>
      <c r="AM826" s="284">
        <v>448</v>
      </c>
      <c r="AN826" s="284">
        <v>586</v>
      </c>
      <c r="AO826" s="284">
        <v>665</v>
      </c>
      <c r="AP826" s="284">
        <v>577</v>
      </c>
      <c r="AQ826" s="284">
        <v>577</v>
      </c>
      <c r="AR826" s="284">
        <v>1027</v>
      </c>
      <c r="AS826" s="284">
        <v>687</v>
      </c>
      <c r="AU826" t="s">
        <v>2785</v>
      </c>
    </row>
    <row r="827" spans="4:47" ht="13.5" customHeight="1">
      <c r="D827" s="283" t="s">
        <v>1127</v>
      </c>
      <c r="E827" s="282"/>
      <c r="F827" s="285" t="s">
        <v>4462</v>
      </c>
      <c r="G827" s="199">
        <v>1</v>
      </c>
      <c r="H827" s="284">
        <v>380</v>
      </c>
      <c r="I827" s="284">
        <v>421</v>
      </c>
      <c r="J827" s="284">
        <v>481</v>
      </c>
      <c r="K827" s="284">
        <v>456</v>
      </c>
      <c r="L827" s="284">
        <v>444</v>
      </c>
      <c r="M827" s="284">
        <v>580</v>
      </c>
      <c r="N827" s="284">
        <v>514</v>
      </c>
      <c r="O827" s="284">
        <v>432</v>
      </c>
      <c r="P827" s="284">
        <v>601</v>
      </c>
      <c r="Q827" s="284">
        <v>639</v>
      </c>
      <c r="R827" s="284">
        <v>617</v>
      </c>
      <c r="S827" s="284">
        <v>688</v>
      </c>
      <c r="T827" s="284">
        <v>966</v>
      </c>
      <c r="U827" s="284">
        <v>1007</v>
      </c>
      <c r="V827" s="284">
        <v>653</v>
      </c>
      <c r="W827" s="284">
        <v>738</v>
      </c>
      <c r="X827" s="284">
        <v>458</v>
      </c>
      <c r="Y827" s="284">
        <v>613</v>
      </c>
      <c r="Z827" s="284">
        <v>527</v>
      </c>
      <c r="AA827" s="284">
        <v>535</v>
      </c>
      <c r="AB827" s="284">
        <v>574</v>
      </c>
      <c r="AC827" s="284">
        <v>795</v>
      </c>
      <c r="AD827" s="284">
        <v>1006</v>
      </c>
      <c r="AE827" s="284">
        <v>662</v>
      </c>
      <c r="AF827" s="284">
        <v>788</v>
      </c>
      <c r="AG827" s="284">
        <v>1013</v>
      </c>
      <c r="AH827" s="284">
        <v>1263</v>
      </c>
      <c r="AI827" s="284">
        <v>391</v>
      </c>
      <c r="AJ827" s="284">
        <v>672</v>
      </c>
      <c r="AK827" s="284">
        <v>889</v>
      </c>
      <c r="AL827" s="284">
        <v>1050</v>
      </c>
      <c r="AM827" s="284">
        <v>458</v>
      </c>
      <c r="AN827" s="284">
        <v>601</v>
      </c>
      <c r="AO827" s="284">
        <v>681</v>
      </c>
      <c r="AP827" s="284">
        <v>596</v>
      </c>
      <c r="AQ827" s="284">
        <v>596</v>
      </c>
      <c r="AR827" s="284">
        <v>1061</v>
      </c>
      <c r="AS827" s="284">
        <v>704</v>
      </c>
      <c r="AU827" t="s">
        <v>1127</v>
      </c>
    </row>
    <row r="828" spans="4:47" ht="13.5" customHeight="1">
      <c r="D828" s="283" t="s">
        <v>1176</v>
      </c>
      <c r="E828" s="282"/>
      <c r="F828" s="285" t="s">
        <v>4463</v>
      </c>
      <c r="G828" s="199">
        <v>1</v>
      </c>
      <c r="H828" s="284">
        <v>500</v>
      </c>
      <c r="I828" s="284">
        <v>537</v>
      </c>
      <c r="J828" s="284">
        <v>623</v>
      </c>
      <c r="K828" s="284">
        <v>628</v>
      </c>
      <c r="L828" s="284">
        <v>612</v>
      </c>
      <c r="M828" s="284">
        <v>733</v>
      </c>
      <c r="N828" s="284">
        <v>677</v>
      </c>
      <c r="O828" s="284">
        <v>541</v>
      </c>
      <c r="P828" s="284">
        <v>684</v>
      </c>
      <c r="Q828" s="284">
        <v>758</v>
      </c>
      <c r="R828" s="284">
        <v>728</v>
      </c>
      <c r="S828" s="284">
        <v>956</v>
      </c>
      <c r="T828" s="284">
        <v>1233</v>
      </c>
      <c r="U828" s="284">
        <v>1336</v>
      </c>
      <c r="V828" s="284">
        <v>772</v>
      </c>
      <c r="W828" s="284">
        <v>874</v>
      </c>
      <c r="X828" s="284">
        <v>652</v>
      </c>
      <c r="Y828" s="284">
        <v>808</v>
      </c>
      <c r="Z828" s="284">
        <v>792</v>
      </c>
      <c r="AA828" s="284">
        <v>750</v>
      </c>
      <c r="AB828" s="284">
        <v>748</v>
      </c>
      <c r="AC828" s="284">
        <v>967</v>
      </c>
      <c r="AD828" s="284">
        <v>1207</v>
      </c>
      <c r="AE828" s="284">
        <v>854</v>
      </c>
      <c r="AF828" s="284">
        <v>1176</v>
      </c>
      <c r="AG828" s="284">
        <v>1404</v>
      </c>
      <c r="AH828" s="284">
        <v>1721</v>
      </c>
      <c r="AI828" s="284">
        <v>566</v>
      </c>
      <c r="AJ828" s="284">
        <v>872</v>
      </c>
      <c r="AK828" s="284">
        <v>1088</v>
      </c>
      <c r="AL828" s="284">
        <v>1285</v>
      </c>
      <c r="AM828" s="284">
        <v>615</v>
      </c>
      <c r="AN828" s="284">
        <v>754</v>
      </c>
      <c r="AO828" s="284">
        <v>858</v>
      </c>
      <c r="AP828" s="284">
        <v>583</v>
      </c>
      <c r="AQ828" s="284">
        <v>583</v>
      </c>
      <c r="AR828" s="284">
        <v>1038</v>
      </c>
      <c r="AS828" s="284">
        <v>828</v>
      </c>
      <c r="AU828" t="s">
        <v>1176</v>
      </c>
    </row>
    <row r="829" spans="4:47" ht="13.5" customHeight="1">
      <c r="D829" s="283" t="s">
        <v>4555</v>
      </c>
      <c r="E829" s="282"/>
      <c r="F829" s="285" t="s">
        <v>4556</v>
      </c>
      <c r="G829" s="199">
        <v>1.1000000000000001</v>
      </c>
      <c r="H829" s="287" t="s">
        <v>2022</v>
      </c>
      <c r="I829" s="287" t="s">
        <v>2022</v>
      </c>
      <c r="J829" s="287" t="s">
        <v>2022</v>
      </c>
      <c r="K829" s="287" t="s">
        <v>2022</v>
      </c>
      <c r="L829" s="287" t="s">
        <v>2022</v>
      </c>
      <c r="M829" s="287" t="s">
        <v>2022</v>
      </c>
      <c r="N829" s="287" t="s">
        <v>2022</v>
      </c>
      <c r="O829" s="287" t="s">
        <v>2022</v>
      </c>
      <c r="P829" s="287" t="s">
        <v>2022</v>
      </c>
      <c r="Q829" s="287" t="s">
        <v>2022</v>
      </c>
      <c r="R829" s="287" t="s">
        <v>2022</v>
      </c>
      <c r="S829" s="284">
        <v>971</v>
      </c>
      <c r="T829" s="284">
        <v>1259</v>
      </c>
      <c r="U829" s="284">
        <v>1360</v>
      </c>
      <c r="V829" s="284">
        <v>791</v>
      </c>
      <c r="W829" s="284">
        <v>896</v>
      </c>
      <c r="X829" s="284">
        <v>662</v>
      </c>
      <c r="Y829" s="284">
        <v>823</v>
      </c>
      <c r="Z829" s="284">
        <v>811</v>
      </c>
      <c r="AA829" s="284">
        <v>762</v>
      </c>
      <c r="AB829" s="284">
        <v>763</v>
      </c>
      <c r="AC829" s="284">
        <v>990</v>
      </c>
      <c r="AD829" s="284">
        <v>1236</v>
      </c>
      <c r="AE829" s="284">
        <v>871</v>
      </c>
      <c r="AF829" s="284">
        <v>1191</v>
      </c>
      <c r="AG829" s="284">
        <v>1426</v>
      </c>
      <c r="AH829" s="284">
        <v>1750</v>
      </c>
      <c r="AI829" s="284">
        <v>0</v>
      </c>
      <c r="AJ829" s="284">
        <v>889</v>
      </c>
      <c r="AK829" s="284">
        <v>1113</v>
      </c>
      <c r="AL829" s="284">
        <v>1315</v>
      </c>
      <c r="AM829" s="284">
        <v>626</v>
      </c>
      <c r="AN829" s="284">
        <v>770</v>
      </c>
      <c r="AO829" s="284">
        <v>877</v>
      </c>
      <c r="AP829" s="284">
        <v>605</v>
      </c>
      <c r="AQ829" s="284">
        <v>605</v>
      </c>
      <c r="AR829" s="284">
        <v>1077</v>
      </c>
      <c r="AS829" s="284">
        <v>849</v>
      </c>
      <c r="AU829" t="s">
        <v>4555</v>
      </c>
    </row>
    <row r="830" spans="4:47" ht="13.5" customHeight="1">
      <c r="D830" s="283" t="s">
        <v>1177</v>
      </c>
      <c r="E830" s="282"/>
      <c r="F830" s="285" t="s">
        <v>4464</v>
      </c>
      <c r="G830" s="199">
        <v>1</v>
      </c>
      <c r="H830" s="284">
        <v>520</v>
      </c>
      <c r="I830" s="284">
        <v>561</v>
      </c>
      <c r="J830" s="284">
        <v>649</v>
      </c>
      <c r="K830" s="284">
        <v>655</v>
      </c>
      <c r="L830" s="284">
        <v>638</v>
      </c>
      <c r="M830" s="284">
        <v>774</v>
      </c>
      <c r="N830" s="284">
        <v>708</v>
      </c>
      <c r="O830" s="284">
        <v>565</v>
      </c>
      <c r="P830" s="284">
        <v>719</v>
      </c>
      <c r="Q830" s="284">
        <v>793</v>
      </c>
      <c r="R830" s="284">
        <v>762</v>
      </c>
      <c r="S830" s="284">
        <v>986</v>
      </c>
      <c r="T830" s="284">
        <v>1284</v>
      </c>
      <c r="U830" s="284">
        <v>1385</v>
      </c>
      <c r="V830" s="284">
        <v>810</v>
      </c>
      <c r="W830" s="284">
        <v>917</v>
      </c>
      <c r="X830" s="284">
        <v>671</v>
      </c>
      <c r="Y830" s="284">
        <v>838</v>
      </c>
      <c r="Z830" s="284">
        <v>830</v>
      </c>
      <c r="AA830" s="284">
        <v>773</v>
      </c>
      <c r="AB830" s="284">
        <v>777</v>
      </c>
      <c r="AC830" s="284">
        <v>1012</v>
      </c>
      <c r="AD830" s="284">
        <v>1265</v>
      </c>
      <c r="AE830" s="284">
        <v>888</v>
      </c>
      <c r="AF830" s="284">
        <v>1205</v>
      </c>
      <c r="AG830" s="284">
        <v>1448</v>
      </c>
      <c r="AH830" s="284">
        <v>1779</v>
      </c>
      <c r="AI830" s="284">
        <v>582</v>
      </c>
      <c r="AJ830" s="284">
        <v>906</v>
      </c>
      <c r="AK830" s="284">
        <v>1138</v>
      </c>
      <c r="AL830" s="284">
        <v>1344</v>
      </c>
      <c r="AM830" s="284">
        <v>637</v>
      </c>
      <c r="AN830" s="284">
        <v>786</v>
      </c>
      <c r="AO830" s="284">
        <v>895</v>
      </c>
      <c r="AP830" s="284">
        <v>626</v>
      </c>
      <c r="AQ830" s="284">
        <v>626</v>
      </c>
      <c r="AR830" s="284">
        <v>1116</v>
      </c>
      <c r="AS830" s="284">
        <v>870</v>
      </c>
      <c r="AU830" t="s">
        <v>1177</v>
      </c>
    </row>
    <row r="831" spans="4:47" ht="13.5" customHeight="1">
      <c r="D831" s="283" t="s">
        <v>2786</v>
      </c>
      <c r="E831" s="282"/>
      <c r="F831" s="285" t="s">
        <v>4465</v>
      </c>
      <c r="G831" s="199">
        <v>1.1000000000000001</v>
      </c>
      <c r="H831" s="284">
        <v>529</v>
      </c>
      <c r="I831" s="284">
        <v>578</v>
      </c>
      <c r="J831" s="284">
        <v>683</v>
      </c>
      <c r="K831" s="284">
        <v>655</v>
      </c>
      <c r="L831" s="284">
        <v>664</v>
      </c>
      <c r="M831" s="284">
        <v>797</v>
      </c>
      <c r="N831" s="284">
        <v>769</v>
      </c>
      <c r="O831" s="284">
        <v>606</v>
      </c>
      <c r="P831" s="284">
        <v>754</v>
      </c>
      <c r="Q831" s="284">
        <v>826</v>
      </c>
      <c r="R831" s="284">
        <v>794</v>
      </c>
      <c r="S831" s="284">
        <v>1001</v>
      </c>
      <c r="T831" s="284">
        <v>1309</v>
      </c>
      <c r="U831" s="284">
        <v>1409</v>
      </c>
      <c r="V831" s="284">
        <v>829</v>
      </c>
      <c r="W831" s="284">
        <v>938</v>
      </c>
      <c r="X831" s="284">
        <v>712</v>
      </c>
      <c r="Y831" s="284">
        <v>883</v>
      </c>
      <c r="Z831" s="284">
        <v>1029</v>
      </c>
      <c r="AA831" s="284">
        <v>773</v>
      </c>
      <c r="AB831" s="284">
        <v>797</v>
      </c>
      <c r="AC831" s="284">
        <v>1098</v>
      </c>
      <c r="AD831" s="284">
        <v>1296</v>
      </c>
      <c r="AE831" s="284">
        <v>901</v>
      </c>
      <c r="AF831" s="284">
        <v>1272</v>
      </c>
      <c r="AG831" s="284">
        <v>1519</v>
      </c>
      <c r="AH831" s="284">
        <v>1792</v>
      </c>
      <c r="AI831" s="284">
        <v>596</v>
      </c>
      <c r="AJ831" s="284">
        <v>923</v>
      </c>
      <c r="AK831" s="284">
        <v>1163</v>
      </c>
      <c r="AL831" s="284">
        <v>1373</v>
      </c>
      <c r="AM831" s="284">
        <v>648</v>
      </c>
      <c r="AN831" s="284">
        <v>802</v>
      </c>
      <c r="AO831" s="284">
        <v>913</v>
      </c>
      <c r="AP831" s="284">
        <v>648</v>
      </c>
      <c r="AQ831" s="284">
        <v>648</v>
      </c>
      <c r="AR831" s="284">
        <v>1154</v>
      </c>
      <c r="AS831" s="284">
        <v>891</v>
      </c>
      <c r="AU831" t="s">
        <v>2786</v>
      </c>
    </row>
    <row r="832" spans="4:47" ht="13.5" customHeight="1">
      <c r="D832" s="283" t="s">
        <v>1178</v>
      </c>
      <c r="E832" s="282"/>
      <c r="F832" s="285" t="s">
        <v>4466</v>
      </c>
      <c r="G832" s="199">
        <v>1.1000000000000001</v>
      </c>
      <c r="H832" s="284">
        <v>540</v>
      </c>
      <c r="I832" s="284">
        <v>584</v>
      </c>
      <c r="J832" s="284">
        <v>675</v>
      </c>
      <c r="K832" s="284">
        <v>682</v>
      </c>
      <c r="L832" s="284">
        <v>664</v>
      </c>
      <c r="M832" s="284">
        <v>816</v>
      </c>
      <c r="N832" s="284">
        <v>738</v>
      </c>
      <c r="O832" s="284">
        <v>589</v>
      </c>
      <c r="P832" s="284">
        <v>756</v>
      </c>
      <c r="Q832" s="284">
        <v>833</v>
      </c>
      <c r="R832" s="284">
        <v>802</v>
      </c>
      <c r="S832" s="284">
        <v>1016</v>
      </c>
      <c r="T832" s="284">
        <v>1334</v>
      </c>
      <c r="U832" s="284">
        <v>1433</v>
      </c>
      <c r="V832" s="284">
        <v>848</v>
      </c>
      <c r="W832" s="284">
        <v>960</v>
      </c>
      <c r="X832" s="284">
        <v>690</v>
      </c>
      <c r="Y832" s="284">
        <v>868</v>
      </c>
      <c r="Z832" s="284">
        <v>868</v>
      </c>
      <c r="AA832" s="284">
        <v>796</v>
      </c>
      <c r="AB832" s="284">
        <v>805</v>
      </c>
      <c r="AC832" s="284">
        <v>1056</v>
      </c>
      <c r="AD832" s="284">
        <v>1323</v>
      </c>
      <c r="AE832" s="284">
        <v>922</v>
      </c>
      <c r="AF832" s="284">
        <v>1234</v>
      </c>
      <c r="AG832" s="284">
        <v>1493</v>
      </c>
      <c r="AH832" s="284">
        <v>1837</v>
      </c>
      <c r="AI832" s="284">
        <v>598</v>
      </c>
      <c r="AJ832" s="284">
        <v>940</v>
      </c>
      <c r="AK832" s="284">
        <v>1187</v>
      </c>
      <c r="AL832" s="284">
        <v>1402</v>
      </c>
      <c r="AM832" s="284">
        <v>658</v>
      </c>
      <c r="AN832" s="284">
        <v>818</v>
      </c>
      <c r="AO832" s="284">
        <v>931</v>
      </c>
      <c r="AP832" s="284">
        <v>670</v>
      </c>
      <c r="AQ832" s="284">
        <v>670</v>
      </c>
      <c r="AR832" s="284">
        <v>1193</v>
      </c>
      <c r="AS832" s="284">
        <v>912</v>
      </c>
      <c r="AU832" t="s">
        <v>1178</v>
      </c>
    </row>
    <row r="833" spans="4:47" ht="13.5" customHeight="1">
      <c r="D833" s="283" t="s">
        <v>3972</v>
      </c>
      <c r="E833" s="282"/>
      <c r="F833" s="285" t="s">
        <v>1118</v>
      </c>
      <c r="G833" s="199">
        <v>0.2</v>
      </c>
      <c r="H833" s="284">
        <v>61</v>
      </c>
      <c r="I833" s="284">
        <v>67</v>
      </c>
      <c r="J833" s="284">
        <v>79</v>
      </c>
      <c r="K833" s="284">
        <v>84</v>
      </c>
      <c r="L833" s="284">
        <v>81</v>
      </c>
      <c r="M833" s="284">
        <v>110</v>
      </c>
      <c r="N833" s="284">
        <v>90</v>
      </c>
      <c r="O833" s="284">
        <v>67</v>
      </c>
      <c r="P833" s="284">
        <v>87</v>
      </c>
      <c r="Q833" s="284">
        <v>98</v>
      </c>
      <c r="R833" s="284">
        <v>95</v>
      </c>
      <c r="S833" s="284">
        <v>143</v>
      </c>
      <c r="T833" s="284">
        <v>188</v>
      </c>
      <c r="U833" s="284">
        <v>201</v>
      </c>
      <c r="V833" s="284">
        <v>119</v>
      </c>
      <c r="W833" s="284">
        <v>135</v>
      </c>
      <c r="X833" s="284">
        <v>90</v>
      </c>
      <c r="Y833" s="284">
        <v>115</v>
      </c>
      <c r="Z833" s="284">
        <v>141</v>
      </c>
      <c r="AA833" s="284">
        <v>104</v>
      </c>
      <c r="AB833" s="284">
        <v>106</v>
      </c>
      <c r="AC833" s="284">
        <v>141</v>
      </c>
      <c r="AD833" s="284">
        <v>177</v>
      </c>
      <c r="AE833" s="284">
        <v>121</v>
      </c>
      <c r="AF833" s="284">
        <v>141</v>
      </c>
      <c r="AG833" s="284">
        <v>177</v>
      </c>
      <c r="AH833" s="284">
        <v>220</v>
      </c>
      <c r="AI833" s="284">
        <v>90</v>
      </c>
      <c r="AJ833" s="284">
        <v>126</v>
      </c>
      <c r="AK833" s="284">
        <v>161</v>
      </c>
      <c r="AL833" s="284">
        <v>190</v>
      </c>
      <c r="AM833" s="284">
        <v>84</v>
      </c>
      <c r="AN833" s="284">
        <v>107</v>
      </c>
      <c r="AO833" s="284">
        <v>121</v>
      </c>
      <c r="AP833" s="284">
        <v>100</v>
      </c>
      <c r="AQ833" s="284">
        <v>100</v>
      </c>
      <c r="AR833" s="284">
        <v>177</v>
      </c>
      <c r="AS833" s="284">
        <v>137</v>
      </c>
      <c r="AU833" t="s">
        <v>3972</v>
      </c>
    </row>
    <row r="834" spans="4:47" ht="13.5" customHeight="1">
      <c r="D834" s="283" t="s">
        <v>3973</v>
      </c>
      <c r="E834" s="282"/>
      <c r="F834" s="285" t="s">
        <v>3938</v>
      </c>
      <c r="G834" s="199">
        <v>0.2</v>
      </c>
      <c r="H834" s="284">
        <v>72</v>
      </c>
      <c r="I834" s="284">
        <v>84</v>
      </c>
      <c r="J834" s="284">
        <v>94</v>
      </c>
      <c r="K834" s="284">
        <v>95</v>
      </c>
      <c r="L834" s="284">
        <v>98</v>
      </c>
      <c r="M834" s="284">
        <v>134</v>
      </c>
      <c r="N834" s="284">
        <v>107</v>
      </c>
      <c r="O834" s="284">
        <v>80</v>
      </c>
      <c r="P834" s="284">
        <v>115</v>
      </c>
      <c r="Q834" s="284">
        <v>123</v>
      </c>
      <c r="R834" s="284">
        <v>116</v>
      </c>
      <c r="S834" s="284">
        <v>160</v>
      </c>
      <c r="T834" s="284">
        <v>216</v>
      </c>
      <c r="U834" s="284">
        <v>229</v>
      </c>
      <c r="V834" s="284">
        <v>141</v>
      </c>
      <c r="W834" s="284">
        <v>160</v>
      </c>
      <c r="X834" s="284">
        <v>107</v>
      </c>
      <c r="Y834" s="284">
        <v>138</v>
      </c>
      <c r="Z834" s="284">
        <v>160</v>
      </c>
      <c r="AA834" s="284">
        <v>115</v>
      </c>
      <c r="AB834" s="284">
        <v>134</v>
      </c>
      <c r="AC834" s="284">
        <v>178</v>
      </c>
      <c r="AD834" s="284">
        <v>210</v>
      </c>
      <c r="AE834" s="284">
        <v>139</v>
      </c>
      <c r="AF834" s="284">
        <v>169</v>
      </c>
      <c r="AG834" s="284">
        <v>213</v>
      </c>
      <c r="AH834" s="284">
        <v>251</v>
      </c>
      <c r="AI834" s="284">
        <v>101</v>
      </c>
      <c r="AJ834" s="284">
        <v>145</v>
      </c>
      <c r="AK834" s="284">
        <v>189</v>
      </c>
      <c r="AL834" s="284">
        <v>223</v>
      </c>
      <c r="AM834" s="284">
        <v>96</v>
      </c>
      <c r="AN834" s="284">
        <v>125</v>
      </c>
      <c r="AO834" s="284">
        <v>141</v>
      </c>
      <c r="AP834" s="284">
        <v>116</v>
      </c>
      <c r="AQ834" s="284">
        <v>116</v>
      </c>
      <c r="AR834" s="284">
        <v>206</v>
      </c>
      <c r="AS834" s="284">
        <v>160</v>
      </c>
      <c r="AU834" t="s">
        <v>3973</v>
      </c>
    </row>
    <row r="835" spans="4:47" ht="13.5" customHeight="1">
      <c r="D835" s="283" t="s">
        <v>3974</v>
      </c>
      <c r="E835" s="282"/>
      <c r="F835" s="285" t="s">
        <v>3939</v>
      </c>
      <c r="G835" s="199">
        <v>0.30000000000000004</v>
      </c>
      <c r="H835" s="284">
        <v>83</v>
      </c>
      <c r="I835" s="284">
        <v>97</v>
      </c>
      <c r="J835" s="284">
        <v>108</v>
      </c>
      <c r="K835" s="284">
        <v>106</v>
      </c>
      <c r="L835" s="284">
        <v>109</v>
      </c>
      <c r="M835" s="284">
        <v>156</v>
      </c>
      <c r="N835" s="284">
        <v>121</v>
      </c>
      <c r="O835" s="284">
        <v>93</v>
      </c>
      <c r="P835" s="284">
        <v>137</v>
      </c>
      <c r="Q835" s="284">
        <v>145</v>
      </c>
      <c r="R835" s="284">
        <v>136</v>
      </c>
      <c r="S835" s="284">
        <v>176</v>
      </c>
      <c r="T835" s="284">
        <v>244</v>
      </c>
      <c r="U835" s="284">
        <v>256</v>
      </c>
      <c r="V835" s="284">
        <v>162</v>
      </c>
      <c r="W835" s="284">
        <v>184</v>
      </c>
      <c r="X835" s="284">
        <v>119</v>
      </c>
      <c r="Y835" s="284">
        <v>156</v>
      </c>
      <c r="Z835" s="284">
        <v>181</v>
      </c>
      <c r="AA835" s="284">
        <v>128</v>
      </c>
      <c r="AB835" s="284">
        <v>153</v>
      </c>
      <c r="AC835" s="284">
        <v>205</v>
      </c>
      <c r="AD835" s="284">
        <v>243</v>
      </c>
      <c r="AE835" s="284">
        <v>159</v>
      </c>
      <c r="AF835" s="284">
        <v>188</v>
      </c>
      <c r="AG835" s="284">
        <v>240</v>
      </c>
      <c r="AH835" s="284">
        <v>284</v>
      </c>
      <c r="AI835" s="284">
        <v>110</v>
      </c>
      <c r="AJ835" s="284">
        <v>164</v>
      </c>
      <c r="AK835" s="284">
        <v>216</v>
      </c>
      <c r="AL835" s="284">
        <v>256</v>
      </c>
      <c r="AM835" s="284">
        <v>108</v>
      </c>
      <c r="AN835" s="284">
        <v>143</v>
      </c>
      <c r="AO835" s="284">
        <v>162</v>
      </c>
      <c r="AP835" s="284">
        <v>140</v>
      </c>
      <c r="AQ835" s="284">
        <v>140</v>
      </c>
      <c r="AR835" s="284">
        <v>249</v>
      </c>
      <c r="AS835" s="284">
        <v>183</v>
      </c>
      <c r="AU835" t="s">
        <v>3974</v>
      </c>
    </row>
    <row r="836" spans="4:47" ht="13.5" customHeight="1">
      <c r="D836" s="283" t="s">
        <v>3975</v>
      </c>
      <c r="E836" s="282"/>
      <c r="F836" s="285" t="s">
        <v>3983</v>
      </c>
      <c r="G836" s="199">
        <v>0.30000000000000004</v>
      </c>
      <c r="H836" s="284">
        <v>93</v>
      </c>
      <c r="I836" s="284">
        <v>104</v>
      </c>
      <c r="J836" s="284">
        <v>120</v>
      </c>
      <c r="K836" s="284">
        <v>117</v>
      </c>
      <c r="L836" s="284">
        <v>114</v>
      </c>
      <c r="M836" s="284">
        <v>176</v>
      </c>
      <c r="N836" s="284">
        <v>131</v>
      </c>
      <c r="O836" s="284">
        <v>106</v>
      </c>
      <c r="P836" s="284">
        <v>150</v>
      </c>
      <c r="Q836" s="284">
        <v>161</v>
      </c>
      <c r="R836" s="284">
        <v>156</v>
      </c>
      <c r="S836" s="284">
        <v>194</v>
      </c>
      <c r="T836" s="284">
        <v>272</v>
      </c>
      <c r="U836" s="284">
        <v>283</v>
      </c>
      <c r="V836" s="284">
        <v>184</v>
      </c>
      <c r="W836" s="284">
        <v>208</v>
      </c>
      <c r="X836" s="284">
        <v>122</v>
      </c>
      <c r="Y836" s="284">
        <v>166</v>
      </c>
      <c r="Z836" s="284">
        <v>205</v>
      </c>
      <c r="AA836" s="284">
        <v>143</v>
      </c>
      <c r="AB836" s="284">
        <v>154</v>
      </c>
      <c r="AC836" s="284">
        <v>216</v>
      </c>
      <c r="AD836" s="284">
        <v>274</v>
      </c>
      <c r="AE836" s="284">
        <v>178</v>
      </c>
      <c r="AF836" s="284">
        <v>190</v>
      </c>
      <c r="AG836" s="284">
        <v>252</v>
      </c>
      <c r="AH836" s="284">
        <v>317</v>
      </c>
      <c r="AI836" s="284">
        <v>117</v>
      </c>
      <c r="AJ836" s="284">
        <v>183</v>
      </c>
      <c r="AK836" s="284">
        <v>244</v>
      </c>
      <c r="AL836" s="284">
        <v>288</v>
      </c>
      <c r="AM836" s="284">
        <v>120</v>
      </c>
      <c r="AN836" s="284">
        <v>160</v>
      </c>
      <c r="AO836" s="284">
        <v>182</v>
      </c>
      <c r="AP836" s="284">
        <v>174</v>
      </c>
      <c r="AQ836" s="284">
        <v>174</v>
      </c>
      <c r="AR836" s="284">
        <v>309</v>
      </c>
      <c r="AS836" s="284">
        <v>207</v>
      </c>
      <c r="AU836" t="s">
        <v>3975</v>
      </c>
    </row>
    <row r="837" spans="4:47" ht="13.5" customHeight="1">
      <c r="D837" s="283" t="s">
        <v>3976</v>
      </c>
      <c r="E837" s="282"/>
      <c r="F837" s="285" t="s">
        <v>3984</v>
      </c>
      <c r="G837" s="199">
        <v>0.30000000000000004</v>
      </c>
      <c r="H837" s="284">
        <v>103</v>
      </c>
      <c r="I837" s="284">
        <v>116</v>
      </c>
      <c r="J837" s="284">
        <v>133</v>
      </c>
      <c r="K837" s="284">
        <v>127</v>
      </c>
      <c r="L837" s="284">
        <v>124</v>
      </c>
      <c r="M837" s="284">
        <v>198</v>
      </c>
      <c r="N837" s="284">
        <v>145</v>
      </c>
      <c r="O837" s="284">
        <v>119</v>
      </c>
      <c r="P837" s="284">
        <v>171</v>
      </c>
      <c r="Q837" s="284">
        <v>182</v>
      </c>
      <c r="R837" s="284">
        <v>176</v>
      </c>
      <c r="S837" s="284">
        <v>210</v>
      </c>
      <c r="T837" s="284">
        <v>300</v>
      </c>
      <c r="U837" s="284">
        <v>311</v>
      </c>
      <c r="V837" s="284">
        <v>206</v>
      </c>
      <c r="W837" s="284">
        <v>232</v>
      </c>
      <c r="X837" s="284">
        <v>133</v>
      </c>
      <c r="Y837" s="284">
        <v>183</v>
      </c>
      <c r="Z837" s="284">
        <v>226</v>
      </c>
      <c r="AA837" s="284">
        <v>156</v>
      </c>
      <c r="AB837" s="284">
        <v>170</v>
      </c>
      <c r="AC837" s="284">
        <v>241</v>
      </c>
      <c r="AD837" s="284">
        <v>307</v>
      </c>
      <c r="AE837" s="284">
        <v>197</v>
      </c>
      <c r="AF837" s="284">
        <v>206</v>
      </c>
      <c r="AG837" s="284">
        <v>277</v>
      </c>
      <c r="AH837" s="284">
        <v>349</v>
      </c>
      <c r="AI837" s="284">
        <v>125</v>
      </c>
      <c r="AJ837" s="284">
        <v>202</v>
      </c>
      <c r="AK837" s="284">
        <v>272</v>
      </c>
      <c r="AL837" s="284">
        <v>321</v>
      </c>
      <c r="AM837" s="284">
        <v>132</v>
      </c>
      <c r="AN837" s="284">
        <v>178</v>
      </c>
      <c r="AO837" s="284">
        <v>202</v>
      </c>
      <c r="AP837" s="284">
        <v>198</v>
      </c>
      <c r="AQ837" s="284">
        <v>198</v>
      </c>
      <c r="AR837" s="284">
        <v>353</v>
      </c>
      <c r="AS837" s="284">
        <v>230</v>
      </c>
      <c r="AU837" t="s">
        <v>3976</v>
      </c>
    </row>
    <row r="838" spans="4:47" ht="13.5" customHeight="1">
      <c r="D838" s="283" t="s">
        <v>3977</v>
      </c>
      <c r="E838" s="282"/>
      <c r="F838" s="285" t="s">
        <v>3980</v>
      </c>
      <c r="G838" s="199">
        <v>0.1</v>
      </c>
      <c r="H838" s="284">
        <v>58</v>
      </c>
      <c r="I838" s="284">
        <v>64</v>
      </c>
      <c r="J838" s="284">
        <v>75</v>
      </c>
      <c r="K838" s="284">
        <v>80</v>
      </c>
      <c r="L838" s="284">
        <v>64</v>
      </c>
      <c r="M838" s="284">
        <v>75</v>
      </c>
      <c r="N838" s="284">
        <v>86</v>
      </c>
      <c r="O838" s="284">
        <v>64</v>
      </c>
      <c r="P838" s="284">
        <v>83</v>
      </c>
      <c r="Q838" s="284">
        <v>93</v>
      </c>
      <c r="R838" s="284">
        <v>90</v>
      </c>
      <c r="S838" s="284">
        <v>126</v>
      </c>
      <c r="T838" s="284">
        <v>160</v>
      </c>
      <c r="U838" s="284">
        <v>174</v>
      </c>
      <c r="V838" s="284">
        <v>99</v>
      </c>
      <c r="W838" s="284">
        <v>111</v>
      </c>
      <c r="X838" s="284">
        <v>86</v>
      </c>
      <c r="Y838" s="284">
        <v>109</v>
      </c>
      <c r="Z838" s="284">
        <v>134</v>
      </c>
      <c r="AA838" s="284">
        <v>99</v>
      </c>
      <c r="AB838" s="284">
        <v>101</v>
      </c>
      <c r="AC838" s="284">
        <v>134</v>
      </c>
      <c r="AD838" s="284">
        <v>168</v>
      </c>
      <c r="AE838" s="284">
        <v>115</v>
      </c>
      <c r="AF838" s="284">
        <v>134</v>
      </c>
      <c r="AG838" s="284">
        <v>168</v>
      </c>
      <c r="AH838" s="284">
        <v>209</v>
      </c>
      <c r="AI838" s="284">
        <v>86</v>
      </c>
      <c r="AJ838" s="284">
        <v>120</v>
      </c>
      <c r="AK838" s="284">
        <v>153</v>
      </c>
      <c r="AL838" s="284">
        <v>181</v>
      </c>
      <c r="AM838" s="284">
        <v>80</v>
      </c>
      <c r="AN838" s="284">
        <v>102</v>
      </c>
      <c r="AO838" s="284">
        <v>115</v>
      </c>
      <c r="AP838" s="284">
        <v>95</v>
      </c>
      <c r="AQ838" s="284">
        <v>95</v>
      </c>
      <c r="AR838" s="284">
        <v>168</v>
      </c>
      <c r="AS838" s="284">
        <v>130</v>
      </c>
      <c r="AU838" t="s">
        <v>3977</v>
      </c>
    </row>
    <row r="839" spans="4:47" ht="13.5" customHeight="1">
      <c r="D839" s="283" t="s">
        <v>2036</v>
      </c>
      <c r="E839" s="282"/>
      <c r="F839" s="285" t="s">
        <v>2037</v>
      </c>
      <c r="G839" s="199">
        <v>0.2</v>
      </c>
      <c r="H839" s="287" t="s">
        <v>2022</v>
      </c>
      <c r="I839" s="287" t="s">
        <v>2022</v>
      </c>
      <c r="J839" s="287" t="s">
        <v>2022</v>
      </c>
      <c r="K839" s="287" t="s">
        <v>2022</v>
      </c>
      <c r="L839" s="287" t="s">
        <v>2022</v>
      </c>
      <c r="M839" s="287" t="s">
        <v>2022</v>
      </c>
      <c r="N839" s="287" t="s">
        <v>2022</v>
      </c>
      <c r="O839" s="287" t="s">
        <v>2022</v>
      </c>
      <c r="P839" s="287" t="s">
        <v>2022</v>
      </c>
      <c r="Q839" s="287" t="s">
        <v>2022</v>
      </c>
      <c r="R839" s="287" t="s">
        <v>2022</v>
      </c>
      <c r="S839" s="284">
        <v>144</v>
      </c>
      <c r="T839" s="284">
        <v>189</v>
      </c>
      <c r="U839" s="284">
        <v>203</v>
      </c>
      <c r="V839" s="284">
        <v>121</v>
      </c>
      <c r="W839" s="284">
        <v>137</v>
      </c>
      <c r="X839" s="284">
        <v>91</v>
      </c>
      <c r="Y839" s="284">
        <v>116</v>
      </c>
      <c r="Z839" s="284">
        <v>142</v>
      </c>
      <c r="AA839" s="284">
        <v>105</v>
      </c>
      <c r="AB839" s="284">
        <v>107</v>
      </c>
      <c r="AC839" s="284">
        <v>142</v>
      </c>
      <c r="AD839" s="284">
        <v>179</v>
      </c>
      <c r="AE839" s="284">
        <v>122</v>
      </c>
      <c r="AF839" s="284">
        <v>142</v>
      </c>
      <c r="AG839" s="284">
        <v>179</v>
      </c>
      <c r="AH839" s="284">
        <v>222</v>
      </c>
      <c r="AI839" s="284">
        <v>92</v>
      </c>
      <c r="AJ839" s="284">
        <v>127</v>
      </c>
      <c r="AK839" s="284">
        <v>163</v>
      </c>
      <c r="AL839" s="284">
        <v>192</v>
      </c>
      <c r="AM839" s="284">
        <v>85</v>
      </c>
      <c r="AN839" s="284">
        <v>108</v>
      </c>
      <c r="AO839" s="284">
        <v>122</v>
      </c>
      <c r="AP839" s="287" t="s">
        <v>2022</v>
      </c>
      <c r="AQ839" s="287" t="s">
        <v>2022</v>
      </c>
      <c r="AR839" s="287" t="s">
        <v>2022</v>
      </c>
      <c r="AS839" s="287" t="s">
        <v>2022</v>
      </c>
      <c r="AU839" t="s">
        <v>2036</v>
      </c>
    </row>
    <row r="840" spans="4:47" ht="13.5" customHeight="1">
      <c r="D840" s="283" t="s">
        <v>4391</v>
      </c>
      <c r="E840" s="282"/>
      <c r="F840" s="285" t="s">
        <v>4758</v>
      </c>
      <c r="G840" s="199">
        <v>0.9</v>
      </c>
      <c r="H840" s="284">
        <v>405</v>
      </c>
      <c r="I840" s="284">
        <v>490</v>
      </c>
      <c r="J840" s="284">
        <v>558</v>
      </c>
      <c r="K840" s="284">
        <v>463</v>
      </c>
      <c r="L840" s="284">
        <v>531</v>
      </c>
      <c r="M840" s="284">
        <v>659</v>
      </c>
      <c r="N840" s="284">
        <v>529</v>
      </c>
      <c r="O840" s="284">
        <v>509</v>
      </c>
      <c r="P840" s="284">
        <v>634</v>
      </c>
      <c r="Q840" s="284">
        <v>610</v>
      </c>
      <c r="R840" s="284">
        <v>637</v>
      </c>
      <c r="S840" s="284">
        <v>634</v>
      </c>
      <c r="T840" s="284">
        <v>877</v>
      </c>
      <c r="U840" s="284">
        <v>920</v>
      </c>
      <c r="V840" s="284">
        <v>585</v>
      </c>
      <c r="W840" s="284">
        <v>661</v>
      </c>
      <c r="X840" s="284">
        <v>470</v>
      </c>
      <c r="Y840" s="284">
        <v>614</v>
      </c>
      <c r="Z840" s="284">
        <v>705</v>
      </c>
      <c r="AA840" s="284">
        <v>488</v>
      </c>
      <c r="AB840" s="284">
        <v>587</v>
      </c>
      <c r="AC840" s="284">
        <v>819</v>
      </c>
      <c r="AD840" s="284">
        <v>957</v>
      </c>
      <c r="AE840" s="284">
        <v>601</v>
      </c>
      <c r="AF840" s="284">
        <v>825</v>
      </c>
      <c r="AG840" s="284">
        <v>1029</v>
      </c>
      <c r="AH840" s="284">
        <v>1205</v>
      </c>
      <c r="AI840" s="284">
        <v>366</v>
      </c>
      <c r="AJ840" s="284">
        <v>650</v>
      </c>
      <c r="AK840" s="284">
        <v>851</v>
      </c>
      <c r="AL840" s="284">
        <v>996</v>
      </c>
      <c r="AM840" s="284">
        <v>438</v>
      </c>
      <c r="AN840" s="284">
        <v>570</v>
      </c>
      <c r="AO840" s="284">
        <v>639</v>
      </c>
      <c r="AP840" s="284">
        <v>504</v>
      </c>
      <c r="AQ840" s="284">
        <v>504</v>
      </c>
      <c r="AR840" s="284">
        <v>896</v>
      </c>
      <c r="AS840" s="284">
        <v>631</v>
      </c>
      <c r="AU840" t="s">
        <v>4391</v>
      </c>
    </row>
    <row r="841" spans="4:47" ht="13.5" customHeight="1">
      <c r="D841" s="283" t="s">
        <v>4557</v>
      </c>
      <c r="E841" s="282"/>
      <c r="F841" s="285" t="s">
        <v>4558</v>
      </c>
      <c r="G841" s="199">
        <v>0.9</v>
      </c>
      <c r="H841" s="287" t="s">
        <v>2022</v>
      </c>
      <c r="I841" s="287" t="s">
        <v>2022</v>
      </c>
      <c r="J841" s="287" t="s">
        <v>2022</v>
      </c>
      <c r="K841" s="287" t="s">
        <v>2022</v>
      </c>
      <c r="L841" s="287" t="s">
        <v>2022</v>
      </c>
      <c r="M841" s="287" t="s">
        <v>2022</v>
      </c>
      <c r="N841" s="287" t="s">
        <v>2022</v>
      </c>
      <c r="O841" s="287" t="s">
        <v>2022</v>
      </c>
      <c r="P841" s="287" t="s">
        <v>2022</v>
      </c>
      <c r="Q841" s="287" t="s">
        <v>2022</v>
      </c>
      <c r="R841" s="287" t="s">
        <v>2022</v>
      </c>
      <c r="S841" s="284">
        <v>647</v>
      </c>
      <c r="T841" s="284">
        <v>899</v>
      </c>
      <c r="U841" s="284">
        <v>942</v>
      </c>
      <c r="V841" s="284">
        <v>612</v>
      </c>
      <c r="W841" s="284">
        <v>692</v>
      </c>
      <c r="X841" s="284">
        <v>490</v>
      </c>
      <c r="Y841" s="284">
        <v>640</v>
      </c>
      <c r="Z841" s="284">
        <v>735</v>
      </c>
      <c r="AA841" s="284">
        <v>510</v>
      </c>
      <c r="AB841" s="284">
        <v>613</v>
      </c>
      <c r="AC841" s="284">
        <v>852</v>
      </c>
      <c r="AD841" s="284">
        <v>996</v>
      </c>
      <c r="AE841" s="284">
        <v>628</v>
      </c>
      <c r="AF841" s="284">
        <v>851</v>
      </c>
      <c r="AG841" s="284">
        <v>1062</v>
      </c>
      <c r="AH841" s="284">
        <v>1244</v>
      </c>
      <c r="AI841" s="284">
        <v>0</v>
      </c>
      <c r="AJ841" s="284">
        <v>676</v>
      </c>
      <c r="AK841" s="284">
        <v>884</v>
      </c>
      <c r="AL841" s="284">
        <v>1035</v>
      </c>
      <c r="AM841" s="284">
        <v>459</v>
      </c>
      <c r="AN841" s="284">
        <v>595</v>
      </c>
      <c r="AO841" s="284">
        <v>668</v>
      </c>
      <c r="AP841" s="284">
        <v>523</v>
      </c>
      <c r="AQ841" s="284">
        <v>523</v>
      </c>
      <c r="AR841" s="284">
        <v>930</v>
      </c>
      <c r="AS841" s="284">
        <v>650</v>
      </c>
      <c r="AU841" t="s">
        <v>4557</v>
      </c>
    </row>
    <row r="842" spans="4:47" ht="13.5" customHeight="1">
      <c r="D842" s="283" t="s">
        <v>4392</v>
      </c>
      <c r="E842" s="282"/>
      <c r="F842" s="285" t="s">
        <v>4759</v>
      </c>
      <c r="G842" s="199">
        <v>0.9</v>
      </c>
      <c r="H842" s="284">
        <v>444</v>
      </c>
      <c r="I842" s="284">
        <v>531</v>
      </c>
      <c r="J842" s="284">
        <v>605</v>
      </c>
      <c r="K842" s="284">
        <v>505</v>
      </c>
      <c r="L842" s="284">
        <v>573</v>
      </c>
      <c r="M842" s="284">
        <v>720</v>
      </c>
      <c r="N842" s="284">
        <v>576</v>
      </c>
      <c r="O842" s="284">
        <v>550</v>
      </c>
      <c r="P842" s="284">
        <v>689</v>
      </c>
      <c r="Q842" s="284">
        <v>668</v>
      </c>
      <c r="R842" s="284">
        <v>691</v>
      </c>
      <c r="S842" s="284">
        <v>679</v>
      </c>
      <c r="T842" s="284">
        <v>941</v>
      </c>
      <c r="U842" s="284">
        <v>987</v>
      </c>
      <c r="V842" s="284">
        <v>639</v>
      </c>
      <c r="W842" s="284">
        <v>722</v>
      </c>
      <c r="X842" s="284">
        <v>510</v>
      </c>
      <c r="Y842" s="284">
        <v>665</v>
      </c>
      <c r="Z842" s="284">
        <v>765</v>
      </c>
      <c r="AA842" s="284">
        <v>532</v>
      </c>
      <c r="AB842" s="284">
        <v>639</v>
      </c>
      <c r="AC842" s="284">
        <v>885</v>
      </c>
      <c r="AD842" s="284">
        <v>1035</v>
      </c>
      <c r="AE842" s="284">
        <v>655</v>
      </c>
      <c r="AF842" s="284">
        <v>876</v>
      </c>
      <c r="AG842" s="284">
        <v>1095</v>
      </c>
      <c r="AH842" s="284">
        <v>1283</v>
      </c>
      <c r="AI842" s="284">
        <v>402</v>
      </c>
      <c r="AJ842" s="284">
        <v>702</v>
      </c>
      <c r="AK842" s="284">
        <v>917</v>
      </c>
      <c r="AL842" s="284">
        <v>1074</v>
      </c>
      <c r="AM842" s="284">
        <v>479</v>
      </c>
      <c r="AN842" s="284">
        <v>620</v>
      </c>
      <c r="AO842" s="284">
        <v>696</v>
      </c>
      <c r="AP842" s="284">
        <v>542</v>
      </c>
      <c r="AQ842" s="284">
        <v>542</v>
      </c>
      <c r="AR842" s="284">
        <v>964</v>
      </c>
      <c r="AS842" s="284">
        <v>668</v>
      </c>
      <c r="AU842" t="s">
        <v>4392</v>
      </c>
    </row>
    <row r="843" spans="4:47" ht="13.5" customHeight="1">
      <c r="D843" s="283" t="s">
        <v>4393</v>
      </c>
      <c r="E843" s="282"/>
      <c r="F843" s="285" t="s">
        <v>4760</v>
      </c>
      <c r="G843" s="199">
        <v>1</v>
      </c>
      <c r="H843" s="284">
        <v>446</v>
      </c>
      <c r="I843" s="284">
        <v>516</v>
      </c>
      <c r="J843" s="284">
        <v>624</v>
      </c>
      <c r="K843" s="284">
        <v>503</v>
      </c>
      <c r="L843" s="284">
        <v>570</v>
      </c>
      <c r="M843" s="284">
        <v>695</v>
      </c>
      <c r="N843" s="284">
        <v>613</v>
      </c>
      <c r="O843" s="284">
        <v>603</v>
      </c>
      <c r="P843" s="284">
        <v>670</v>
      </c>
      <c r="Q843" s="284">
        <v>674</v>
      </c>
      <c r="R843" s="284">
        <v>717</v>
      </c>
      <c r="S843" s="284">
        <v>693</v>
      </c>
      <c r="T843" s="284">
        <v>963</v>
      </c>
      <c r="U843" s="284">
        <v>1008</v>
      </c>
      <c r="V843" s="284">
        <v>656</v>
      </c>
      <c r="W843" s="284">
        <v>741</v>
      </c>
      <c r="X843" s="284">
        <v>520</v>
      </c>
      <c r="Y843" s="284">
        <v>680</v>
      </c>
      <c r="Z843" s="284">
        <v>781</v>
      </c>
      <c r="AA843" s="284">
        <v>542</v>
      </c>
      <c r="AB843" s="284">
        <v>654</v>
      </c>
      <c r="AC843" s="284">
        <v>907</v>
      </c>
      <c r="AD843" s="284">
        <v>1061</v>
      </c>
      <c r="AE843" s="284">
        <v>670</v>
      </c>
      <c r="AF843" s="284">
        <v>892</v>
      </c>
      <c r="AG843" s="284">
        <v>1118</v>
      </c>
      <c r="AH843" s="284">
        <v>1309</v>
      </c>
      <c r="AI843" s="284">
        <v>407</v>
      </c>
      <c r="AJ843" s="284">
        <v>717</v>
      </c>
      <c r="AK843" s="284">
        <v>939</v>
      </c>
      <c r="AL843" s="284">
        <v>1100</v>
      </c>
      <c r="AM843" s="284">
        <v>488</v>
      </c>
      <c r="AN843" s="284">
        <v>635</v>
      </c>
      <c r="AO843" s="284">
        <v>712</v>
      </c>
      <c r="AP843" s="284">
        <v>561</v>
      </c>
      <c r="AQ843" s="284">
        <v>561</v>
      </c>
      <c r="AR843" s="284">
        <v>998</v>
      </c>
      <c r="AS843" s="284">
        <v>687</v>
      </c>
      <c r="AU843" t="s">
        <v>4393</v>
      </c>
    </row>
    <row r="844" spans="4:47" ht="13.5" customHeight="1">
      <c r="D844" s="283" t="s">
        <v>4394</v>
      </c>
      <c r="E844" s="282"/>
      <c r="F844" s="285" t="s">
        <v>4761</v>
      </c>
      <c r="G844" s="199">
        <v>1</v>
      </c>
      <c r="H844" s="284">
        <v>438</v>
      </c>
      <c r="I844" s="284">
        <v>552</v>
      </c>
      <c r="J844" s="284">
        <v>626</v>
      </c>
      <c r="K844" s="284">
        <v>525</v>
      </c>
      <c r="L844" s="284">
        <v>594</v>
      </c>
      <c r="M844" s="284">
        <v>756</v>
      </c>
      <c r="N844" s="284">
        <v>600</v>
      </c>
      <c r="O844" s="284">
        <v>570</v>
      </c>
      <c r="P844" s="284">
        <v>723</v>
      </c>
      <c r="Q844" s="284">
        <v>701</v>
      </c>
      <c r="R844" s="284">
        <v>722</v>
      </c>
      <c r="S844" s="284">
        <v>706</v>
      </c>
      <c r="T844" s="284">
        <v>985</v>
      </c>
      <c r="U844" s="284">
        <v>1030</v>
      </c>
      <c r="V844" s="284">
        <v>673</v>
      </c>
      <c r="W844" s="284">
        <v>761</v>
      </c>
      <c r="X844" s="284">
        <v>530</v>
      </c>
      <c r="Y844" s="284">
        <v>694</v>
      </c>
      <c r="Z844" s="284">
        <v>798</v>
      </c>
      <c r="AA844" s="284">
        <v>552</v>
      </c>
      <c r="AB844" s="284">
        <v>669</v>
      </c>
      <c r="AC844" s="284">
        <v>929</v>
      </c>
      <c r="AD844" s="284">
        <v>1087</v>
      </c>
      <c r="AE844" s="284">
        <v>686</v>
      </c>
      <c r="AF844" s="284">
        <v>907</v>
      </c>
      <c r="AG844" s="284">
        <v>1140</v>
      </c>
      <c r="AH844" s="284">
        <v>1335</v>
      </c>
      <c r="AI844" s="284">
        <v>416</v>
      </c>
      <c r="AJ844" s="284">
        <v>732</v>
      </c>
      <c r="AK844" s="284">
        <v>961</v>
      </c>
      <c r="AL844" s="284">
        <v>1126</v>
      </c>
      <c r="AM844" s="284">
        <v>498</v>
      </c>
      <c r="AN844" s="284">
        <v>649</v>
      </c>
      <c r="AO844" s="284">
        <v>728</v>
      </c>
      <c r="AP844" s="284">
        <v>578</v>
      </c>
      <c r="AQ844" s="284">
        <v>578</v>
      </c>
      <c r="AR844" s="284">
        <v>1030</v>
      </c>
      <c r="AS844" s="284">
        <v>704</v>
      </c>
      <c r="AU844" t="s">
        <v>4394</v>
      </c>
    </row>
    <row r="845" spans="4:47" ht="13.5" customHeight="1">
      <c r="D845" s="283" t="s">
        <v>4395</v>
      </c>
      <c r="E845" s="282"/>
      <c r="F845" s="285" t="s">
        <v>4463</v>
      </c>
      <c r="G845" s="199">
        <v>1</v>
      </c>
      <c r="H845" s="284">
        <v>596</v>
      </c>
      <c r="I845" s="284">
        <v>688</v>
      </c>
      <c r="J845" s="284">
        <v>788</v>
      </c>
      <c r="K845" s="284">
        <v>707</v>
      </c>
      <c r="L845" s="284">
        <v>781</v>
      </c>
      <c r="M845" s="284">
        <v>937</v>
      </c>
      <c r="N845" s="284">
        <v>785</v>
      </c>
      <c r="O845" s="284">
        <v>726</v>
      </c>
      <c r="P845" s="284">
        <v>859</v>
      </c>
      <c r="Q845" s="284">
        <v>841</v>
      </c>
      <c r="R845" s="284">
        <v>878</v>
      </c>
      <c r="S845" s="284">
        <v>956</v>
      </c>
      <c r="T845" s="284">
        <v>1233</v>
      </c>
      <c r="U845" s="284">
        <v>1336</v>
      </c>
      <c r="V845" s="284">
        <v>772</v>
      </c>
      <c r="W845" s="284">
        <v>874</v>
      </c>
      <c r="X845" s="284">
        <v>700</v>
      </c>
      <c r="Y845" s="284">
        <v>865</v>
      </c>
      <c r="Z845" s="284">
        <v>998</v>
      </c>
      <c r="AA845" s="284">
        <v>739</v>
      </c>
      <c r="AB845" s="284">
        <v>790</v>
      </c>
      <c r="AC845" s="284">
        <v>1080</v>
      </c>
      <c r="AD845" s="284">
        <v>1264</v>
      </c>
      <c r="AE845" s="284">
        <v>850</v>
      </c>
      <c r="AF845" s="284">
        <v>1265</v>
      </c>
      <c r="AG845" s="284">
        <v>1501</v>
      </c>
      <c r="AH845" s="284">
        <v>1759</v>
      </c>
      <c r="AI845" s="284">
        <v>571</v>
      </c>
      <c r="AJ845" s="284">
        <v>916</v>
      </c>
      <c r="AK845" s="284">
        <v>1145</v>
      </c>
      <c r="AL845" s="284">
        <v>1341</v>
      </c>
      <c r="AM845" s="284">
        <v>636</v>
      </c>
      <c r="AN845" s="284">
        <v>785</v>
      </c>
      <c r="AO845" s="284">
        <v>883</v>
      </c>
      <c r="AP845" s="284">
        <v>710</v>
      </c>
      <c r="AQ845" s="284">
        <v>676</v>
      </c>
      <c r="AR845" s="284">
        <v>1204</v>
      </c>
      <c r="AS845" s="284">
        <v>1030</v>
      </c>
      <c r="AU845" t="s">
        <v>4395</v>
      </c>
    </row>
    <row r="846" spans="4:47" ht="13.5" customHeight="1">
      <c r="D846" s="283" t="s">
        <v>4559</v>
      </c>
      <c r="E846" s="282"/>
      <c r="F846" s="285" t="s">
        <v>4556</v>
      </c>
      <c r="G846" s="199">
        <v>1.1000000000000001</v>
      </c>
      <c r="H846" s="287" t="s">
        <v>2022</v>
      </c>
      <c r="I846" s="287" t="s">
        <v>2022</v>
      </c>
      <c r="J846" s="287" t="s">
        <v>2022</v>
      </c>
      <c r="K846" s="287" t="s">
        <v>2022</v>
      </c>
      <c r="L846" s="287" t="s">
        <v>2022</v>
      </c>
      <c r="M846" s="287" t="s">
        <v>2022</v>
      </c>
      <c r="N846" s="287" t="s">
        <v>2022</v>
      </c>
      <c r="O846" s="287" t="s">
        <v>2022</v>
      </c>
      <c r="P846" s="287" t="s">
        <v>2022</v>
      </c>
      <c r="Q846" s="287" t="s">
        <v>2022</v>
      </c>
      <c r="R846" s="287" t="s">
        <v>2022</v>
      </c>
      <c r="S846" s="284">
        <v>971</v>
      </c>
      <c r="T846" s="284">
        <v>1259</v>
      </c>
      <c r="U846" s="284">
        <v>1360</v>
      </c>
      <c r="V846" s="284">
        <v>811</v>
      </c>
      <c r="W846" s="284">
        <v>918</v>
      </c>
      <c r="X846" s="284">
        <v>732</v>
      </c>
      <c r="Y846" s="284">
        <v>904</v>
      </c>
      <c r="Z846" s="284">
        <v>1043</v>
      </c>
      <c r="AA846" s="284">
        <v>774</v>
      </c>
      <c r="AB846" s="284">
        <v>828</v>
      </c>
      <c r="AC846" s="284">
        <v>1127</v>
      </c>
      <c r="AD846" s="284">
        <v>1319</v>
      </c>
      <c r="AE846" s="284">
        <v>891</v>
      </c>
      <c r="AF846" s="284">
        <v>1304</v>
      </c>
      <c r="AG846" s="284">
        <v>1548</v>
      </c>
      <c r="AH846" s="284">
        <v>1814</v>
      </c>
      <c r="AI846" s="284">
        <v>0</v>
      </c>
      <c r="AJ846" s="284">
        <v>954</v>
      </c>
      <c r="AK846" s="284">
        <v>1192</v>
      </c>
      <c r="AL846" s="284">
        <v>1396</v>
      </c>
      <c r="AM846" s="284">
        <v>668</v>
      </c>
      <c r="AN846" s="284">
        <v>823</v>
      </c>
      <c r="AO846" s="284">
        <v>926</v>
      </c>
      <c r="AP846" s="284">
        <v>736</v>
      </c>
      <c r="AQ846" s="284">
        <v>719</v>
      </c>
      <c r="AR846" s="284">
        <v>1280</v>
      </c>
      <c r="AS846" s="284">
        <v>1072</v>
      </c>
      <c r="AU846" t="s">
        <v>4559</v>
      </c>
    </row>
    <row r="847" spans="4:47" ht="13.5" customHeight="1">
      <c r="D847" s="283" t="s">
        <v>4396</v>
      </c>
      <c r="E847" s="282"/>
      <c r="F847" s="285" t="s">
        <v>4464</v>
      </c>
      <c r="G847" s="199">
        <v>1</v>
      </c>
      <c r="H847" s="284">
        <v>660</v>
      </c>
      <c r="I847" s="284">
        <v>756</v>
      </c>
      <c r="J847" s="284">
        <v>864</v>
      </c>
      <c r="K847" s="284">
        <v>778</v>
      </c>
      <c r="L847" s="284">
        <v>852</v>
      </c>
      <c r="M847" s="284">
        <v>1028</v>
      </c>
      <c r="N847" s="284">
        <v>861</v>
      </c>
      <c r="O847" s="284">
        <v>793</v>
      </c>
      <c r="P847" s="284">
        <v>940</v>
      </c>
      <c r="Q847" s="284">
        <v>928</v>
      </c>
      <c r="R847" s="284">
        <v>959</v>
      </c>
      <c r="S847" s="284">
        <v>1023</v>
      </c>
      <c r="T847" s="284">
        <v>1322</v>
      </c>
      <c r="U847" s="284">
        <v>1431</v>
      </c>
      <c r="V847" s="284">
        <v>850</v>
      </c>
      <c r="W847" s="284">
        <v>962</v>
      </c>
      <c r="X847" s="284">
        <v>764</v>
      </c>
      <c r="Y847" s="284">
        <v>942</v>
      </c>
      <c r="Z847" s="284">
        <v>1088</v>
      </c>
      <c r="AA847" s="284">
        <v>809</v>
      </c>
      <c r="AB847" s="284">
        <v>866</v>
      </c>
      <c r="AC847" s="284">
        <v>1173</v>
      </c>
      <c r="AD847" s="284">
        <v>1374</v>
      </c>
      <c r="AE847" s="284">
        <v>932</v>
      </c>
      <c r="AF847" s="284">
        <v>1342</v>
      </c>
      <c r="AG847" s="284">
        <v>1595</v>
      </c>
      <c r="AH847" s="284">
        <v>1869</v>
      </c>
      <c r="AI847" s="284">
        <v>631</v>
      </c>
      <c r="AJ847" s="284">
        <v>992</v>
      </c>
      <c r="AK847" s="284">
        <v>1238</v>
      </c>
      <c r="AL847" s="284">
        <v>1451</v>
      </c>
      <c r="AM847" s="284">
        <v>700</v>
      </c>
      <c r="AN847" s="284">
        <v>860</v>
      </c>
      <c r="AO847" s="284">
        <v>969</v>
      </c>
      <c r="AP847" s="284">
        <v>761</v>
      </c>
      <c r="AQ847" s="284">
        <v>761</v>
      </c>
      <c r="AR847" s="284">
        <v>1356</v>
      </c>
      <c r="AS847" s="284">
        <v>1114</v>
      </c>
      <c r="AU847" t="s">
        <v>4396</v>
      </c>
    </row>
    <row r="848" spans="4:47" ht="13.5" customHeight="1">
      <c r="D848" s="283" t="s">
        <v>4397</v>
      </c>
      <c r="E848" s="282"/>
      <c r="F848" s="285" t="s">
        <v>4465</v>
      </c>
      <c r="G848" s="199">
        <v>1.1000000000000001</v>
      </c>
      <c r="H848" s="284">
        <v>665</v>
      </c>
      <c r="I848" s="284">
        <v>740</v>
      </c>
      <c r="J848" s="284">
        <v>891</v>
      </c>
      <c r="K848" s="284">
        <v>773</v>
      </c>
      <c r="L848" s="284">
        <v>843</v>
      </c>
      <c r="M848" s="284">
        <v>1029</v>
      </c>
      <c r="N848" s="284">
        <v>919</v>
      </c>
      <c r="O848" s="284">
        <v>848</v>
      </c>
      <c r="P848" s="284">
        <v>923</v>
      </c>
      <c r="Q848" s="284">
        <v>931</v>
      </c>
      <c r="R848" s="284">
        <v>989</v>
      </c>
      <c r="S848" s="284">
        <v>1038</v>
      </c>
      <c r="T848" s="284">
        <v>1346</v>
      </c>
      <c r="U848" s="284">
        <v>1456</v>
      </c>
      <c r="V848" s="284">
        <v>869</v>
      </c>
      <c r="W848" s="284">
        <v>984</v>
      </c>
      <c r="X848" s="284">
        <v>775</v>
      </c>
      <c r="Y848" s="284">
        <v>958</v>
      </c>
      <c r="Z848" s="284">
        <v>1107</v>
      </c>
      <c r="AA848" s="284">
        <v>821</v>
      </c>
      <c r="AB848" s="284">
        <v>884</v>
      </c>
      <c r="AC848" s="284">
        <v>1198</v>
      </c>
      <c r="AD848" s="284">
        <v>1403</v>
      </c>
      <c r="AE848" s="284">
        <v>949</v>
      </c>
      <c r="AF848" s="284">
        <v>1359</v>
      </c>
      <c r="AG848" s="284">
        <v>1620</v>
      </c>
      <c r="AH848" s="284">
        <v>1899</v>
      </c>
      <c r="AI848" s="284">
        <v>636</v>
      </c>
      <c r="AJ848" s="284">
        <v>1010</v>
      </c>
      <c r="AK848" s="284">
        <v>1263</v>
      </c>
      <c r="AL848" s="284">
        <v>1481</v>
      </c>
      <c r="AM848" s="284">
        <v>711</v>
      </c>
      <c r="AN848" s="284">
        <v>876</v>
      </c>
      <c r="AO848" s="284">
        <v>987</v>
      </c>
      <c r="AP848" s="284">
        <v>804</v>
      </c>
      <c r="AQ848" s="284">
        <v>804</v>
      </c>
      <c r="AR848" s="284">
        <v>1432</v>
      </c>
      <c r="AS848" s="284">
        <v>1155</v>
      </c>
      <c r="AU848" t="s">
        <v>4397</v>
      </c>
    </row>
    <row r="849" spans="4:47" ht="13.5" customHeight="1">
      <c r="D849" s="283" t="s">
        <v>4398</v>
      </c>
      <c r="E849" s="282"/>
      <c r="F849" s="285" t="s">
        <v>4466</v>
      </c>
      <c r="G849" s="199">
        <v>1.1000000000000001</v>
      </c>
      <c r="H849" s="284">
        <v>680</v>
      </c>
      <c r="I849" s="284">
        <v>781</v>
      </c>
      <c r="J849" s="284">
        <v>890</v>
      </c>
      <c r="K849" s="284">
        <v>805</v>
      </c>
      <c r="L849" s="284">
        <v>880</v>
      </c>
      <c r="M849" s="284">
        <v>1070</v>
      </c>
      <c r="N849" s="284">
        <v>893</v>
      </c>
      <c r="O849" s="284">
        <v>816</v>
      </c>
      <c r="P849" s="284">
        <v>977</v>
      </c>
      <c r="Q849" s="284">
        <v>965</v>
      </c>
      <c r="R849" s="284">
        <v>995</v>
      </c>
      <c r="S849" s="284">
        <v>1053</v>
      </c>
      <c r="T849" s="284">
        <v>1372</v>
      </c>
      <c r="U849" s="284">
        <v>1480</v>
      </c>
      <c r="V849" s="284">
        <v>888</v>
      </c>
      <c r="W849" s="284">
        <v>1005</v>
      </c>
      <c r="X849" s="284">
        <v>786</v>
      </c>
      <c r="Y849" s="284">
        <v>974</v>
      </c>
      <c r="Z849" s="284">
        <v>1125</v>
      </c>
      <c r="AA849" s="284">
        <v>832</v>
      </c>
      <c r="AB849" s="284">
        <v>900</v>
      </c>
      <c r="AC849" s="284">
        <v>1223</v>
      </c>
      <c r="AD849" s="284">
        <v>1432</v>
      </c>
      <c r="AE849" s="284">
        <v>966</v>
      </c>
      <c r="AF849" s="284">
        <v>1376</v>
      </c>
      <c r="AG849" s="284">
        <v>1644</v>
      </c>
      <c r="AH849" s="284">
        <v>1928</v>
      </c>
      <c r="AI849" s="284">
        <v>648</v>
      </c>
      <c r="AJ849" s="284">
        <v>1026</v>
      </c>
      <c r="AK849" s="284">
        <v>1288</v>
      </c>
      <c r="AL849" s="284">
        <v>1510</v>
      </c>
      <c r="AM849" s="284">
        <v>722</v>
      </c>
      <c r="AN849" s="284">
        <v>892</v>
      </c>
      <c r="AO849" s="284">
        <v>1005</v>
      </c>
      <c r="AP849" s="284">
        <v>847</v>
      </c>
      <c r="AQ849" s="284">
        <v>847</v>
      </c>
      <c r="AR849" s="284">
        <v>1508</v>
      </c>
      <c r="AS849" s="284">
        <v>1197</v>
      </c>
      <c r="AU849" t="s">
        <v>4398</v>
      </c>
    </row>
    <row r="850" spans="4:47" ht="13.5" customHeight="1">
      <c r="D850" s="283" t="s">
        <v>3978</v>
      </c>
      <c r="E850" s="282"/>
      <c r="F850" s="285" t="s">
        <v>3982</v>
      </c>
      <c r="G850" s="199">
        <v>0.2</v>
      </c>
      <c r="H850" s="284">
        <v>75</v>
      </c>
      <c r="I850" s="284">
        <v>84</v>
      </c>
      <c r="J850" s="284">
        <v>97</v>
      </c>
      <c r="K850" s="284">
        <v>95</v>
      </c>
      <c r="L850" s="284">
        <v>93</v>
      </c>
      <c r="M850" s="284">
        <v>140</v>
      </c>
      <c r="N850" s="284">
        <v>106</v>
      </c>
      <c r="O850" s="284">
        <v>86</v>
      </c>
      <c r="P850" s="284">
        <v>117</v>
      </c>
      <c r="Q850" s="284">
        <v>124</v>
      </c>
      <c r="R850" s="284">
        <v>121</v>
      </c>
      <c r="S850" s="284">
        <v>163</v>
      </c>
      <c r="T850" s="284">
        <v>221</v>
      </c>
      <c r="U850" s="284">
        <v>234</v>
      </c>
      <c r="V850" s="284">
        <v>145</v>
      </c>
      <c r="W850" s="284">
        <v>165</v>
      </c>
      <c r="X850" s="284">
        <v>102</v>
      </c>
      <c r="Y850" s="284">
        <v>135</v>
      </c>
      <c r="Z850" s="284">
        <v>166</v>
      </c>
      <c r="AA850" s="284">
        <v>119</v>
      </c>
      <c r="AB850" s="284">
        <v>125</v>
      </c>
      <c r="AC850" s="284">
        <v>172</v>
      </c>
      <c r="AD850" s="284">
        <v>218</v>
      </c>
      <c r="AE850" s="284">
        <v>144</v>
      </c>
      <c r="AF850" s="284">
        <v>159</v>
      </c>
      <c r="AG850" s="284">
        <v>207</v>
      </c>
      <c r="AH850" s="284">
        <v>258</v>
      </c>
      <c r="AI850" s="284">
        <v>99</v>
      </c>
      <c r="AJ850" s="284">
        <v>149</v>
      </c>
      <c r="AK850" s="284">
        <v>196</v>
      </c>
      <c r="AL850" s="284">
        <v>231</v>
      </c>
      <c r="AM850" s="284">
        <v>98</v>
      </c>
      <c r="AN850" s="284">
        <v>129</v>
      </c>
      <c r="AO850" s="284">
        <v>146</v>
      </c>
      <c r="AP850" s="284">
        <v>143</v>
      </c>
      <c r="AQ850" s="284">
        <v>143</v>
      </c>
      <c r="AR850" s="284">
        <v>255</v>
      </c>
      <c r="AS850" s="284">
        <v>176</v>
      </c>
      <c r="AU850" t="s">
        <v>3978</v>
      </c>
    </row>
    <row r="851" spans="4:47" ht="13.5" customHeight="1">
      <c r="D851" s="283" t="s">
        <v>3979</v>
      </c>
      <c r="E851" s="282"/>
      <c r="F851" s="285" t="s">
        <v>3981</v>
      </c>
      <c r="G851" s="199">
        <v>0.30000000000000004</v>
      </c>
      <c r="H851" s="284">
        <v>79</v>
      </c>
      <c r="I851" s="284">
        <v>88</v>
      </c>
      <c r="J851" s="284">
        <v>102</v>
      </c>
      <c r="K851" s="284">
        <v>100</v>
      </c>
      <c r="L851" s="284">
        <v>98</v>
      </c>
      <c r="M851" s="284">
        <v>147</v>
      </c>
      <c r="N851" s="284">
        <v>112</v>
      </c>
      <c r="O851" s="284">
        <v>90</v>
      </c>
      <c r="P851" s="284">
        <v>123</v>
      </c>
      <c r="Q851" s="284">
        <v>131</v>
      </c>
      <c r="R851" s="284">
        <v>127</v>
      </c>
      <c r="S851" s="284">
        <v>178</v>
      </c>
      <c r="T851" s="284">
        <v>246</v>
      </c>
      <c r="U851" s="284">
        <v>258</v>
      </c>
      <c r="V851" s="284">
        <v>164</v>
      </c>
      <c r="W851" s="284">
        <v>186</v>
      </c>
      <c r="X851" s="284">
        <v>107</v>
      </c>
      <c r="Y851" s="284">
        <v>142</v>
      </c>
      <c r="Z851" s="284">
        <v>175</v>
      </c>
      <c r="AA851" s="284">
        <v>125</v>
      </c>
      <c r="AB851" s="284">
        <v>132</v>
      </c>
      <c r="AC851" s="284">
        <v>181</v>
      </c>
      <c r="AD851" s="284">
        <v>229</v>
      </c>
      <c r="AE851" s="284">
        <v>152</v>
      </c>
      <c r="AF851" s="284">
        <v>167</v>
      </c>
      <c r="AG851" s="284">
        <v>218</v>
      </c>
      <c r="AH851" s="284">
        <v>272</v>
      </c>
      <c r="AI851" s="284">
        <v>104</v>
      </c>
      <c r="AJ851" s="284">
        <v>157</v>
      </c>
      <c r="AK851" s="284">
        <v>206</v>
      </c>
      <c r="AL851" s="284">
        <v>243</v>
      </c>
      <c r="AM851" s="284">
        <v>103</v>
      </c>
      <c r="AN851" s="284">
        <v>136</v>
      </c>
      <c r="AO851" s="284">
        <v>154</v>
      </c>
      <c r="AP851" s="284">
        <v>151</v>
      </c>
      <c r="AQ851" s="284">
        <v>151</v>
      </c>
      <c r="AR851" s="284">
        <v>268</v>
      </c>
      <c r="AS851" s="284">
        <v>185</v>
      </c>
      <c r="AU851" t="s">
        <v>3979</v>
      </c>
    </row>
    <row r="852" spans="4:47" ht="13.5" customHeight="1">
      <c r="D852" s="283" t="s">
        <v>475</v>
      </c>
      <c r="E852" s="282"/>
      <c r="F852" s="285" t="s">
        <v>609</v>
      </c>
      <c r="G852" s="199">
        <v>18.3</v>
      </c>
      <c r="H852" s="284">
        <v>3764</v>
      </c>
      <c r="I852" s="284">
        <v>3795</v>
      </c>
      <c r="J852" s="284">
        <v>4444</v>
      </c>
      <c r="K852" s="284">
        <v>3764</v>
      </c>
      <c r="L852" s="284">
        <v>3795</v>
      </c>
      <c r="M852" s="284">
        <v>4444</v>
      </c>
      <c r="N852" s="287" t="s">
        <v>2022</v>
      </c>
      <c r="O852" s="284">
        <v>3764</v>
      </c>
      <c r="P852" s="284">
        <v>3795</v>
      </c>
      <c r="Q852" s="284">
        <v>4444</v>
      </c>
      <c r="R852" s="287" t="s">
        <v>2022</v>
      </c>
      <c r="S852" s="284">
        <v>3764</v>
      </c>
      <c r="T852" s="284">
        <v>3795</v>
      </c>
      <c r="U852" s="284">
        <v>4444</v>
      </c>
      <c r="V852" s="284">
        <v>3795</v>
      </c>
      <c r="W852" s="284">
        <v>4444</v>
      </c>
      <c r="X852" s="284">
        <v>3764</v>
      </c>
      <c r="Y852" s="284">
        <v>3795</v>
      </c>
      <c r="Z852" s="284">
        <v>4444</v>
      </c>
      <c r="AA852" s="287" t="s">
        <v>2022</v>
      </c>
      <c r="AB852" s="284">
        <v>3764</v>
      </c>
      <c r="AC852" s="284">
        <v>3795</v>
      </c>
      <c r="AD852" s="284">
        <v>4444</v>
      </c>
      <c r="AE852" s="287" t="s">
        <v>2022</v>
      </c>
      <c r="AF852" s="284">
        <v>3764</v>
      </c>
      <c r="AG852" s="284">
        <v>3795</v>
      </c>
      <c r="AH852" s="284">
        <v>4444</v>
      </c>
      <c r="AI852" s="284">
        <v>3795</v>
      </c>
      <c r="AJ852" s="284">
        <v>3764</v>
      </c>
      <c r="AK852" s="284">
        <v>3795</v>
      </c>
      <c r="AL852" s="284">
        <v>4444</v>
      </c>
      <c r="AM852" s="284">
        <v>3764</v>
      </c>
      <c r="AN852" s="284">
        <v>3795</v>
      </c>
      <c r="AO852" s="284">
        <v>4444</v>
      </c>
      <c r="AP852" s="284">
        <v>4175</v>
      </c>
      <c r="AQ852" s="284">
        <v>4175</v>
      </c>
      <c r="AR852" s="284">
        <v>4175</v>
      </c>
      <c r="AS852" s="284">
        <v>4175</v>
      </c>
      <c r="AU852" t="s">
        <v>475</v>
      </c>
    </row>
    <row r="853" spans="4:47" ht="13.5" customHeight="1">
      <c r="D853" s="283" t="s">
        <v>476</v>
      </c>
      <c r="E853" s="282"/>
      <c r="F853" s="285" t="s">
        <v>610</v>
      </c>
      <c r="G853" s="199">
        <v>21.3</v>
      </c>
      <c r="H853" s="284">
        <v>3833</v>
      </c>
      <c r="I853" s="284">
        <v>3864</v>
      </c>
      <c r="J853" s="284">
        <v>4523</v>
      </c>
      <c r="K853" s="284">
        <v>3833</v>
      </c>
      <c r="L853" s="284">
        <v>3864</v>
      </c>
      <c r="M853" s="284">
        <v>4523</v>
      </c>
      <c r="N853" s="287" t="s">
        <v>2022</v>
      </c>
      <c r="O853" s="284">
        <v>3833</v>
      </c>
      <c r="P853" s="284">
        <v>3864</v>
      </c>
      <c r="Q853" s="284">
        <v>4523</v>
      </c>
      <c r="R853" s="287" t="s">
        <v>2022</v>
      </c>
      <c r="S853" s="284">
        <v>3833</v>
      </c>
      <c r="T853" s="284">
        <v>3864</v>
      </c>
      <c r="U853" s="284">
        <v>4523</v>
      </c>
      <c r="V853" s="284">
        <v>3864</v>
      </c>
      <c r="W853" s="284">
        <v>4523</v>
      </c>
      <c r="X853" s="284">
        <v>3833</v>
      </c>
      <c r="Y853" s="284">
        <v>3864</v>
      </c>
      <c r="Z853" s="284">
        <v>4523</v>
      </c>
      <c r="AA853" s="287" t="s">
        <v>2022</v>
      </c>
      <c r="AB853" s="284">
        <v>3833</v>
      </c>
      <c r="AC853" s="284">
        <v>3864</v>
      </c>
      <c r="AD853" s="284">
        <v>4523</v>
      </c>
      <c r="AE853" s="287" t="s">
        <v>2022</v>
      </c>
      <c r="AF853" s="284">
        <v>3833</v>
      </c>
      <c r="AG853" s="284">
        <v>3864</v>
      </c>
      <c r="AH853" s="284">
        <v>4523</v>
      </c>
      <c r="AI853" s="284">
        <v>3864</v>
      </c>
      <c r="AJ853" s="284">
        <v>3833</v>
      </c>
      <c r="AK853" s="284">
        <v>3864</v>
      </c>
      <c r="AL853" s="284">
        <v>4523</v>
      </c>
      <c r="AM853" s="284">
        <v>3833</v>
      </c>
      <c r="AN853" s="284">
        <v>3864</v>
      </c>
      <c r="AO853" s="284">
        <v>4523</v>
      </c>
      <c r="AP853" s="284">
        <v>4251</v>
      </c>
      <c r="AQ853" s="284">
        <v>4251</v>
      </c>
      <c r="AR853" s="284">
        <v>4251</v>
      </c>
      <c r="AS853" s="284">
        <v>4251</v>
      </c>
      <c r="AU853" t="s">
        <v>476</v>
      </c>
    </row>
    <row r="854" spans="4:47" ht="13.5" customHeight="1">
      <c r="D854" s="283" t="s">
        <v>477</v>
      </c>
      <c r="E854" s="282"/>
      <c r="F854" s="285" t="s">
        <v>611</v>
      </c>
      <c r="G854" s="199">
        <v>24.3</v>
      </c>
      <c r="H854" s="284">
        <v>4016</v>
      </c>
      <c r="I854" s="284">
        <v>4045</v>
      </c>
      <c r="J854" s="284">
        <v>4731</v>
      </c>
      <c r="K854" s="284">
        <v>4016</v>
      </c>
      <c r="L854" s="284">
        <v>4045</v>
      </c>
      <c r="M854" s="284">
        <v>4731</v>
      </c>
      <c r="N854" s="287" t="s">
        <v>2022</v>
      </c>
      <c r="O854" s="284">
        <v>4016</v>
      </c>
      <c r="P854" s="284">
        <v>4045</v>
      </c>
      <c r="Q854" s="284">
        <v>4731</v>
      </c>
      <c r="R854" s="287" t="s">
        <v>2022</v>
      </c>
      <c r="S854" s="284">
        <v>4016</v>
      </c>
      <c r="T854" s="284">
        <v>4045</v>
      </c>
      <c r="U854" s="284">
        <v>4731</v>
      </c>
      <c r="V854" s="284">
        <v>4045</v>
      </c>
      <c r="W854" s="284">
        <v>4731</v>
      </c>
      <c r="X854" s="284">
        <v>4016</v>
      </c>
      <c r="Y854" s="284">
        <v>4045</v>
      </c>
      <c r="Z854" s="284">
        <v>4731</v>
      </c>
      <c r="AA854" s="287" t="s">
        <v>2022</v>
      </c>
      <c r="AB854" s="284">
        <v>4016</v>
      </c>
      <c r="AC854" s="284">
        <v>4045</v>
      </c>
      <c r="AD854" s="284">
        <v>4731</v>
      </c>
      <c r="AE854" s="287" t="s">
        <v>2022</v>
      </c>
      <c r="AF854" s="284">
        <v>4016</v>
      </c>
      <c r="AG854" s="284">
        <v>4045</v>
      </c>
      <c r="AH854" s="284">
        <v>4731</v>
      </c>
      <c r="AI854" s="284">
        <v>4045</v>
      </c>
      <c r="AJ854" s="284">
        <v>4016</v>
      </c>
      <c r="AK854" s="284">
        <v>4045</v>
      </c>
      <c r="AL854" s="284">
        <v>4731</v>
      </c>
      <c r="AM854" s="284">
        <v>4016</v>
      </c>
      <c r="AN854" s="284">
        <v>4045</v>
      </c>
      <c r="AO854" s="284">
        <v>4731</v>
      </c>
      <c r="AP854" s="284">
        <v>4449</v>
      </c>
      <c r="AQ854" s="284">
        <v>4449</v>
      </c>
      <c r="AR854" s="284">
        <v>4449</v>
      </c>
      <c r="AS854" s="284">
        <v>4449</v>
      </c>
      <c r="AU854" t="s">
        <v>477</v>
      </c>
    </row>
    <row r="855" spans="4:47" ht="13.5" customHeight="1">
      <c r="D855" s="283" t="s">
        <v>1021</v>
      </c>
      <c r="E855" s="283" t="s">
        <v>4713</v>
      </c>
      <c r="F855" s="285" t="s">
        <v>1022</v>
      </c>
      <c r="G855" s="199">
        <v>6</v>
      </c>
      <c r="H855" s="284">
        <v>337</v>
      </c>
      <c r="I855" s="284">
        <v>338</v>
      </c>
      <c r="J855" s="284">
        <v>388</v>
      </c>
      <c r="K855" s="284">
        <v>354</v>
      </c>
      <c r="L855" s="284">
        <v>345</v>
      </c>
      <c r="M855" s="284">
        <v>423</v>
      </c>
      <c r="N855" s="284">
        <v>373</v>
      </c>
      <c r="O855" s="284">
        <v>340</v>
      </c>
      <c r="P855" s="284">
        <v>365</v>
      </c>
      <c r="Q855" s="284">
        <v>412</v>
      </c>
      <c r="R855" s="284">
        <v>396</v>
      </c>
      <c r="S855" s="284">
        <v>406</v>
      </c>
      <c r="T855" s="284">
        <v>485</v>
      </c>
      <c r="U855" s="284">
        <v>530</v>
      </c>
      <c r="V855" s="284">
        <v>406</v>
      </c>
      <c r="W855" s="284">
        <v>451</v>
      </c>
      <c r="X855" s="284">
        <v>346</v>
      </c>
      <c r="Y855" s="284">
        <v>382</v>
      </c>
      <c r="Z855" s="284">
        <v>455</v>
      </c>
      <c r="AA855" s="284">
        <v>391</v>
      </c>
      <c r="AB855" s="284">
        <v>366</v>
      </c>
      <c r="AC855" s="284">
        <v>415</v>
      </c>
      <c r="AD855" s="284">
        <v>500</v>
      </c>
      <c r="AE855" s="284">
        <v>413</v>
      </c>
      <c r="AF855" s="284">
        <v>402</v>
      </c>
      <c r="AG855" s="284">
        <v>451</v>
      </c>
      <c r="AH855" s="284">
        <v>543</v>
      </c>
      <c r="AI855" s="284">
        <v>351</v>
      </c>
      <c r="AJ855" s="284">
        <v>397</v>
      </c>
      <c r="AK855" s="284">
        <v>448</v>
      </c>
      <c r="AL855" s="284">
        <v>523</v>
      </c>
      <c r="AM855" s="284">
        <v>349</v>
      </c>
      <c r="AN855" s="284">
        <v>380</v>
      </c>
      <c r="AO855" s="284">
        <v>431</v>
      </c>
      <c r="AP855" s="284">
        <v>402</v>
      </c>
      <c r="AQ855" s="284">
        <v>402</v>
      </c>
      <c r="AR855" s="284">
        <v>489</v>
      </c>
      <c r="AS855" s="284">
        <v>450</v>
      </c>
      <c r="AU855" t="s">
        <v>1021</v>
      </c>
    </row>
    <row r="856" spans="4:47" ht="13.5" customHeight="1">
      <c r="D856" s="283" t="s">
        <v>3013</v>
      </c>
      <c r="E856" s="283" t="s">
        <v>4713</v>
      </c>
      <c r="F856" s="285" t="s">
        <v>1022</v>
      </c>
      <c r="G856" s="199">
        <v>6</v>
      </c>
      <c r="H856" s="284">
        <v>337</v>
      </c>
      <c r="I856" s="284">
        <v>338</v>
      </c>
      <c r="J856" s="284">
        <v>388</v>
      </c>
      <c r="K856" s="284">
        <v>354</v>
      </c>
      <c r="L856" s="284">
        <v>345</v>
      </c>
      <c r="M856" s="284">
        <v>423</v>
      </c>
      <c r="N856" s="284">
        <v>373</v>
      </c>
      <c r="O856" s="284">
        <v>340</v>
      </c>
      <c r="P856" s="284">
        <v>365</v>
      </c>
      <c r="Q856" s="284">
        <v>412</v>
      </c>
      <c r="R856" s="284">
        <v>396</v>
      </c>
      <c r="S856" s="284">
        <v>406</v>
      </c>
      <c r="T856" s="284">
        <v>485</v>
      </c>
      <c r="U856" s="284">
        <v>530</v>
      </c>
      <c r="V856" s="284">
        <v>406</v>
      </c>
      <c r="W856" s="284">
        <v>451</v>
      </c>
      <c r="X856" s="284">
        <v>346</v>
      </c>
      <c r="Y856" s="284">
        <v>382</v>
      </c>
      <c r="Z856" s="284">
        <v>455</v>
      </c>
      <c r="AA856" s="284">
        <v>391</v>
      </c>
      <c r="AB856" s="284">
        <v>366</v>
      </c>
      <c r="AC856" s="284">
        <v>415</v>
      </c>
      <c r="AD856" s="284">
        <v>500</v>
      </c>
      <c r="AE856" s="284">
        <v>413</v>
      </c>
      <c r="AF856" s="284">
        <v>402</v>
      </c>
      <c r="AG856" s="284">
        <v>451</v>
      </c>
      <c r="AH856" s="284">
        <v>543</v>
      </c>
      <c r="AI856" s="284">
        <v>351</v>
      </c>
      <c r="AJ856" s="284">
        <v>397</v>
      </c>
      <c r="AK856" s="284">
        <v>448</v>
      </c>
      <c r="AL856" s="284">
        <v>523</v>
      </c>
      <c r="AM856" s="284">
        <v>349</v>
      </c>
      <c r="AN856" s="284">
        <v>380</v>
      </c>
      <c r="AO856" s="284">
        <v>431</v>
      </c>
      <c r="AP856" s="284">
        <v>402</v>
      </c>
      <c r="AQ856" s="284">
        <v>402</v>
      </c>
      <c r="AR856" s="284">
        <v>489</v>
      </c>
      <c r="AS856" s="284">
        <v>450</v>
      </c>
      <c r="AU856" t="s">
        <v>3013</v>
      </c>
    </row>
    <row r="857" spans="4:47" ht="13.5" customHeight="1">
      <c r="D857" s="283" t="s">
        <v>1023</v>
      </c>
      <c r="E857" s="282"/>
      <c r="F857" s="285" t="s">
        <v>1024</v>
      </c>
      <c r="G857" s="199">
        <v>10.4</v>
      </c>
      <c r="H857" s="284">
        <v>471</v>
      </c>
      <c r="I857" s="284">
        <v>475</v>
      </c>
      <c r="J857" s="284">
        <v>547</v>
      </c>
      <c r="K857" s="284">
        <v>505</v>
      </c>
      <c r="L857" s="284">
        <v>492</v>
      </c>
      <c r="M857" s="284">
        <v>608</v>
      </c>
      <c r="N857" s="284">
        <v>533</v>
      </c>
      <c r="O857" s="284">
        <v>478</v>
      </c>
      <c r="P857" s="284">
        <v>522</v>
      </c>
      <c r="Q857" s="284">
        <v>587</v>
      </c>
      <c r="R857" s="284">
        <v>570</v>
      </c>
      <c r="S857" s="284">
        <v>667</v>
      </c>
      <c r="T857" s="284">
        <v>809</v>
      </c>
      <c r="U857" s="284">
        <v>878</v>
      </c>
      <c r="V857" s="284">
        <v>658</v>
      </c>
      <c r="W857" s="284">
        <v>729</v>
      </c>
      <c r="X857" s="284">
        <v>555</v>
      </c>
      <c r="Y857" s="284">
        <v>617</v>
      </c>
      <c r="Z857" s="284">
        <v>735</v>
      </c>
      <c r="AA857" s="284">
        <v>628</v>
      </c>
      <c r="AB857" s="284">
        <v>588</v>
      </c>
      <c r="AC857" s="284">
        <v>672</v>
      </c>
      <c r="AD857" s="284">
        <v>812</v>
      </c>
      <c r="AE857" s="284">
        <v>664</v>
      </c>
      <c r="AF857" s="284">
        <v>659</v>
      </c>
      <c r="AG857" s="284">
        <v>744</v>
      </c>
      <c r="AH857" s="284">
        <v>897</v>
      </c>
      <c r="AI857" s="284">
        <v>563</v>
      </c>
      <c r="AJ857" s="284">
        <v>643</v>
      </c>
      <c r="AK857" s="284">
        <v>732</v>
      </c>
      <c r="AL857" s="284">
        <v>853</v>
      </c>
      <c r="AM857" s="284">
        <v>556</v>
      </c>
      <c r="AN857" s="284">
        <v>611</v>
      </c>
      <c r="AO857" s="284">
        <v>691</v>
      </c>
      <c r="AP857" s="284">
        <v>632</v>
      </c>
      <c r="AQ857" s="284">
        <v>632</v>
      </c>
      <c r="AR857" s="284">
        <v>784</v>
      </c>
      <c r="AS857" s="284">
        <v>728</v>
      </c>
      <c r="AU857" t="s">
        <v>1023</v>
      </c>
    </row>
    <row r="858" spans="4:47" ht="13.5" customHeight="1">
      <c r="D858" s="283" t="s">
        <v>4368</v>
      </c>
      <c r="E858" s="282"/>
      <c r="F858" s="285" t="s">
        <v>4379</v>
      </c>
      <c r="G858" s="199">
        <v>0</v>
      </c>
      <c r="H858" s="284">
        <v>100</v>
      </c>
      <c r="I858" s="284">
        <v>100</v>
      </c>
      <c r="J858" s="284">
        <v>100</v>
      </c>
      <c r="K858" s="284">
        <v>100</v>
      </c>
      <c r="L858" s="284">
        <v>100</v>
      </c>
      <c r="M858" s="284">
        <v>100</v>
      </c>
      <c r="N858" s="284">
        <v>100</v>
      </c>
      <c r="O858" s="284">
        <v>100</v>
      </c>
      <c r="P858" s="284">
        <v>100</v>
      </c>
      <c r="Q858" s="284">
        <v>100</v>
      </c>
      <c r="R858" s="284">
        <v>100</v>
      </c>
      <c r="S858" s="284">
        <v>100</v>
      </c>
      <c r="T858" s="284">
        <v>100</v>
      </c>
      <c r="U858" s="284">
        <v>100</v>
      </c>
      <c r="V858" s="284">
        <v>100</v>
      </c>
      <c r="W858" s="284">
        <v>100</v>
      </c>
      <c r="X858" s="284">
        <v>100</v>
      </c>
      <c r="Y858" s="284">
        <v>100</v>
      </c>
      <c r="Z858" s="284">
        <v>100</v>
      </c>
      <c r="AA858" s="284">
        <v>100</v>
      </c>
      <c r="AB858" s="284">
        <v>100</v>
      </c>
      <c r="AC858" s="284">
        <v>100</v>
      </c>
      <c r="AD858" s="284">
        <v>100</v>
      </c>
      <c r="AE858" s="284">
        <v>100</v>
      </c>
      <c r="AF858" s="284">
        <v>100</v>
      </c>
      <c r="AG858" s="284">
        <v>100</v>
      </c>
      <c r="AH858" s="284">
        <v>100</v>
      </c>
      <c r="AI858" s="284">
        <v>100</v>
      </c>
      <c r="AJ858" s="284">
        <v>100</v>
      </c>
      <c r="AK858" s="284">
        <v>100</v>
      </c>
      <c r="AL858" s="284">
        <v>100</v>
      </c>
      <c r="AM858" s="284">
        <v>100</v>
      </c>
      <c r="AN858" s="284">
        <v>100</v>
      </c>
      <c r="AO858" s="284">
        <v>100</v>
      </c>
      <c r="AP858" s="284">
        <v>100</v>
      </c>
      <c r="AQ858" s="284">
        <v>100</v>
      </c>
      <c r="AR858" s="284">
        <v>100</v>
      </c>
      <c r="AS858" s="284">
        <v>100</v>
      </c>
      <c r="AU858" t="s">
        <v>4368</v>
      </c>
    </row>
    <row r="859" spans="4:47" ht="13.5" customHeight="1">
      <c r="D859" s="283" t="s">
        <v>4369</v>
      </c>
      <c r="E859" s="282"/>
      <c r="F859" s="285" t="s">
        <v>4380</v>
      </c>
      <c r="G859" s="199">
        <v>0</v>
      </c>
      <c r="H859" s="284">
        <v>100</v>
      </c>
      <c r="I859" s="284">
        <v>100</v>
      </c>
      <c r="J859" s="284">
        <v>100</v>
      </c>
      <c r="K859" s="284">
        <v>100</v>
      </c>
      <c r="L859" s="284">
        <v>100</v>
      </c>
      <c r="M859" s="284">
        <v>100</v>
      </c>
      <c r="N859" s="284">
        <v>100</v>
      </c>
      <c r="O859" s="284">
        <v>100</v>
      </c>
      <c r="P859" s="284">
        <v>100</v>
      </c>
      <c r="Q859" s="284">
        <v>100</v>
      </c>
      <c r="R859" s="284">
        <v>100</v>
      </c>
      <c r="S859" s="284">
        <v>100</v>
      </c>
      <c r="T859" s="284">
        <v>100</v>
      </c>
      <c r="U859" s="284">
        <v>100</v>
      </c>
      <c r="V859" s="284">
        <v>100</v>
      </c>
      <c r="W859" s="284">
        <v>100</v>
      </c>
      <c r="X859" s="284">
        <v>100</v>
      </c>
      <c r="Y859" s="284">
        <v>100</v>
      </c>
      <c r="Z859" s="284">
        <v>100</v>
      </c>
      <c r="AA859" s="284">
        <v>100</v>
      </c>
      <c r="AB859" s="284">
        <v>100</v>
      </c>
      <c r="AC859" s="284">
        <v>100</v>
      </c>
      <c r="AD859" s="284">
        <v>100</v>
      </c>
      <c r="AE859" s="284">
        <v>100</v>
      </c>
      <c r="AF859" s="284">
        <v>100</v>
      </c>
      <c r="AG859" s="284">
        <v>100</v>
      </c>
      <c r="AH859" s="284">
        <v>100</v>
      </c>
      <c r="AI859" s="284">
        <v>100</v>
      </c>
      <c r="AJ859" s="284">
        <v>100</v>
      </c>
      <c r="AK859" s="284">
        <v>100</v>
      </c>
      <c r="AL859" s="284">
        <v>100</v>
      </c>
      <c r="AM859" s="284">
        <v>100</v>
      </c>
      <c r="AN859" s="284">
        <v>100</v>
      </c>
      <c r="AO859" s="284">
        <v>100</v>
      </c>
      <c r="AP859" s="284">
        <v>100</v>
      </c>
      <c r="AQ859" s="284">
        <v>100</v>
      </c>
      <c r="AR859" s="284">
        <v>100</v>
      </c>
      <c r="AS859" s="284">
        <v>100</v>
      </c>
      <c r="AU859" t="s">
        <v>4369</v>
      </c>
    </row>
    <row r="860" spans="4:47" ht="13.5" customHeight="1">
      <c r="D860" s="283" t="s">
        <v>98</v>
      </c>
      <c r="E860" s="282"/>
      <c r="F860" s="285" t="s">
        <v>99</v>
      </c>
      <c r="G860" s="199">
        <v>6.6999999999999993</v>
      </c>
      <c r="H860" s="284">
        <v>675</v>
      </c>
      <c r="I860" s="284">
        <v>661</v>
      </c>
      <c r="J860" s="284">
        <v>757</v>
      </c>
      <c r="K860" s="284">
        <v>675</v>
      </c>
      <c r="L860" s="284">
        <v>661</v>
      </c>
      <c r="M860" s="284">
        <v>757</v>
      </c>
      <c r="N860" s="284">
        <v>685</v>
      </c>
      <c r="O860" s="284">
        <v>685</v>
      </c>
      <c r="P860" s="284">
        <v>661</v>
      </c>
      <c r="Q860" s="284">
        <v>757</v>
      </c>
      <c r="R860" s="284">
        <v>700</v>
      </c>
      <c r="S860" s="284">
        <v>886</v>
      </c>
      <c r="T860" s="284">
        <v>964</v>
      </c>
      <c r="U860" s="284">
        <v>995</v>
      </c>
      <c r="V860" s="284">
        <v>857</v>
      </c>
      <c r="W860" s="284">
        <v>962</v>
      </c>
      <c r="X860" s="284">
        <v>634</v>
      </c>
      <c r="Y860" s="284">
        <v>678</v>
      </c>
      <c r="Z860" s="284">
        <v>793</v>
      </c>
      <c r="AA860" s="284">
        <v>689</v>
      </c>
      <c r="AB860" s="284">
        <v>661</v>
      </c>
      <c r="AC860" s="284">
        <v>719</v>
      </c>
      <c r="AD860" s="284">
        <v>844</v>
      </c>
      <c r="AE860" s="284">
        <v>725</v>
      </c>
      <c r="AF860" s="284">
        <v>722</v>
      </c>
      <c r="AG860" s="284">
        <v>780</v>
      </c>
      <c r="AH860" s="284">
        <v>916</v>
      </c>
      <c r="AI860" s="284">
        <v>621</v>
      </c>
      <c r="AJ860" s="284">
        <v>682</v>
      </c>
      <c r="AK860" s="284">
        <v>740</v>
      </c>
      <c r="AL860" s="284">
        <v>869</v>
      </c>
      <c r="AM860" s="284">
        <v>595</v>
      </c>
      <c r="AN860" s="284">
        <v>639</v>
      </c>
      <c r="AO860" s="284">
        <v>733</v>
      </c>
      <c r="AP860" s="284">
        <v>631</v>
      </c>
      <c r="AQ860" s="284">
        <v>631</v>
      </c>
      <c r="AR860" s="284">
        <v>724</v>
      </c>
      <c r="AS860" s="284">
        <v>682</v>
      </c>
      <c r="AU860" t="s">
        <v>98</v>
      </c>
    </row>
    <row r="861" spans="4:47" ht="13.5" customHeight="1">
      <c r="D861" s="283" t="s">
        <v>101</v>
      </c>
      <c r="E861" s="282"/>
      <c r="F861" s="285" t="s">
        <v>102</v>
      </c>
      <c r="G861" s="199">
        <v>6.6999999999999993</v>
      </c>
      <c r="H861" s="284">
        <v>730</v>
      </c>
      <c r="I861" s="284">
        <v>714</v>
      </c>
      <c r="J861" s="284">
        <v>824</v>
      </c>
      <c r="K861" s="284">
        <v>730</v>
      </c>
      <c r="L861" s="284">
        <v>714</v>
      </c>
      <c r="M861" s="284">
        <v>824</v>
      </c>
      <c r="N861" s="284">
        <v>754</v>
      </c>
      <c r="O861" s="284">
        <v>727</v>
      </c>
      <c r="P861" s="284">
        <v>714</v>
      </c>
      <c r="Q861" s="284">
        <v>824</v>
      </c>
      <c r="R861" s="284">
        <v>788</v>
      </c>
      <c r="S861" s="284">
        <v>1077</v>
      </c>
      <c r="T861" s="284">
        <v>1171</v>
      </c>
      <c r="U861" s="284">
        <v>1176</v>
      </c>
      <c r="V861" s="284">
        <v>938</v>
      </c>
      <c r="W861" s="284">
        <v>1053</v>
      </c>
      <c r="X861" s="284">
        <v>818</v>
      </c>
      <c r="Y861" s="284">
        <v>866</v>
      </c>
      <c r="Z861" s="284">
        <v>1014</v>
      </c>
      <c r="AA861" s="284">
        <v>891</v>
      </c>
      <c r="AB861" s="284">
        <v>852</v>
      </c>
      <c r="AC861" s="284">
        <v>913</v>
      </c>
      <c r="AD861" s="284">
        <v>1072</v>
      </c>
      <c r="AE861" s="284">
        <v>937</v>
      </c>
      <c r="AF861" s="284">
        <v>928</v>
      </c>
      <c r="AG861" s="284">
        <v>991</v>
      </c>
      <c r="AH861" s="284">
        <v>1164</v>
      </c>
      <c r="AI861" s="284">
        <v>816</v>
      </c>
      <c r="AJ861" s="284">
        <v>858</v>
      </c>
      <c r="AK861" s="284">
        <v>919</v>
      </c>
      <c r="AL861" s="284">
        <v>1079</v>
      </c>
      <c r="AM861" s="284">
        <v>753</v>
      </c>
      <c r="AN861" s="284">
        <v>797</v>
      </c>
      <c r="AO861" s="284">
        <v>914</v>
      </c>
      <c r="AP861" s="284">
        <v>806</v>
      </c>
      <c r="AQ861" s="284">
        <v>806</v>
      </c>
      <c r="AR861" s="284">
        <v>917</v>
      </c>
      <c r="AS861" s="284">
        <v>888</v>
      </c>
      <c r="AU861" t="s">
        <v>101</v>
      </c>
    </row>
    <row r="862" spans="4:47" ht="13.5" customHeight="1">
      <c r="D862" s="283" t="s">
        <v>3858</v>
      </c>
      <c r="E862" s="282"/>
      <c r="F862" s="285" t="s">
        <v>4769</v>
      </c>
      <c r="G862" s="199">
        <v>0</v>
      </c>
      <c r="H862" s="288" t="s">
        <v>3863</v>
      </c>
      <c r="I862" s="284" t="s">
        <v>3863</v>
      </c>
      <c r="J862" s="284" t="s">
        <v>3863</v>
      </c>
      <c r="K862" s="284" t="s">
        <v>3863</v>
      </c>
      <c r="L862" s="284" t="s">
        <v>3863</v>
      </c>
      <c r="M862" s="284" t="s">
        <v>3863</v>
      </c>
      <c r="N862" s="284" t="s">
        <v>3863</v>
      </c>
      <c r="O862" s="284" t="s">
        <v>3863</v>
      </c>
      <c r="P862" s="284" t="s">
        <v>3863</v>
      </c>
      <c r="Q862" s="284" t="s">
        <v>3863</v>
      </c>
      <c r="R862" s="284" t="s">
        <v>3863</v>
      </c>
      <c r="S862" s="284" t="s">
        <v>3863</v>
      </c>
      <c r="T862" s="284" t="s">
        <v>3863</v>
      </c>
      <c r="U862" s="284" t="s">
        <v>3863</v>
      </c>
      <c r="V862" s="284" t="s">
        <v>3863</v>
      </c>
      <c r="W862" s="284" t="s">
        <v>3863</v>
      </c>
      <c r="X862" s="284" t="s">
        <v>3863</v>
      </c>
      <c r="Y862" s="284" t="s">
        <v>3863</v>
      </c>
      <c r="Z862" s="284" t="s">
        <v>3863</v>
      </c>
      <c r="AA862" s="284" t="s">
        <v>3863</v>
      </c>
      <c r="AB862" s="284" t="s">
        <v>3863</v>
      </c>
      <c r="AC862" s="284" t="s">
        <v>3863</v>
      </c>
      <c r="AD862" s="284" t="s">
        <v>3863</v>
      </c>
      <c r="AE862" s="284" t="s">
        <v>3863</v>
      </c>
      <c r="AF862" s="284" t="s">
        <v>3863</v>
      </c>
      <c r="AG862" s="284" t="s">
        <v>3863</v>
      </c>
      <c r="AH862" s="284" t="s">
        <v>3863</v>
      </c>
      <c r="AI862" s="284" t="s">
        <v>3863</v>
      </c>
      <c r="AJ862" s="284" t="s">
        <v>3863</v>
      </c>
      <c r="AK862" s="284" t="s">
        <v>3863</v>
      </c>
      <c r="AL862" s="284" t="s">
        <v>3863</v>
      </c>
      <c r="AM862" s="284" t="s">
        <v>3863</v>
      </c>
      <c r="AN862" s="284" t="s">
        <v>3863</v>
      </c>
      <c r="AO862" s="284" t="s">
        <v>3863</v>
      </c>
      <c r="AP862" s="284" t="s">
        <v>3863</v>
      </c>
      <c r="AQ862" s="284" t="s">
        <v>3863</v>
      </c>
      <c r="AR862" s="284" t="s">
        <v>3863</v>
      </c>
      <c r="AS862" s="284" t="s">
        <v>3863</v>
      </c>
      <c r="AU862" t="s">
        <v>3858</v>
      </c>
    </row>
    <row r="863" spans="4:47" ht="13.5" customHeight="1">
      <c r="D863" s="283" t="s">
        <v>3703</v>
      </c>
      <c r="E863" s="282"/>
      <c r="F863" s="285" t="s">
        <v>4754</v>
      </c>
      <c r="G863" s="199">
        <v>0</v>
      </c>
      <c r="H863" s="284">
        <v>42</v>
      </c>
      <c r="I863" s="284">
        <v>42</v>
      </c>
      <c r="J863" s="284">
        <v>42</v>
      </c>
      <c r="K863" s="284">
        <v>42</v>
      </c>
      <c r="L863" s="284">
        <v>42</v>
      </c>
      <c r="M863" s="284">
        <v>42</v>
      </c>
      <c r="N863" s="284">
        <v>42</v>
      </c>
      <c r="O863" s="284">
        <v>42</v>
      </c>
      <c r="P863" s="284">
        <v>42</v>
      </c>
      <c r="Q863" s="284">
        <v>42</v>
      </c>
      <c r="R863" s="284">
        <v>42</v>
      </c>
      <c r="S863" s="284">
        <v>42</v>
      </c>
      <c r="T863" s="284">
        <v>42</v>
      </c>
      <c r="U863" s="284">
        <v>42</v>
      </c>
      <c r="V863" s="284">
        <v>42</v>
      </c>
      <c r="W863" s="284">
        <v>42</v>
      </c>
      <c r="X863" s="284">
        <v>42</v>
      </c>
      <c r="Y863" s="284">
        <v>42</v>
      </c>
      <c r="Z863" s="284">
        <v>42</v>
      </c>
      <c r="AA863" s="284">
        <v>42</v>
      </c>
      <c r="AB863" s="284">
        <v>42</v>
      </c>
      <c r="AC863" s="284">
        <v>42</v>
      </c>
      <c r="AD863" s="284">
        <v>42</v>
      </c>
      <c r="AE863" s="284">
        <v>42</v>
      </c>
      <c r="AF863" s="284">
        <v>42</v>
      </c>
      <c r="AG863" s="284">
        <v>42</v>
      </c>
      <c r="AH863" s="284">
        <v>42</v>
      </c>
      <c r="AI863" s="284">
        <v>42</v>
      </c>
      <c r="AJ863" s="284">
        <v>42</v>
      </c>
      <c r="AK863" s="284">
        <v>42</v>
      </c>
      <c r="AL863" s="284">
        <v>42</v>
      </c>
      <c r="AM863" s="284">
        <v>42</v>
      </c>
      <c r="AN863" s="284">
        <v>42</v>
      </c>
      <c r="AO863" s="284">
        <v>42</v>
      </c>
      <c r="AP863" s="287" t="s">
        <v>2022</v>
      </c>
      <c r="AQ863" s="287" t="s">
        <v>2022</v>
      </c>
      <c r="AR863" s="287" t="s">
        <v>2022</v>
      </c>
      <c r="AS863" s="287" t="s">
        <v>2022</v>
      </c>
      <c r="AU863" t="s">
        <v>3703</v>
      </c>
    </row>
    <row r="864" spans="4:47" ht="13.5" customHeight="1">
      <c r="D864" s="283" t="s">
        <v>2086</v>
      </c>
      <c r="E864" s="282"/>
      <c r="F864" s="285" t="s">
        <v>2087</v>
      </c>
      <c r="G864" s="199">
        <v>0.1</v>
      </c>
      <c r="H864" s="287" t="s">
        <v>2022</v>
      </c>
      <c r="I864" s="287" t="s">
        <v>2022</v>
      </c>
      <c r="J864" s="287" t="s">
        <v>2022</v>
      </c>
      <c r="K864" s="287" t="s">
        <v>2022</v>
      </c>
      <c r="L864" s="287" t="s">
        <v>2022</v>
      </c>
      <c r="M864" s="287" t="s">
        <v>2022</v>
      </c>
      <c r="N864" s="287" t="s">
        <v>2022</v>
      </c>
      <c r="O864" s="287" t="s">
        <v>2022</v>
      </c>
      <c r="P864" s="287" t="s">
        <v>2022</v>
      </c>
      <c r="Q864" s="287" t="s">
        <v>2022</v>
      </c>
      <c r="R864" s="287" t="s">
        <v>2022</v>
      </c>
      <c r="S864" s="284">
        <v>155</v>
      </c>
      <c r="T864" s="284">
        <v>166</v>
      </c>
      <c r="U864" s="284">
        <v>195</v>
      </c>
      <c r="V864" s="284">
        <v>179</v>
      </c>
      <c r="W864" s="284">
        <v>203</v>
      </c>
      <c r="X864" s="284">
        <v>155</v>
      </c>
      <c r="Y864" s="284">
        <v>166</v>
      </c>
      <c r="Z864" s="284">
        <v>195</v>
      </c>
      <c r="AA864" s="284">
        <v>172</v>
      </c>
      <c r="AB864" s="284">
        <v>155</v>
      </c>
      <c r="AC864" s="284">
        <v>166</v>
      </c>
      <c r="AD864" s="284">
        <v>195</v>
      </c>
      <c r="AE864" s="284">
        <v>172</v>
      </c>
      <c r="AF864" s="284">
        <v>155</v>
      </c>
      <c r="AG864" s="284">
        <v>166</v>
      </c>
      <c r="AH864" s="284">
        <v>195</v>
      </c>
      <c r="AI864" s="284">
        <v>182</v>
      </c>
      <c r="AJ864" s="284">
        <v>155</v>
      </c>
      <c r="AK864" s="284">
        <v>166</v>
      </c>
      <c r="AL864" s="284">
        <v>195</v>
      </c>
      <c r="AM864" s="284">
        <v>155</v>
      </c>
      <c r="AN864" s="284">
        <v>162</v>
      </c>
      <c r="AO864" s="284">
        <v>187</v>
      </c>
      <c r="AP864" s="284">
        <v>40</v>
      </c>
      <c r="AQ864" s="284">
        <v>40</v>
      </c>
      <c r="AR864" s="284">
        <v>70</v>
      </c>
      <c r="AS864" s="284">
        <v>46</v>
      </c>
      <c r="AU864" t="s">
        <v>2086</v>
      </c>
    </row>
    <row r="865" spans="4:47" ht="13.5" customHeight="1">
      <c r="D865" s="283" t="s">
        <v>2088</v>
      </c>
      <c r="E865" s="282"/>
      <c r="F865" s="285" t="s">
        <v>2089</v>
      </c>
      <c r="G865" s="199">
        <v>0.1</v>
      </c>
      <c r="H865" s="287" t="s">
        <v>2022</v>
      </c>
      <c r="I865" s="287" t="s">
        <v>2022</v>
      </c>
      <c r="J865" s="287" t="s">
        <v>2022</v>
      </c>
      <c r="K865" s="287" t="s">
        <v>2022</v>
      </c>
      <c r="L865" s="287" t="s">
        <v>2022</v>
      </c>
      <c r="M865" s="287" t="s">
        <v>2022</v>
      </c>
      <c r="N865" s="287" t="s">
        <v>2022</v>
      </c>
      <c r="O865" s="287" t="s">
        <v>2022</v>
      </c>
      <c r="P865" s="287" t="s">
        <v>2022</v>
      </c>
      <c r="Q865" s="287" t="s">
        <v>2022</v>
      </c>
      <c r="R865" s="287" t="s">
        <v>2022</v>
      </c>
      <c r="S865" s="284">
        <v>174</v>
      </c>
      <c r="T865" s="284">
        <v>193</v>
      </c>
      <c r="U865" s="284">
        <v>228</v>
      </c>
      <c r="V865" s="284">
        <v>183</v>
      </c>
      <c r="W865" s="284">
        <v>208</v>
      </c>
      <c r="X865" s="284">
        <v>174</v>
      </c>
      <c r="Y865" s="284">
        <v>193</v>
      </c>
      <c r="Z865" s="284">
        <v>228</v>
      </c>
      <c r="AA865" s="284">
        <v>193</v>
      </c>
      <c r="AB865" s="284">
        <v>174</v>
      </c>
      <c r="AC865" s="284">
        <v>193</v>
      </c>
      <c r="AD865" s="284">
        <v>228</v>
      </c>
      <c r="AE865" s="284">
        <v>193</v>
      </c>
      <c r="AF865" s="284">
        <v>174</v>
      </c>
      <c r="AG865" s="284">
        <v>193</v>
      </c>
      <c r="AH865" s="284">
        <v>228</v>
      </c>
      <c r="AI865" s="284">
        <v>191</v>
      </c>
      <c r="AJ865" s="284">
        <v>174</v>
      </c>
      <c r="AK865" s="284">
        <v>193</v>
      </c>
      <c r="AL865" s="284">
        <v>228</v>
      </c>
      <c r="AM865" s="284">
        <v>174</v>
      </c>
      <c r="AN865" s="284">
        <v>190</v>
      </c>
      <c r="AO865" s="284">
        <v>218</v>
      </c>
      <c r="AP865" s="284">
        <v>45</v>
      </c>
      <c r="AQ865" s="284">
        <v>45</v>
      </c>
      <c r="AR865" s="284">
        <v>79</v>
      </c>
      <c r="AS865" s="284">
        <v>50</v>
      </c>
      <c r="AU865" t="s">
        <v>2088</v>
      </c>
    </row>
    <row r="866" spans="4:47" ht="13.5" customHeight="1">
      <c r="D866" s="283" t="s">
        <v>2132</v>
      </c>
      <c r="E866" s="282"/>
      <c r="F866" s="285" t="s">
        <v>3654</v>
      </c>
      <c r="G866" s="199">
        <v>0.1</v>
      </c>
      <c r="H866" s="287" t="s">
        <v>2022</v>
      </c>
      <c r="I866" s="287" t="s">
        <v>2022</v>
      </c>
      <c r="J866" s="287" t="s">
        <v>2022</v>
      </c>
      <c r="K866" s="287" t="s">
        <v>2022</v>
      </c>
      <c r="L866" s="287" t="s">
        <v>2022</v>
      </c>
      <c r="M866" s="287" t="s">
        <v>2022</v>
      </c>
      <c r="N866" s="287" t="s">
        <v>2022</v>
      </c>
      <c r="O866" s="287" t="s">
        <v>2022</v>
      </c>
      <c r="P866" s="287" t="s">
        <v>2022</v>
      </c>
      <c r="Q866" s="287" t="s">
        <v>2022</v>
      </c>
      <c r="R866" s="287" t="s">
        <v>2022</v>
      </c>
      <c r="S866" s="284">
        <v>289</v>
      </c>
      <c r="T866" s="284">
        <v>314</v>
      </c>
      <c r="U866" s="284">
        <v>370</v>
      </c>
      <c r="V866" s="284">
        <v>252</v>
      </c>
      <c r="W866" s="284">
        <v>285</v>
      </c>
      <c r="X866" s="284">
        <v>289</v>
      </c>
      <c r="Y866" s="284">
        <v>314</v>
      </c>
      <c r="Z866" s="284">
        <v>370</v>
      </c>
      <c r="AA866" s="284">
        <v>320</v>
      </c>
      <c r="AB866" s="284">
        <v>289</v>
      </c>
      <c r="AC866" s="284">
        <v>314</v>
      </c>
      <c r="AD866" s="284">
        <v>370</v>
      </c>
      <c r="AE866" s="284">
        <v>320</v>
      </c>
      <c r="AF866" s="284">
        <v>289</v>
      </c>
      <c r="AG866" s="284">
        <v>314</v>
      </c>
      <c r="AH866" s="284">
        <v>370</v>
      </c>
      <c r="AI866" s="284">
        <v>265</v>
      </c>
      <c r="AJ866" s="284">
        <v>289</v>
      </c>
      <c r="AK866" s="284">
        <v>314</v>
      </c>
      <c r="AL866" s="284">
        <v>370</v>
      </c>
      <c r="AM866" s="284">
        <v>289</v>
      </c>
      <c r="AN866" s="284">
        <v>308</v>
      </c>
      <c r="AO866" s="284">
        <v>354</v>
      </c>
      <c r="AP866" s="284">
        <v>55</v>
      </c>
      <c r="AQ866" s="284">
        <v>55</v>
      </c>
      <c r="AR866" s="284">
        <v>97</v>
      </c>
      <c r="AS866" s="284">
        <v>60</v>
      </c>
      <c r="AU866" t="s">
        <v>2132</v>
      </c>
    </row>
    <row r="867" spans="4:47" ht="13.5" customHeight="1">
      <c r="D867" s="283" t="s">
        <v>4560</v>
      </c>
      <c r="E867" s="282"/>
      <c r="F867" s="285" t="s">
        <v>4561</v>
      </c>
      <c r="G867" s="199">
        <v>0.1</v>
      </c>
      <c r="H867" s="287" t="s">
        <v>2022</v>
      </c>
      <c r="I867" s="287" t="s">
        <v>2022</v>
      </c>
      <c r="J867" s="287" t="s">
        <v>2022</v>
      </c>
      <c r="K867" s="287" t="s">
        <v>2022</v>
      </c>
      <c r="L867" s="287" t="s">
        <v>2022</v>
      </c>
      <c r="M867" s="287" t="s">
        <v>2022</v>
      </c>
      <c r="N867" s="287" t="s">
        <v>2022</v>
      </c>
      <c r="O867" s="287" t="s">
        <v>2022</v>
      </c>
      <c r="P867" s="287" t="s">
        <v>2022</v>
      </c>
      <c r="Q867" s="287" t="s">
        <v>2022</v>
      </c>
      <c r="R867" s="287" t="s">
        <v>2022</v>
      </c>
      <c r="S867" s="284">
        <v>291</v>
      </c>
      <c r="T867" s="284">
        <v>317</v>
      </c>
      <c r="U867" s="284">
        <v>373</v>
      </c>
      <c r="V867" s="284">
        <v>254</v>
      </c>
      <c r="W867" s="284">
        <v>287</v>
      </c>
      <c r="X867" s="284">
        <v>291</v>
      </c>
      <c r="Y867" s="284">
        <v>317</v>
      </c>
      <c r="Z867" s="284">
        <v>373</v>
      </c>
      <c r="AA867" s="284">
        <v>322</v>
      </c>
      <c r="AB867" s="284">
        <v>291</v>
      </c>
      <c r="AC867" s="284">
        <v>317</v>
      </c>
      <c r="AD867" s="284">
        <v>373</v>
      </c>
      <c r="AE867" s="284">
        <v>322</v>
      </c>
      <c r="AF867" s="284">
        <v>291</v>
      </c>
      <c r="AG867" s="284">
        <v>317</v>
      </c>
      <c r="AH867" s="284">
        <v>373</v>
      </c>
      <c r="AI867" s="284">
        <v>0</v>
      </c>
      <c r="AJ867" s="284">
        <v>291</v>
      </c>
      <c r="AK867" s="284">
        <v>317</v>
      </c>
      <c r="AL867" s="284">
        <v>373</v>
      </c>
      <c r="AM867" s="284">
        <v>291</v>
      </c>
      <c r="AN867" s="284">
        <v>311</v>
      </c>
      <c r="AO867" s="284">
        <v>357</v>
      </c>
      <c r="AP867" s="284">
        <v>57</v>
      </c>
      <c r="AQ867" s="284">
        <v>57</v>
      </c>
      <c r="AR867" s="284">
        <v>101</v>
      </c>
      <c r="AS867" s="284">
        <v>62</v>
      </c>
      <c r="AU867" t="s">
        <v>4560</v>
      </c>
    </row>
    <row r="868" spans="4:47" ht="13.5" customHeight="1">
      <c r="D868" s="283" t="s">
        <v>2133</v>
      </c>
      <c r="E868" s="282"/>
      <c r="F868" s="285" t="s">
        <v>3655</v>
      </c>
      <c r="G868" s="199">
        <v>0.1</v>
      </c>
      <c r="H868" s="287" t="s">
        <v>2022</v>
      </c>
      <c r="I868" s="287" t="s">
        <v>2022</v>
      </c>
      <c r="J868" s="287" t="s">
        <v>2022</v>
      </c>
      <c r="K868" s="287" t="s">
        <v>2022</v>
      </c>
      <c r="L868" s="287" t="s">
        <v>2022</v>
      </c>
      <c r="M868" s="287" t="s">
        <v>2022</v>
      </c>
      <c r="N868" s="287" t="s">
        <v>2022</v>
      </c>
      <c r="O868" s="287" t="s">
        <v>2022</v>
      </c>
      <c r="P868" s="287" t="s">
        <v>2022</v>
      </c>
      <c r="Q868" s="287" t="s">
        <v>2022</v>
      </c>
      <c r="R868" s="287" t="s">
        <v>2022</v>
      </c>
      <c r="S868" s="284">
        <v>293</v>
      </c>
      <c r="T868" s="284">
        <v>319</v>
      </c>
      <c r="U868" s="284">
        <v>375</v>
      </c>
      <c r="V868" s="284">
        <v>255</v>
      </c>
      <c r="W868" s="284">
        <v>289</v>
      </c>
      <c r="X868" s="284">
        <v>293</v>
      </c>
      <c r="Y868" s="284">
        <v>319</v>
      </c>
      <c r="Z868" s="284">
        <v>375</v>
      </c>
      <c r="AA868" s="284">
        <v>324</v>
      </c>
      <c r="AB868" s="284">
        <v>293</v>
      </c>
      <c r="AC868" s="284">
        <v>319</v>
      </c>
      <c r="AD868" s="284">
        <v>375</v>
      </c>
      <c r="AE868" s="284">
        <v>324</v>
      </c>
      <c r="AF868" s="284">
        <v>293</v>
      </c>
      <c r="AG868" s="284">
        <v>319</v>
      </c>
      <c r="AH868" s="284">
        <v>375</v>
      </c>
      <c r="AI868" s="284">
        <v>267</v>
      </c>
      <c r="AJ868" s="284">
        <v>293</v>
      </c>
      <c r="AK868" s="284">
        <v>319</v>
      </c>
      <c r="AL868" s="284">
        <v>375</v>
      </c>
      <c r="AM868" s="284">
        <v>293</v>
      </c>
      <c r="AN868" s="284">
        <v>313</v>
      </c>
      <c r="AO868" s="284">
        <v>360</v>
      </c>
      <c r="AP868" s="284">
        <v>59</v>
      </c>
      <c r="AQ868" s="284">
        <v>59</v>
      </c>
      <c r="AR868" s="284">
        <v>104</v>
      </c>
      <c r="AS868" s="284">
        <v>63</v>
      </c>
      <c r="AU868" t="s">
        <v>2133</v>
      </c>
    </row>
    <row r="869" spans="4:47" ht="13.5" customHeight="1">
      <c r="D869" s="283" t="s">
        <v>2787</v>
      </c>
      <c r="E869" s="282"/>
      <c r="F869" s="285" t="s">
        <v>3653</v>
      </c>
      <c r="G869" s="199">
        <v>0.1</v>
      </c>
      <c r="H869" s="287" t="s">
        <v>2022</v>
      </c>
      <c r="I869" s="287" t="s">
        <v>2022</v>
      </c>
      <c r="J869" s="287" t="s">
        <v>2022</v>
      </c>
      <c r="K869" s="287" t="s">
        <v>2022</v>
      </c>
      <c r="L869" s="287" t="s">
        <v>2022</v>
      </c>
      <c r="M869" s="287" t="s">
        <v>2022</v>
      </c>
      <c r="N869" s="287" t="s">
        <v>2022</v>
      </c>
      <c r="O869" s="287" t="s">
        <v>2022</v>
      </c>
      <c r="P869" s="287" t="s">
        <v>2022</v>
      </c>
      <c r="Q869" s="287" t="s">
        <v>2022</v>
      </c>
      <c r="R869" s="287" t="s">
        <v>2022</v>
      </c>
      <c r="S869" s="284">
        <v>348</v>
      </c>
      <c r="T869" s="284">
        <v>376</v>
      </c>
      <c r="U869" s="284">
        <v>443</v>
      </c>
      <c r="V869" s="284">
        <v>306</v>
      </c>
      <c r="W869" s="284">
        <v>348</v>
      </c>
      <c r="X869" s="284">
        <v>348</v>
      </c>
      <c r="Y869" s="284">
        <v>376</v>
      </c>
      <c r="Z869" s="284">
        <v>443</v>
      </c>
      <c r="AA869" s="284">
        <v>385</v>
      </c>
      <c r="AB869" s="284">
        <v>348</v>
      </c>
      <c r="AC869" s="284">
        <v>376</v>
      </c>
      <c r="AD869" s="284">
        <v>443</v>
      </c>
      <c r="AE869" s="284">
        <v>385</v>
      </c>
      <c r="AF869" s="284">
        <v>348</v>
      </c>
      <c r="AG869" s="284">
        <v>376</v>
      </c>
      <c r="AH869" s="284">
        <v>443</v>
      </c>
      <c r="AI869" s="284">
        <v>323</v>
      </c>
      <c r="AJ869" s="284">
        <v>348</v>
      </c>
      <c r="AK869" s="284">
        <v>376</v>
      </c>
      <c r="AL869" s="284">
        <v>443</v>
      </c>
      <c r="AM869" s="284">
        <v>348</v>
      </c>
      <c r="AN869" s="284">
        <v>368</v>
      </c>
      <c r="AO869" s="284">
        <v>424</v>
      </c>
      <c r="AP869" s="284">
        <v>61</v>
      </c>
      <c r="AQ869" s="284">
        <v>61</v>
      </c>
      <c r="AR869" s="284">
        <v>108</v>
      </c>
      <c r="AS869" s="284">
        <v>65</v>
      </c>
      <c r="AU869" t="s">
        <v>2787</v>
      </c>
    </row>
    <row r="870" spans="4:47" ht="13.5" customHeight="1">
      <c r="D870" s="283" t="s">
        <v>2134</v>
      </c>
      <c r="E870" s="282"/>
      <c r="F870" s="285" t="s">
        <v>3656</v>
      </c>
      <c r="G870" s="199">
        <v>0.1</v>
      </c>
      <c r="H870" s="287" t="s">
        <v>2022</v>
      </c>
      <c r="I870" s="287" t="s">
        <v>2022</v>
      </c>
      <c r="J870" s="287" t="s">
        <v>2022</v>
      </c>
      <c r="K870" s="287" t="s">
        <v>2022</v>
      </c>
      <c r="L870" s="287" t="s">
        <v>2022</v>
      </c>
      <c r="M870" s="287" t="s">
        <v>2022</v>
      </c>
      <c r="N870" s="287" t="s">
        <v>2022</v>
      </c>
      <c r="O870" s="287" t="s">
        <v>2022</v>
      </c>
      <c r="P870" s="287" t="s">
        <v>2022</v>
      </c>
      <c r="Q870" s="287" t="s">
        <v>2022</v>
      </c>
      <c r="R870" s="287" t="s">
        <v>2022</v>
      </c>
      <c r="S870" s="284">
        <v>349</v>
      </c>
      <c r="T870" s="284">
        <v>378</v>
      </c>
      <c r="U870" s="284">
        <v>445</v>
      </c>
      <c r="V870" s="284">
        <v>308</v>
      </c>
      <c r="W870" s="284">
        <v>349</v>
      </c>
      <c r="X870" s="284">
        <v>349</v>
      </c>
      <c r="Y870" s="284">
        <v>378</v>
      </c>
      <c r="Z870" s="284">
        <v>445</v>
      </c>
      <c r="AA870" s="284">
        <v>387</v>
      </c>
      <c r="AB870" s="284">
        <v>349</v>
      </c>
      <c r="AC870" s="284">
        <v>378</v>
      </c>
      <c r="AD870" s="284">
        <v>445</v>
      </c>
      <c r="AE870" s="284">
        <v>387</v>
      </c>
      <c r="AF870" s="284">
        <v>349</v>
      </c>
      <c r="AG870" s="284">
        <v>378</v>
      </c>
      <c r="AH870" s="284">
        <v>445</v>
      </c>
      <c r="AI870" s="284">
        <v>324</v>
      </c>
      <c r="AJ870" s="284">
        <v>349</v>
      </c>
      <c r="AK870" s="284">
        <v>378</v>
      </c>
      <c r="AL870" s="284">
        <v>445</v>
      </c>
      <c r="AM870" s="284">
        <v>349</v>
      </c>
      <c r="AN870" s="284">
        <v>371</v>
      </c>
      <c r="AO870" s="284">
        <v>427</v>
      </c>
      <c r="AP870" s="284">
        <v>63</v>
      </c>
      <c r="AQ870" s="284">
        <v>63</v>
      </c>
      <c r="AR870" s="284">
        <v>111</v>
      </c>
      <c r="AS870" s="284">
        <v>66</v>
      </c>
      <c r="AU870" t="s">
        <v>2134</v>
      </c>
    </row>
    <row r="871" spans="4:47" ht="13.5" customHeight="1">
      <c r="D871" s="283" t="s">
        <v>2135</v>
      </c>
      <c r="E871" s="282"/>
      <c r="F871" s="285" t="s">
        <v>3657</v>
      </c>
      <c r="G871" s="199">
        <v>0.1</v>
      </c>
      <c r="H871" s="287" t="s">
        <v>2022</v>
      </c>
      <c r="I871" s="287" t="s">
        <v>2022</v>
      </c>
      <c r="J871" s="287" t="s">
        <v>2022</v>
      </c>
      <c r="K871" s="287" t="s">
        <v>2022</v>
      </c>
      <c r="L871" s="287" t="s">
        <v>2022</v>
      </c>
      <c r="M871" s="287" t="s">
        <v>2022</v>
      </c>
      <c r="N871" s="287" t="s">
        <v>2022</v>
      </c>
      <c r="O871" s="287" t="s">
        <v>2022</v>
      </c>
      <c r="P871" s="287" t="s">
        <v>2022</v>
      </c>
      <c r="Q871" s="287" t="s">
        <v>2022</v>
      </c>
      <c r="R871" s="287" t="s">
        <v>2022</v>
      </c>
      <c r="S871" s="284">
        <v>340</v>
      </c>
      <c r="T871" s="284">
        <v>389</v>
      </c>
      <c r="U871" s="284">
        <v>458</v>
      </c>
      <c r="V871" s="284">
        <v>309</v>
      </c>
      <c r="W871" s="284">
        <v>350</v>
      </c>
      <c r="X871" s="284">
        <v>340</v>
      </c>
      <c r="Y871" s="284">
        <v>389</v>
      </c>
      <c r="Z871" s="284">
        <v>458</v>
      </c>
      <c r="AA871" s="284">
        <v>376</v>
      </c>
      <c r="AB871" s="284">
        <v>340</v>
      </c>
      <c r="AC871" s="284">
        <v>389</v>
      </c>
      <c r="AD871" s="284">
        <v>458</v>
      </c>
      <c r="AE871" s="284">
        <v>376</v>
      </c>
      <c r="AF871" s="284">
        <v>340</v>
      </c>
      <c r="AG871" s="284">
        <v>389</v>
      </c>
      <c r="AH871" s="284">
        <v>458</v>
      </c>
      <c r="AI871" s="284">
        <v>288</v>
      </c>
      <c r="AJ871" s="284">
        <v>340</v>
      </c>
      <c r="AK871" s="284">
        <v>389</v>
      </c>
      <c r="AL871" s="284">
        <v>458</v>
      </c>
      <c r="AM871" s="284">
        <v>340</v>
      </c>
      <c r="AN871" s="284">
        <v>381</v>
      </c>
      <c r="AO871" s="284">
        <v>439</v>
      </c>
      <c r="AP871" s="284">
        <v>119</v>
      </c>
      <c r="AQ871" s="284">
        <v>119</v>
      </c>
      <c r="AR871" s="284">
        <v>211</v>
      </c>
      <c r="AS871" s="284">
        <v>100</v>
      </c>
      <c r="AU871" t="s">
        <v>2135</v>
      </c>
    </row>
    <row r="872" spans="4:47" ht="13.5" customHeight="1">
      <c r="D872" s="283" t="s">
        <v>4562</v>
      </c>
      <c r="E872" s="282"/>
      <c r="F872" s="285" t="s">
        <v>4563</v>
      </c>
      <c r="G872" s="199">
        <v>0.30000000000000004</v>
      </c>
      <c r="H872" s="287" t="s">
        <v>2022</v>
      </c>
      <c r="I872" s="287" t="s">
        <v>2022</v>
      </c>
      <c r="J872" s="287" t="s">
        <v>2022</v>
      </c>
      <c r="K872" s="287" t="s">
        <v>2022</v>
      </c>
      <c r="L872" s="287" t="s">
        <v>2022</v>
      </c>
      <c r="M872" s="287" t="s">
        <v>2022</v>
      </c>
      <c r="N872" s="287" t="s">
        <v>2022</v>
      </c>
      <c r="O872" s="287" t="s">
        <v>2022</v>
      </c>
      <c r="P872" s="287" t="s">
        <v>2022</v>
      </c>
      <c r="Q872" s="287" t="s">
        <v>2022</v>
      </c>
      <c r="R872" s="287" t="s">
        <v>2022</v>
      </c>
      <c r="S872" s="284">
        <v>344</v>
      </c>
      <c r="T872" s="284">
        <v>394</v>
      </c>
      <c r="U872" s="284">
        <v>465</v>
      </c>
      <c r="V872" s="284">
        <v>313</v>
      </c>
      <c r="W872" s="284">
        <v>355</v>
      </c>
      <c r="X872" s="284">
        <v>344</v>
      </c>
      <c r="Y872" s="284">
        <v>394</v>
      </c>
      <c r="Z872" s="284">
        <v>465</v>
      </c>
      <c r="AA872" s="284">
        <v>380</v>
      </c>
      <c r="AB872" s="284">
        <v>344</v>
      </c>
      <c r="AC872" s="284">
        <v>394</v>
      </c>
      <c r="AD872" s="284">
        <v>465</v>
      </c>
      <c r="AE872" s="284">
        <v>380</v>
      </c>
      <c r="AF872" s="284">
        <v>344</v>
      </c>
      <c r="AG872" s="284">
        <v>394</v>
      </c>
      <c r="AH872" s="284">
        <v>465</v>
      </c>
      <c r="AI872" s="284">
        <v>0</v>
      </c>
      <c r="AJ872" s="284">
        <v>344</v>
      </c>
      <c r="AK872" s="284">
        <v>394</v>
      </c>
      <c r="AL872" s="284">
        <v>465</v>
      </c>
      <c r="AM872" s="284">
        <v>344</v>
      </c>
      <c r="AN872" s="284">
        <v>386</v>
      </c>
      <c r="AO872" s="284">
        <v>445</v>
      </c>
      <c r="AP872" s="284">
        <v>124</v>
      </c>
      <c r="AQ872" s="284">
        <v>124</v>
      </c>
      <c r="AR872" s="284">
        <v>219</v>
      </c>
      <c r="AS872" s="284">
        <v>103</v>
      </c>
      <c r="AU872" t="s">
        <v>4562</v>
      </c>
    </row>
    <row r="873" spans="4:47" ht="13.5" customHeight="1">
      <c r="D873" s="283" t="s">
        <v>2136</v>
      </c>
      <c r="E873" s="282"/>
      <c r="F873" s="285" t="s">
        <v>3658</v>
      </c>
      <c r="G873" s="199">
        <v>0.1</v>
      </c>
      <c r="H873" s="287" t="s">
        <v>2022</v>
      </c>
      <c r="I873" s="287" t="s">
        <v>2022</v>
      </c>
      <c r="J873" s="287" t="s">
        <v>2022</v>
      </c>
      <c r="K873" s="287" t="s">
        <v>2022</v>
      </c>
      <c r="L873" s="287" t="s">
        <v>2022</v>
      </c>
      <c r="M873" s="287" t="s">
        <v>2022</v>
      </c>
      <c r="N873" s="287" t="s">
        <v>2022</v>
      </c>
      <c r="O873" s="287" t="s">
        <v>2022</v>
      </c>
      <c r="P873" s="287" t="s">
        <v>2022</v>
      </c>
      <c r="Q873" s="287" t="s">
        <v>2022</v>
      </c>
      <c r="R873" s="287" t="s">
        <v>2022</v>
      </c>
      <c r="S873" s="284">
        <v>348</v>
      </c>
      <c r="T873" s="284">
        <v>399</v>
      </c>
      <c r="U873" s="284">
        <v>471</v>
      </c>
      <c r="V873" s="284">
        <v>317</v>
      </c>
      <c r="W873" s="284">
        <v>360</v>
      </c>
      <c r="X873" s="284">
        <v>348</v>
      </c>
      <c r="Y873" s="284">
        <v>399</v>
      </c>
      <c r="Z873" s="284">
        <v>471</v>
      </c>
      <c r="AA873" s="284">
        <v>384</v>
      </c>
      <c r="AB873" s="284">
        <v>348</v>
      </c>
      <c r="AC873" s="284">
        <v>399</v>
      </c>
      <c r="AD873" s="284">
        <v>471</v>
      </c>
      <c r="AE873" s="284">
        <v>384</v>
      </c>
      <c r="AF873" s="284">
        <v>348</v>
      </c>
      <c r="AG873" s="284">
        <v>399</v>
      </c>
      <c r="AH873" s="284">
        <v>471</v>
      </c>
      <c r="AI873" s="284">
        <v>292</v>
      </c>
      <c r="AJ873" s="284">
        <v>348</v>
      </c>
      <c r="AK873" s="284">
        <v>399</v>
      </c>
      <c r="AL873" s="284">
        <v>471</v>
      </c>
      <c r="AM873" s="284">
        <v>348</v>
      </c>
      <c r="AN873" s="284">
        <v>391</v>
      </c>
      <c r="AO873" s="284">
        <v>451</v>
      </c>
      <c r="AP873" s="284">
        <v>128</v>
      </c>
      <c r="AQ873" s="284">
        <v>128</v>
      </c>
      <c r="AR873" s="284">
        <v>227</v>
      </c>
      <c r="AS873" s="284">
        <v>106</v>
      </c>
      <c r="AU873" t="s">
        <v>2136</v>
      </c>
    </row>
    <row r="874" spans="4:47" ht="13.5" customHeight="1">
      <c r="D874" s="283" t="s">
        <v>2788</v>
      </c>
      <c r="E874" s="282"/>
      <c r="F874" s="285" t="s">
        <v>3659</v>
      </c>
      <c r="G874" s="199">
        <v>0.1</v>
      </c>
      <c r="H874" s="287" t="s">
        <v>2022</v>
      </c>
      <c r="I874" s="287" t="s">
        <v>2022</v>
      </c>
      <c r="J874" s="287" t="s">
        <v>2022</v>
      </c>
      <c r="K874" s="287" t="s">
        <v>2022</v>
      </c>
      <c r="L874" s="287" t="s">
        <v>2022</v>
      </c>
      <c r="M874" s="287" t="s">
        <v>2022</v>
      </c>
      <c r="N874" s="287" t="s">
        <v>2022</v>
      </c>
      <c r="O874" s="287" t="s">
        <v>2022</v>
      </c>
      <c r="P874" s="287" t="s">
        <v>2022</v>
      </c>
      <c r="Q874" s="287" t="s">
        <v>2022</v>
      </c>
      <c r="R874" s="287" t="s">
        <v>2022</v>
      </c>
      <c r="S874" s="284">
        <v>405</v>
      </c>
      <c r="T874" s="284">
        <v>459</v>
      </c>
      <c r="U874" s="284">
        <v>541</v>
      </c>
      <c r="V874" s="284">
        <v>370</v>
      </c>
      <c r="W874" s="284">
        <v>420</v>
      </c>
      <c r="X874" s="284">
        <v>405</v>
      </c>
      <c r="Y874" s="284">
        <v>459</v>
      </c>
      <c r="Z874" s="284">
        <v>541</v>
      </c>
      <c r="AA874" s="284">
        <v>447</v>
      </c>
      <c r="AB874" s="284">
        <v>405</v>
      </c>
      <c r="AC874" s="284">
        <v>459</v>
      </c>
      <c r="AD874" s="284">
        <v>541</v>
      </c>
      <c r="AE874" s="284">
        <v>447</v>
      </c>
      <c r="AF874" s="284">
        <v>405</v>
      </c>
      <c r="AG874" s="284">
        <v>459</v>
      </c>
      <c r="AH874" s="284">
        <v>541</v>
      </c>
      <c r="AI874" s="284">
        <v>348</v>
      </c>
      <c r="AJ874" s="284">
        <v>405</v>
      </c>
      <c r="AK874" s="284">
        <v>459</v>
      </c>
      <c r="AL874" s="284">
        <v>541</v>
      </c>
      <c r="AM874" s="284">
        <v>405</v>
      </c>
      <c r="AN874" s="284">
        <v>450</v>
      </c>
      <c r="AO874" s="284">
        <v>519</v>
      </c>
      <c r="AP874" s="284">
        <v>133</v>
      </c>
      <c r="AQ874" s="284">
        <v>133</v>
      </c>
      <c r="AR874" s="284">
        <v>235</v>
      </c>
      <c r="AS874" s="284">
        <v>109</v>
      </c>
      <c r="AU874" t="s">
        <v>2788</v>
      </c>
    </row>
    <row r="875" spans="4:47" ht="13.5" customHeight="1">
      <c r="D875" s="283" t="s">
        <v>2137</v>
      </c>
      <c r="E875" s="282"/>
      <c r="F875" s="285" t="s">
        <v>3660</v>
      </c>
      <c r="G875" s="199">
        <v>0.1</v>
      </c>
      <c r="H875" s="287" t="s">
        <v>2022</v>
      </c>
      <c r="I875" s="287" t="s">
        <v>2022</v>
      </c>
      <c r="J875" s="287" t="s">
        <v>2022</v>
      </c>
      <c r="K875" s="287" t="s">
        <v>2022</v>
      </c>
      <c r="L875" s="287" t="s">
        <v>2022</v>
      </c>
      <c r="M875" s="287" t="s">
        <v>2022</v>
      </c>
      <c r="N875" s="287" t="s">
        <v>2022</v>
      </c>
      <c r="O875" s="287" t="s">
        <v>2022</v>
      </c>
      <c r="P875" s="287" t="s">
        <v>2022</v>
      </c>
      <c r="Q875" s="287" t="s">
        <v>2022</v>
      </c>
      <c r="R875" s="287" t="s">
        <v>2022</v>
      </c>
      <c r="S875" s="284">
        <v>408</v>
      </c>
      <c r="T875" s="284">
        <v>464</v>
      </c>
      <c r="U875" s="284">
        <v>547</v>
      </c>
      <c r="V875" s="284">
        <v>374</v>
      </c>
      <c r="W875" s="284">
        <v>424</v>
      </c>
      <c r="X875" s="284">
        <v>408</v>
      </c>
      <c r="Y875" s="284">
        <v>464</v>
      </c>
      <c r="Z875" s="284">
        <v>547</v>
      </c>
      <c r="AA875" s="284">
        <v>451</v>
      </c>
      <c r="AB875" s="284">
        <v>408</v>
      </c>
      <c r="AC875" s="284">
        <v>464</v>
      </c>
      <c r="AD875" s="284">
        <v>547</v>
      </c>
      <c r="AE875" s="284">
        <v>451</v>
      </c>
      <c r="AF875" s="284">
        <v>408</v>
      </c>
      <c r="AG875" s="284">
        <v>464</v>
      </c>
      <c r="AH875" s="284">
        <v>547</v>
      </c>
      <c r="AI875" s="284">
        <v>350</v>
      </c>
      <c r="AJ875" s="284">
        <v>408</v>
      </c>
      <c r="AK875" s="284">
        <v>464</v>
      </c>
      <c r="AL875" s="284">
        <v>547</v>
      </c>
      <c r="AM875" s="284">
        <v>408</v>
      </c>
      <c r="AN875" s="284">
        <v>455</v>
      </c>
      <c r="AO875" s="284">
        <v>524</v>
      </c>
      <c r="AP875" s="284">
        <v>137</v>
      </c>
      <c r="AQ875" s="284">
        <v>137</v>
      </c>
      <c r="AR875" s="284">
        <v>243</v>
      </c>
      <c r="AS875" s="284">
        <v>112</v>
      </c>
      <c r="AU875" t="s">
        <v>2137</v>
      </c>
    </row>
    <row r="876" spans="4:47" ht="13.5" customHeight="1">
      <c r="D876" s="283" t="s">
        <v>2090</v>
      </c>
      <c r="E876" s="282"/>
      <c r="F876" s="285" t="s">
        <v>2091</v>
      </c>
      <c r="G876" s="199">
        <v>0.1</v>
      </c>
      <c r="H876" s="284" t="s">
        <v>2022</v>
      </c>
      <c r="I876" s="284" t="s">
        <v>2022</v>
      </c>
      <c r="J876" s="284" t="s">
        <v>2022</v>
      </c>
      <c r="K876" s="284" t="s">
        <v>2022</v>
      </c>
      <c r="L876" s="284" t="s">
        <v>2022</v>
      </c>
      <c r="M876" s="284" t="s">
        <v>2022</v>
      </c>
      <c r="N876" s="284" t="s">
        <v>2022</v>
      </c>
      <c r="O876" s="284" t="s">
        <v>2022</v>
      </c>
      <c r="P876" s="284" t="s">
        <v>2022</v>
      </c>
      <c r="Q876" s="284" t="s">
        <v>2022</v>
      </c>
      <c r="R876" s="284" t="s">
        <v>2022</v>
      </c>
      <c r="S876" s="284">
        <v>153</v>
      </c>
      <c r="T876" s="284">
        <v>162</v>
      </c>
      <c r="U876" s="284">
        <v>191</v>
      </c>
      <c r="V876" s="284">
        <v>179</v>
      </c>
      <c r="W876" s="284">
        <v>203</v>
      </c>
      <c r="X876" s="284">
        <v>153</v>
      </c>
      <c r="Y876" s="284">
        <v>162</v>
      </c>
      <c r="Z876" s="284">
        <v>191</v>
      </c>
      <c r="AA876" s="284">
        <v>170</v>
      </c>
      <c r="AB876" s="284">
        <v>153</v>
      </c>
      <c r="AC876" s="284">
        <v>162</v>
      </c>
      <c r="AD876" s="284">
        <v>191</v>
      </c>
      <c r="AE876" s="284">
        <v>170</v>
      </c>
      <c r="AF876" s="284">
        <v>153</v>
      </c>
      <c r="AG876" s="284">
        <v>162</v>
      </c>
      <c r="AH876" s="284">
        <v>191</v>
      </c>
      <c r="AI876" s="284">
        <v>181</v>
      </c>
      <c r="AJ876" s="284">
        <v>153</v>
      </c>
      <c r="AK876" s="284">
        <v>162</v>
      </c>
      <c r="AL876" s="284">
        <v>191</v>
      </c>
      <c r="AM876" s="284">
        <v>153</v>
      </c>
      <c r="AN876" s="284">
        <v>159</v>
      </c>
      <c r="AO876" s="284">
        <v>183</v>
      </c>
      <c r="AP876" s="284">
        <v>40</v>
      </c>
      <c r="AQ876" s="284">
        <v>40</v>
      </c>
      <c r="AR876" s="284">
        <v>70</v>
      </c>
      <c r="AS876" s="284">
        <v>46</v>
      </c>
      <c r="AU876" t="s">
        <v>2090</v>
      </c>
    </row>
    <row r="877" spans="4:47" ht="13.5" customHeight="1">
      <c r="D877" s="283" t="s">
        <v>2092</v>
      </c>
      <c r="E877" s="282"/>
      <c r="F877" s="285" t="s">
        <v>2093</v>
      </c>
      <c r="G877" s="199">
        <v>0.1</v>
      </c>
      <c r="H877" s="284" t="s">
        <v>2022</v>
      </c>
      <c r="I877" s="284" t="s">
        <v>2022</v>
      </c>
      <c r="J877" s="284" t="s">
        <v>2022</v>
      </c>
      <c r="K877" s="284" t="s">
        <v>2022</v>
      </c>
      <c r="L877" s="284" t="s">
        <v>2022</v>
      </c>
      <c r="M877" s="284" t="s">
        <v>2022</v>
      </c>
      <c r="N877" s="284" t="s">
        <v>2022</v>
      </c>
      <c r="O877" s="284" t="s">
        <v>2022</v>
      </c>
      <c r="P877" s="284" t="s">
        <v>2022</v>
      </c>
      <c r="Q877" s="284" t="s">
        <v>2022</v>
      </c>
      <c r="R877" s="284" t="s">
        <v>2022</v>
      </c>
      <c r="S877" s="284">
        <v>170</v>
      </c>
      <c r="T877" s="284">
        <v>186</v>
      </c>
      <c r="U877" s="284">
        <v>220</v>
      </c>
      <c r="V877" s="284">
        <v>179</v>
      </c>
      <c r="W877" s="284">
        <v>203</v>
      </c>
      <c r="X877" s="284">
        <v>170</v>
      </c>
      <c r="Y877" s="284">
        <v>186</v>
      </c>
      <c r="Z877" s="284">
        <v>220</v>
      </c>
      <c r="AA877" s="284">
        <v>188</v>
      </c>
      <c r="AB877" s="284">
        <v>170</v>
      </c>
      <c r="AC877" s="284">
        <v>186</v>
      </c>
      <c r="AD877" s="284">
        <v>220</v>
      </c>
      <c r="AE877" s="284">
        <v>188</v>
      </c>
      <c r="AF877" s="284">
        <v>170</v>
      </c>
      <c r="AG877" s="284">
        <v>186</v>
      </c>
      <c r="AH877" s="284">
        <v>220</v>
      </c>
      <c r="AI877" s="284">
        <v>189</v>
      </c>
      <c r="AJ877" s="284">
        <v>170</v>
      </c>
      <c r="AK877" s="284">
        <v>186</v>
      </c>
      <c r="AL877" s="284">
        <v>220</v>
      </c>
      <c r="AM877" s="284">
        <v>170</v>
      </c>
      <c r="AN877" s="284">
        <v>183</v>
      </c>
      <c r="AO877" s="284">
        <v>210</v>
      </c>
      <c r="AP877" s="284">
        <v>40</v>
      </c>
      <c r="AQ877" s="284">
        <v>40</v>
      </c>
      <c r="AR877" s="284">
        <v>70</v>
      </c>
      <c r="AS877" s="284">
        <v>46</v>
      </c>
      <c r="AU877" t="s">
        <v>2092</v>
      </c>
    </row>
    <row r="878" spans="4:47" ht="13.5" customHeight="1">
      <c r="D878" s="283" t="s">
        <v>2062</v>
      </c>
      <c r="E878" s="282"/>
      <c r="F878" s="285" t="s">
        <v>2063</v>
      </c>
      <c r="G878" s="199">
        <v>0.1</v>
      </c>
      <c r="H878" s="287" t="s">
        <v>2022</v>
      </c>
      <c r="I878" s="287" t="s">
        <v>2022</v>
      </c>
      <c r="J878" s="287" t="s">
        <v>2022</v>
      </c>
      <c r="K878" s="287" t="s">
        <v>2022</v>
      </c>
      <c r="L878" s="287" t="s">
        <v>2022</v>
      </c>
      <c r="M878" s="287" t="s">
        <v>2022</v>
      </c>
      <c r="N878" s="287" t="s">
        <v>2022</v>
      </c>
      <c r="O878" s="287" t="s">
        <v>2022</v>
      </c>
      <c r="P878" s="287" t="s">
        <v>2022</v>
      </c>
      <c r="Q878" s="287" t="s">
        <v>2022</v>
      </c>
      <c r="R878" s="287" t="s">
        <v>2022</v>
      </c>
      <c r="S878" s="284">
        <v>146</v>
      </c>
      <c r="T878" s="284">
        <v>151</v>
      </c>
      <c r="U878" s="284">
        <v>178</v>
      </c>
      <c r="V878" s="284">
        <v>179</v>
      </c>
      <c r="W878" s="284">
        <v>203</v>
      </c>
      <c r="X878" s="284">
        <v>146</v>
      </c>
      <c r="Y878" s="284">
        <v>151</v>
      </c>
      <c r="Z878" s="284">
        <v>178</v>
      </c>
      <c r="AA878" s="284">
        <v>162</v>
      </c>
      <c r="AB878" s="284">
        <v>146</v>
      </c>
      <c r="AC878" s="284">
        <v>151</v>
      </c>
      <c r="AD878" s="284">
        <v>178</v>
      </c>
      <c r="AE878" s="284">
        <v>162</v>
      </c>
      <c r="AF878" s="284">
        <v>146</v>
      </c>
      <c r="AG878" s="284">
        <v>151</v>
      </c>
      <c r="AH878" s="284">
        <v>178</v>
      </c>
      <c r="AI878" s="284">
        <v>177</v>
      </c>
      <c r="AJ878" s="284">
        <v>146</v>
      </c>
      <c r="AK878" s="284">
        <v>151</v>
      </c>
      <c r="AL878" s="284">
        <v>178</v>
      </c>
      <c r="AM878" s="284">
        <v>146</v>
      </c>
      <c r="AN878" s="284">
        <v>149</v>
      </c>
      <c r="AO878" s="284">
        <v>171</v>
      </c>
      <c r="AP878" s="284">
        <v>40</v>
      </c>
      <c r="AQ878" s="284">
        <v>40</v>
      </c>
      <c r="AR878" s="284">
        <v>70</v>
      </c>
      <c r="AS878" s="284">
        <v>46</v>
      </c>
      <c r="AU878" t="s">
        <v>2062</v>
      </c>
    </row>
    <row r="879" spans="4:47" ht="13.5" customHeight="1">
      <c r="D879" s="283" t="s">
        <v>3601</v>
      </c>
      <c r="E879" s="282"/>
      <c r="F879" s="285" t="s">
        <v>3602</v>
      </c>
      <c r="G879" s="199">
        <v>0.1</v>
      </c>
      <c r="H879" s="287" t="s">
        <v>2022</v>
      </c>
      <c r="I879" s="287" t="s">
        <v>2022</v>
      </c>
      <c r="J879" s="287" t="s">
        <v>2022</v>
      </c>
      <c r="K879" s="287" t="s">
        <v>2022</v>
      </c>
      <c r="L879" s="287" t="s">
        <v>2022</v>
      </c>
      <c r="M879" s="287" t="s">
        <v>2022</v>
      </c>
      <c r="N879" s="287" t="s">
        <v>2022</v>
      </c>
      <c r="O879" s="287" t="s">
        <v>2022</v>
      </c>
      <c r="P879" s="287" t="s">
        <v>2022</v>
      </c>
      <c r="Q879" s="287" t="s">
        <v>2022</v>
      </c>
      <c r="R879" s="287" t="s">
        <v>2022</v>
      </c>
      <c r="S879" s="284">
        <v>147</v>
      </c>
      <c r="T879" s="284">
        <v>154</v>
      </c>
      <c r="U879" s="284">
        <v>181</v>
      </c>
      <c r="V879" s="284">
        <v>179</v>
      </c>
      <c r="W879" s="284">
        <v>203</v>
      </c>
      <c r="X879" s="284">
        <v>147</v>
      </c>
      <c r="Y879" s="284">
        <v>154</v>
      </c>
      <c r="Z879" s="284">
        <v>181</v>
      </c>
      <c r="AA879" s="284">
        <v>163</v>
      </c>
      <c r="AB879" s="284">
        <v>147</v>
      </c>
      <c r="AC879" s="284">
        <v>154</v>
      </c>
      <c r="AD879" s="284">
        <v>181</v>
      </c>
      <c r="AE879" s="284">
        <v>163</v>
      </c>
      <c r="AF879" s="284">
        <v>147</v>
      </c>
      <c r="AG879" s="284">
        <v>154</v>
      </c>
      <c r="AH879" s="284">
        <v>181</v>
      </c>
      <c r="AI879" s="284">
        <v>177</v>
      </c>
      <c r="AJ879" s="284">
        <v>147</v>
      </c>
      <c r="AK879" s="284">
        <v>154</v>
      </c>
      <c r="AL879" s="284">
        <v>181</v>
      </c>
      <c r="AM879" s="284">
        <v>147</v>
      </c>
      <c r="AN879" s="284">
        <v>151</v>
      </c>
      <c r="AO879" s="284">
        <v>173</v>
      </c>
      <c r="AP879" s="284">
        <v>40</v>
      </c>
      <c r="AQ879" s="284">
        <v>40</v>
      </c>
      <c r="AR879" s="284">
        <v>70</v>
      </c>
      <c r="AS879" s="284">
        <v>46</v>
      </c>
      <c r="AU879" t="s">
        <v>3601</v>
      </c>
    </row>
    <row r="880" spans="4:47" ht="13.5" customHeight="1">
      <c r="D880" s="283" t="s">
        <v>2064</v>
      </c>
      <c r="E880" s="282"/>
      <c r="F880" s="285" t="s">
        <v>2065</v>
      </c>
      <c r="G880" s="199">
        <v>0.1</v>
      </c>
      <c r="H880" s="287" t="s">
        <v>2022</v>
      </c>
      <c r="I880" s="287" t="s">
        <v>2022</v>
      </c>
      <c r="J880" s="287" t="s">
        <v>2022</v>
      </c>
      <c r="K880" s="287" t="s">
        <v>2022</v>
      </c>
      <c r="L880" s="287" t="s">
        <v>2022</v>
      </c>
      <c r="M880" s="287" t="s">
        <v>2022</v>
      </c>
      <c r="N880" s="287" t="s">
        <v>2022</v>
      </c>
      <c r="O880" s="287" t="s">
        <v>2022</v>
      </c>
      <c r="P880" s="287" t="s">
        <v>2022</v>
      </c>
      <c r="Q880" s="287" t="s">
        <v>2022</v>
      </c>
      <c r="R880" s="287" t="s">
        <v>2022</v>
      </c>
      <c r="S880" s="284">
        <v>149</v>
      </c>
      <c r="T880" s="284">
        <v>156</v>
      </c>
      <c r="U880" s="284">
        <v>184</v>
      </c>
      <c r="V880" s="284">
        <v>179</v>
      </c>
      <c r="W880" s="284">
        <v>203</v>
      </c>
      <c r="X880" s="284">
        <v>149</v>
      </c>
      <c r="Y880" s="284">
        <v>156</v>
      </c>
      <c r="Z880" s="284">
        <v>184</v>
      </c>
      <c r="AA880" s="284">
        <v>165</v>
      </c>
      <c r="AB880" s="284">
        <v>149</v>
      </c>
      <c r="AC880" s="284">
        <v>156</v>
      </c>
      <c r="AD880" s="284">
        <v>184</v>
      </c>
      <c r="AE880" s="284">
        <v>165</v>
      </c>
      <c r="AF880" s="284">
        <v>149</v>
      </c>
      <c r="AG880" s="284">
        <v>156</v>
      </c>
      <c r="AH880" s="284">
        <v>184</v>
      </c>
      <c r="AI880" s="284">
        <v>179</v>
      </c>
      <c r="AJ880" s="284">
        <v>149</v>
      </c>
      <c r="AK880" s="284">
        <v>156</v>
      </c>
      <c r="AL880" s="284">
        <v>184</v>
      </c>
      <c r="AM880" s="284">
        <v>149</v>
      </c>
      <c r="AN880" s="284">
        <v>153</v>
      </c>
      <c r="AO880" s="284">
        <v>176</v>
      </c>
      <c r="AP880" s="284">
        <v>40</v>
      </c>
      <c r="AQ880" s="284">
        <v>40</v>
      </c>
      <c r="AR880" s="284">
        <v>70</v>
      </c>
      <c r="AS880" s="284">
        <v>46</v>
      </c>
      <c r="AU880" t="s">
        <v>2064</v>
      </c>
    </row>
    <row r="881" spans="4:47" ht="13.5" customHeight="1">
      <c r="D881" s="283" t="s">
        <v>2066</v>
      </c>
      <c r="E881" s="282"/>
      <c r="F881" s="285" t="s">
        <v>2067</v>
      </c>
      <c r="G881" s="199">
        <v>0.1</v>
      </c>
      <c r="H881" s="287" t="s">
        <v>2022</v>
      </c>
      <c r="I881" s="287" t="s">
        <v>2022</v>
      </c>
      <c r="J881" s="287" t="s">
        <v>2022</v>
      </c>
      <c r="K881" s="287" t="s">
        <v>2022</v>
      </c>
      <c r="L881" s="287" t="s">
        <v>2022</v>
      </c>
      <c r="M881" s="287" t="s">
        <v>2022</v>
      </c>
      <c r="N881" s="287" t="s">
        <v>2022</v>
      </c>
      <c r="O881" s="287" t="s">
        <v>2022</v>
      </c>
      <c r="P881" s="287" t="s">
        <v>2022</v>
      </c>
      <c r="Q881" s="287" t="s">
        <v>2022</v>
      </c>
      <c r="R881" s="287" t="s">
        <v>2022</v>
      </c>
      <c r="S881" s="284">
        <v>152</v>
      </c>
      <c r="T881" s="284">
        <v>161</v>
      </c>
      <c r="U881" s="284">
        <v>189</v>
      </c>
      <c r="V881" s="284">
        <v>179</v>
      </c>
      <c r="W881" s="284">
        <v>203</v>
      </c>
      <c r="X881" s="284">
        <v>152</v>
      </c>
      <c r="Y881" s="284">
        <v>161</v>
      </c>
      <c r="Z881" s="284">
        <v>189</v>
      </c>
      <c r="AA881" s="284">
        <v>169</v>
      </c>
      <c r="AB881" s="284">
        <v>152</v>
      </c>
      <c r="AC881" s="284">
        <v>161</v>
      </c>
      <c r="AD881" s="284">
        <v>189</v>
      </c>
      <c r="AE881" s="284">
        <v>169</v>
      </c>
      <c r="AF881" s="284">
        <v>152</v>
      </c>
      <c r="AG881" s="284">
        <v>161</v>
      </c>
      <c r="AH881" s="284">
        <v>189</v>
      </c>
      <c r="AI881" s="284">
        <v>180</v>
      </c>
      <c r="AJ881" s="284">
        <v>152</v>
      </c>
      <c r="AK881" s="284">
        <v>161</v>
      </c>
      <c r="AL881" s="284">
        <v>189</v>
      </c>
      <c r="AM881" s="284">
        <v>152</v>
      </c>
      <c r="AN881" s="284">
        <v>158</v>
      </c>
      <c r="AO881" s="284">
        <v>181</v>
      </c>
      <c r="AP881" s="284">
        <v>40</v>
      </c>
      <c r="AQ881" s="284">
        <v>40</v>
      </c>
      <c r="AR881" s="284">
        <v>70</v>
      </c>
      <c r="AS881" s="284">
        <v>46</v>
      </c>
      <c r="AU881" t="s">
        <v>2066</v>
      </c>
    </row>
    <row r="882" spans="4:47" ht="13.5" customHeight="1">
      <c r="D882" s="283" t="s">
        <v>2068</v>
      </c>
      <c r="E882" s="282"/>
      <c r="F882" s="285" t="s">
        <v>2069</v>
      </c>
      <c r="G882" s="199">
        <v>0.1</v>
      </c>
      <c r="H882" s="287" t="s">
        <v>2022</v>
      </c>
      <c r="I882" s="287" t="s">
        <v>2022</v>
      </c>
      <c r="J882" s="287" t="s">
        <v>2022</v>
      </c>
      <c r="K882" s="287" t="s">
        <v>2022</v>
      </c>
      <c r="L882" s="287" t="s">
        <v>2022</v>
      </c>
      <c r="M882" s="287" t="s">
        <v>2022</v>
      </c>
      <c r="N882" s="287" t="s">
        <v>2022</v>
      </c>
      <c r="O882" s="287" t="s">
        <v>2022</v>
      </c>
      <c r="P882" s="287" t="s">
        <v>2022</v>
      </c>
      <c r="Q882" s="287" t="s">
        <v>2022</v>
      </c>
      <c r="R882" s="287" t="s">
        <v>2022</v>
      </c>
      <c r="S882" s="284">
        <v>155</v>
      </c>
      <c r="T882" s="284">
        <v>166</v>
      </c>
      <c r="U882" s="284">
        <v>195</v>
      </c>
      <c r="V882" s="284">
        <v>179</v>
      </c>
      <c r="W882" s="284">
        <v>203</v>
      </c>
      <c r="X882" s="284">
        <v>155</v>
      </c>
      <c r="Y882" s="284">
        <v>166</v>
      </c>
      <c r="Z882" s="284">
        <v>195</v>
      </c>
      <c r="AA882" s="284">
        <v>172</v>
      </c>
      <c r="AB882" s="284">
        <v>155</v>
      </c>
      <c r="AC882" s="284">
        <v>166</v>
      </c>
      <c r="AD882" s="284">
        <v>195</v>
      </c>
      <c r="AE882" s="284">
        <v>172</v>
      </c>
      <c r="AF882" s="284">
        <v>155</v>
      </c>
      <c r="AG882" s="284">
        <v>166</v>
      </c>
      <c r="AH882" s="284">
        <v>195</v>
      </c>
      <c r="AI882" s="284">
        <v>182</v>
      </c>
      <c r="AJ882" s="284">
        <v>155</v>
      </c>
      <c r="AK882" s="284">
        <v>166</v>
      </c>
      <c r="AL882" s="284">
        <v>195</v>
      </c>
      <c r="AM882" s="284">
        <v>155</v>
      </c>
      <c r="AN882" s="284">
        <v>162</v>
      </c>
      <c r="AO882" s="284">
        <v>187</v>
      </c>
      <c r="AP882" s="284">
        <v>40</v>
      </c>
      <c r="AQ882" s="284">
        <v>40</v>
      </c>
      <c r="AR882" s="284">
        <v>70</v>
      </c>
      <c r="AS882" s="284">
        <v>46</v>
      </c>
      <c r="AU882" t="s">
        <v>2068</v>
      </c>
    </row>
    <row r="883" spans="4:47" ht="13.5" customHeight="1">
      <c r="D883" s="283" t="s">
        <v>4564</v>
      </c>
      <c r="E883" s="282"/>
      <c r="F883" s="285" t="s">
        <v>4565</v>
      </c>
      <c r="G883" s="199">
        <v>0.1</v>
      </c>
      <c r="H883" s="287" t="s">
        <v>2022</v>
      </c>
      <c r="I883" s="287" t="s">
        <v>2022</v>
      </c>
      <c r="J883" s="287" t="s">
        <v>2022</v>
      </c>
      <c r="K883" s="287" t="s">
        <v>2022</v>
      </c>
      <c r="L883" s="287" t="s">
        <v>2022</v>
      </c>
      <c r="M883" s="287" t="s">
        <v>2022</v>
      </c>
      <c r="N883" s="287" t="s">
        <v>2022</v>
      </c>
      <c r="O883" s="287" t="s">
        <v>2022</v>
      </c>
      <c r="P883" s="287" t="s">
        <v>2022</v>
      </c>
      <c r="Q883" s="287" t="s">
        <v>2022</v>
      </c>
      <c r="R883" s="287" t="s">
        <v>2022</v>
      </c>
      <c r="S883" s="284">
        <v>168</v>
      </c>
      <c r="T883" s="284">
        <v>179</v>
      </c>
      <c r="U883" s="284">
        <v>211</v>
      </c>
      <c r="V883" s="284">
        <v>189</v>
      </c>
      <c r="W883" s="284">
        <v>214</v>
      </c>
      <c r="X883" s="284">
        <v>168</v>
      </c>
      <c r="Y883" s="284">
        <v>179</v>
      </c>
      <c r="Z883" s="284">
        <v>211</v>
      </c>
      <c r="AA883" s="284">
        <v>186</v>
      </c>
      <c r="AB883" s="284">
        <v>168</v>
      </c>
      <c r="AC883" s="284">
        <v>179</v>
      </c>
      <c r="AD883" s="284">
        <v>211</v>
      </c>
      <c r="AE883" s="284">
        <v>186</v>
      </c>
      <c r="AF883" s="284">
        <v>168</v>
      </c>
      <c r="AG883" s="284">
        <v>179</v>
      </c>
      <c r="AH883" s="284">
        <v>211</v>
      </c>
      <c r="AI883" s="284">
        <v>0</v>
      </c>
      <c r="AJ883" s="284">
        <v>168</v>
      </c>
      <c r="AK883" s="284">
        <v>179</v>
      </c>
      <c r="AL883" s="284">
        <v>211</v>
      </c>
      <c r="AM883" s="284">
        <v>168</v>
      </c>
      <c r="AN883" s="284">
        <v>175</v>
      </c>
      <c r="AO883" s="284">
        <v>202</v>
      </c>
      <c r="AP883" s="284">
        <v>40</v>
      </c>
      <c r="AQ883" s="284">
        <v>40</v>
      </c>
      <c r="AR883" s="284">
        <v>70</v>
      </c>
      <c r="AS883" s="284">
        <v>46</v>
      </c>
      <c r="AU883" t="s">
        <v>4564</v>
      </c>
    </row>
    <row r="884" spans="4:47" ht="13.5" customHeight="1">
      <c r="D884" s="283" t="s">
        <v>2070</v>
      </c>
      <c r="E884" s="282"/>
      <c r="F884" s="285" t="s">
        <v>2071</v>
      </c>
      <c r="G884" s="199">
        <v>0.1</v>
      </c>
      <c r="H884" s="287" t="s">
        <v>2022</v>
      </c>
      <c r="I884" s="287" t="s">
        <v>2022</v>
      </c>
      <c r="J884" s="287" t="s">
        <v>2022</v>
      </c>
      <c r="K884" s="287" t="s">
        <v>2022</v>
      </c>
      <c r="L884" s="287" t="s">
        <v>2022</v>
      </c>
      <c r="M884" s="287" t="s">
        <v>2022</v>
      </c>
      <c r="N884" s="287" t="s">
        <v>2022</v>
      </c>
      <c r="O884" s="287" t="s">
        <v>2022</v>
      </c>
      <c r="P884" s="287" t="s">
        <v>2022</v>
      </c>
      <c r="Q884" s="287" t="s">
        <v>2022</v>
      </c>
      <c r="R884" s="287" t="s">
        <v>2022</v>
      </c>
      <c r="S884" s="284">
        <v>180</v>
      </c>
      <c r="T884" s="284">
        <v>192</v>
      </c>
      <c r="U884" s="284">
        <v>226</v>
      </c>
      <c r="V884" s="284">
        <v>198</v>
      </c>
      <c r="W884" s="284">
        <v>225</v>
      </c>
      <c r="X884" s="284">
        <v>180</v>
      </c>
      <c r="Y884" s="284">
        <v>192</v>
      </c>
      <c r="Z884" s="284">
        <v>226</v>
      </c>
      <c r="AA884" s="284">
        <v>200</v>
      </c>
      <c r="AB884" s="284">
        <v>180</v>
      </c>
      <c r="AC884" s="284">
        <v>192</v>
      </c>
      <c r="AD884" s="284">
        <v>226</v>
      </c>
      <c r="AE884" s="284">
        <v>200</v>
      </c>
      <c r="AF884" s="284">
        <v>180</v>
      </c>
      <c r="AG884" s="284">
        <v>192</v>
      </c>
      <c r="AH884" s="284">
        <v>226</v>
      </c>
      <c r="AI884" s="284">
        <v>206</v>
      </c>
      <c r="AJ884" s="284">
        <v>180</v>
      </c>
      <c r="AK884" s="284">
        <v>192</v>
      </c>
      <c r="AL884" s="284">
        <v>226</v>
      </c>
      <c r="AM884" s="284">
        <v>180</v>
      </c>
      <c r="AN884" s="284">
        <v>188</v>
      </c>
      <c r="AO884" s="284">
        <v>217</v>
      </c>
      <c r="AP884" s="284">
        <v>40</v>
      </c>
      <c r="AQ884" s="284">
        <v>40</v>
      </c>
      <c r="AR884" s="284">
        <v>70</v>
      </c>
      <c r="AS884" s="284">
        <v>46</v>
      </c>
      <c r="AU884" t="s">
        <v>2070</v>
      </c>
    </row>
    <row r="885" spans="4:47" ht="13.5" customHeight="1">
      <c r="D885" s="283" t="s">
        <v>2789</v>
      </c>
      <c r="E885" s="282"/>
      <c r="F885" s="285" t="s">
        <v>3651</v>
      </c>
      <c r="G885" s="199">
        <v>0.1</v>
      </c>
      <c r="H885" s="287" t="s">
        <v>2022</v>
      </c>
      <c r="I885" s="287" t="s">
        <v>2022</v>
      </c>
      <c r="J885" s="287" t="s">
        <v>2022</v>
      </c>
      <c r="K885" s="287" t="s">
        <v>2022</v>
      </c>
      <c r="L885" s="287" t="s">
        <v>2022</v>
      </c>
      <c r="M885" s="287" t="s">
        <v>2022</v>
      </c>
      <c r="N885" s="287" t="s">
        <v>2022</v>
      </c>
      <c r="O885" s="287" t="s">
        <v>2022</v>
      </c>
      <c r="P885" s="287" t="s">
        <v>2022</v>
      </c>
      <c r="Q885" s="287" t="s">
        <v>2022</v>
      </c>
      <c r="R885" s="287" t="s">
        <v>2022</v>
      </c>
      <c r="S885" s="284">
        <v>182</v>
      </c>
      <c r="T885" s="284">
        <v>195</v>
      </c>
      <c r="U885" s="284">
        <v>229</v>
      </c>
      <c r="V885" s="284">
        <v>198</v>
      </c>
      <c r="W885" s="284">
        <v>225</v>
      </c>
      <c r="X885" s="284">
        <v>182</v>
      </c>
      <c r="Y885" s="284">
        <v>195</v>
      </c>
      <c r="Z885" s="284">
        <v>229</v>
      </c>
      <c r="AA885" s="284">
        <v>201</v>
      </c>
      <c r="AB885" s="284">
        <v>182</v>
      </c>
      <c r="AC885" s="284">
        <v>195</v>
      </c>
      <c r="AD885" s="284">
        <v>229</v>
      </c>
      <c r="AE885" s="284">
        <v>201</v>
      </c>
      <c r="AF885" s="284">
        <v>182</v>
      </c>
      <c r="AG885" s="284">
        <v>195</v>
      </c>
      <c r="AH885" s="284">
        <v>229</v>
      </c>
      <c r="AI885" s="284">
        <v>207</v>
      </c>
      <c r="AJ885" s="284">
        <v>182</v>
      </c>
      <c r="AK885" s="284">
        <v>195</v>
      </c>
      <c r="AL885" s="284">
        <v>229</v>
      </c>
      <c r="AM885" s="284">
        <v>182</v>
      </c>
      <c r="AN885" s="284">
        <v>191</v>
      </c>
      <c r="AO885" s="284">
        <v>219</v>
      </c>
      <c r="AP885" s="284">
        <v>40</v>
      </c>
      <c r="AQ885" s="284">
        <v>40</v>
      </c>
      <c r="AR885" s="284">
        <v>70</v>
      </c>
      <c r="AS885" s="284">
        <v>46</v>
      </c>
      <c r="AU885" t="s">
        <v>2789</v>
      </c>
    </row>
    <row r="886" spans="4:47" ht="13.5" customHeight="1">
      <c r="D886" s="283" t="s">
        <v>2072</v>
      </c>
      <c r="E886" s="282"/>
      <c r="F886" s="285" t="s">
        <v>2073</v>
      </c>
      <c r="G886" s="199">
        <v>0.1</v>
      </c>
      <c r="H886" s="287" t="s">
        <v>2022</v>
      </c>
      <c r="I886" s="287" t="s">
        <v>2022</v>
      </c>
      <c r="J886" s="287" t="s">
        <v>2022</v>
      </c>
      <c r="K886" s="287" t="s">
        <v>2022</v>
      </c>
      <c r="L886" s="287" t="s">
        <v>2022</v>
      </c>
      <c r="M886" s="287" t="s">
        <v>2022</v>
      </c>
      <c r="N886" s="287" t="s">
        <v>2022</v>
      </c>
      <c r="O886" s="287" t="s">
        <v>2022</v>
      </c>
      <c r="P886" s="287" t="s">
        <v>2022</v>
      </c>
      <c r="Q886" s="287" t="s">
        <v>2022</v>
      </c>
      <c r="R886" s="287" t="s">
        <v>2022</v>
      </c>
      <c r="S886" s="284">
        <v>194</v>
      </c>
      <c r="T886" s="284">
        <v>208</v>
      </c>
      <c r="U886" s="284">
        <v>245</v>
      </c>
      <c r="V886" s="284">
        <v>198</v>
      </c>
      <c r="W886" s="284">
        <v>226</v>
      </c>
      <c r="X886" s="284">
        <v>194</v>
      </c>
      <c r="Y886" s="284">
        <v>208</v>
      </c>
      <c r="Z886" s="284">
        <v>245</v>
      </c>
      <c r="AA886" s="284">
        <v>215</v>
      </c>
      <c r="AB886" s="284">
        <v>194</v>
      </c>
      <c r="AC886" s="284">
        <v>208</v>
      </c>
      <c r="AD886" s="284">
        <v>245</v>
      </c>
      <c r="AE886" s="284">
        <v>215</v>
      </c>
      <c r="AF886" s="284">
        <v>194</v>
      </c>
      <c r="AG886" s="284">
        <v>208</v>
      </c>
      <c r="AH886" s="284">
        <v>245</v>
      </c>
      <c r="AI886" s="284">
        <v>209</v>
      </c>
      <c r="AJ886" s="284">
        <v>194</v>
      </c>
      <c r="AK886" s="284">
        <v>208</v>
      </c>
      <c r="AL886" s="284">
        <v>245</v>
      </c>
      <c r="AM886" s="284">
        <v>194</v>
      </c>
      <c r="AN886" s="284">
        <v>204</v>
      </c>
      <c r="AO886" s="284">
        <v>235</v>
      </c>
      <c r="AP886" s="284">
        <v>40</v>
      </c>
      <c r="AQ886" s="284">
        <v>40</v>
      </c>
      <c r="AR886" s="284">
        <v>71</v>
      </c>
      <c r="AS886" s="284">
        <v>47</v>
      </c>
      <c r="AU886" t="s">
        <v>2072</v>
      </c>
    </row>
    <row r="887" spans="4:47" ht="13.5" customHeight="1">
      <c r="D887" s="283" t="s">
        <v>2074</v>
      </c>
      <c r="E887" s="282"/>
      <c r="F887" s="285" t="s">
        <v>2075</v>
      </c>
      <c r="G887" s="199">
        <v>0.1</v>
      </c>
      <c r="H887" s="287" t="s">
        <v>2022</v>
      </c>
      <c r="I887" s="287" t="s">
        <v>2022</v>
      </c>
      <c r="J887" s="287" t="s">
        <v>2022</v>
      </c>
      <c r="K887" s="287" t="s">
        <v>2022</v>
      </c>
      <c r="L887" s="287" t="s">
        <v>2022</v>
      </c>
      <c r="M887" s="287" t="s">
        <v>2022</v>
      </c>
      <c r="N887" s="287" t="s">
        <v>2022</v>
      </c>
      <c r="O887" s="287" t="s">
        <v>2022</v>
      </c>
      <c r="P887" s="287" t="s">
        <v>2022</v>
      </c>
      <c r="Q887" s="287" t="s">
        <v>2022</v>
      </c>
      <c r="R887" s="287" t="s">
        <v>2022</v>
      </c>
      <c r="S887" s="284">
        <v>153</v>
      </c>
      <c r="T887" s="284">
        <v>162</v>
      </c>
      <c r="U887" s="284">
        <v>191</v>
      </c>
      <c r="V887" s="284">
        <v>179</v>
      </c>
      <c r="W887" s="284">
        <v>203</v>
      </c>
      <c r="X887" s="284">
        <v>153</v>
      </c>
      <c r="Y887" s="284">
        <v>162</v>
      </c>
      <c r="Z887" s="284">
        <v>191</v>
      </c>
      <c r="AA887" s="284">
        <v>170</v>
      </c>
      <c r="AB887" s="284">
        <v>153</v>
      </c>
      <c r="AC887" s="284">
        <v>162</v>
      </c>
      <c r="AD887" s="284">
        <v>191</v>
      </c>
      <c r="AE887" s="284">
        <v>170</v>
      </c>
      <c r="AF887" s="284">
        <v>153</v>
      </c>
      <c r="AG887" s="284">
        <v>162</v>
      </c>
      <c r="AH887" s="284">
        <v>191</v>
      </c>
      <c r="AI887" s="284">
        <v>180</v>
      </c>
      <c r="AJ887" s="284">
        <v>153</v>
      </c>
      <c r="AK887" s="284">
        <v>162</v>
      </c>
      <c r="AL887" s="284">
        <v>191</v>
      </c>
      <c r="AM887" s="284">
        <v>153</v>
      </c>
      <c r="AN887" s="284">
        <v>159</v>
      </c>
      <c r="AO887" s="284">
        <v>183</v>
      </c>
      <c r="AP887" s="284">
        <v>40</v>
      </c>
      <c r="AQ887" s="284">
        <v>40</v>
      </c>
      <c r="AR887" s="284">
        <v>70</v>
      </c>
      <c r="AS887" s="284">
        <v>46</v>
      </c>
      <c r="AU887" t="s">
        <v>2074</v>
      </c>
    </row>
    <row r="888" spans="4:47" ht="13.5" customHeight="1">
      <c r="D888" s="283" t="s">
        <v>3603</v>
      </c>
      <c r="E888" s="282"/>
      <c r="F888" s="285" t="s">
        <v>3604</v>
      </c>
      <c r="G888" s="199">
        <v>0.1</v>
      </c>
      <c r="H888" s="287" t="s">
        <v>2022</v>
      </c>
      <c r="I888" s="287" t="s">
        <v>2022</v>
      </c>
      <c r="J888" s="287" t="s">
        <v>2022</v>
      </c>
      <c r="K888" s="287" t="s">
        <v>2022</v>
      </c>
      <c r="L888" s="287" t="s">
        <v>2022</v>
      </c>
      <c r="M888" s="287" t="s">
        <v>2022</v>
      </c>
      <c r="N888" s="287" t="s">
        <v>2022</v>
      </c>
      <c r="O888" s="287" t="s">
        <v>2022</v>
      </c>
      <c r="P888" s="287" t="s">
        <v>2022</v>
      </c>
      <c r="Q888" s="287" t="s">
        <v>2022</v>
      </c>
      <c r="R888" s="287" t="s">
        <v>2022</v>
      </c>
      <c r="S888" s="284">
        <v>157</v>
      </c>
      <c r="T888" s="284">
        <v>167</v>
      </c>
      <c r="U888" s="284">
        <v>197</v>
      </c>
      <c r="V888" s="284">
        <v>179</v>
      </c>
      <c r="W888" s="284">
        <v>203</v>
      </c>
      <c r="X888" s="284">
        <v>157</v>
      </c>
      <c r="Y888" s="284">
        <v>167</v>
      </c>
      <c r="Z888" s="284">
        <v>197</v>
      </c>
      <c r="AA888" s="284">
        <v>174</v>
      </c>
      <c r="AB888" s="284">
        <v>157</v>
      </c>
      <c r="AC888" s="284">
        <v>167</v>
      </c>
      <c r="AD888" s="284">
        <v>197</v>
      </c>
      <c r="AE888" s="284">
        <v>174</v>
      </c>
      <c r="AF888" s="284">
        <v>157</v>
      </c>
      <c r="AG888" s="284">
        <v>167</v>
      </c>
      <c r="AH888" s="284">
        <v>197</v>
      </c>
      <c r="AI888" s="284">
        <v>182</v>
      </c>
      <c r="AJ888" s="284">
        <v>157</v>
      </c>
      <c r="AK888" s="284">
        <v>167</v>
      </c>
      <c r="AL888" s="284">
        <v>197</v>
      </c>
      <c r="AM888" s="284">
        <v>157</v>
      </c>
      <c r="AN888" s="284">
        <v>164</v>
      </c>
      <c r="AO888" s="284">
        <v>189</v>
      </c>
      <c r="AP888" s="284">
        <v>40</v>
      </c>
      <c r="AQ888" s="284">
        <v>40</v>
      </c>
      <c r="AR888" s="284">
        <v>70</v>
      </c>
      <c r="AS888" s="284">
        <v>46</v>
      </c>
      <c r="AU888" t="s">
        <v>3603</v>
      </c>
    </row>
    <row r="889" spans="4:47" ht="13.5" customHeight="1">
      <c r="D889" s="283" t="s">
        <v>2076</v>
      </c>
      <c r="E889" s="282"/>
      <c r="F889" s="285" t="s">
        <v>2077</v>
      </c>
      <c r="G889" s="199">
        <v>0.1</v>
      </c>
      <c r="H889" s="287" t="s">
        <v>2022</v>
      </c>
      <c r="I889" s="287" t="s">
        <v>2022</v>
      </c>
      <c r="J889" s="287" t="s">
        <v>2022</v>
      </c>
      <c r="K889" s="287" t="s">
        <v>2022</v>
      </c>
      <c r="L889" s="287" t="s">
        <v>2022</v>
      </c>
      <c r="M889" s="287" t="s">
        <v>2022</v>
      </c>
      <c r="N889" s="287" t="s">
        <v>2022</v>
      </c>
      <c r="O889" s="287" t="s">
        <v>2022</v>
      </c>
      <c r="P889" s="287" t="s">
        <v>2022</v>
      </c>
      <c r="Q889" s="287" t="s">
        <v>2022</v>
      </c>
      <c r="R889" s="287" t="s">
        <v>2022</v>
      </c>
      <c r="S889" s="284">
        <v>160</v>
      </c>
      <c r="T889" s="284">
        <v>173</v>
      </c>
      <c r="U889" s="284">
        <v>203</v>
      </c>
      <c r="V889" s="284">
        <v>179</v>
      </c>
      <c r="W889" s="284">
        <v>203</v>
      </c>
      <c r="X889" s="284">
        <v>160</v>
      </c>
      <c r="Y889" s="284">
        <v>173</v>
      </c>
      <c r="Z889" s="284">
        <v>203</v>
      </c>
      <c r="AA889" s="284">
        <v>177</v>
      </c>
      <c r="AB889" s="284">
        <v>160</v>
      </c>
      <c r="AC889" s="284">
        <v>173</v>
      </c>
      <c r="AD889" s="284">
        <v>203</v>
      </c>
      <c r="AE889" s="284">
        <v>177</v>
      </c>
      <c r="AF889" s="284">
        <v>160</v>
      </c>
      <c r="AG889" s="284">
        <v>173</v>
      </c>
      <c r="AH889" s="284">
        <v>203</v>
      </c>
      <c r="AI889" s="284">
        <v>184</v>
      </c>
      <c r="AJ889" s="284">
        <v>160</v>
      </c>
      <c r="AK889" s="284">
        <v>173</v>
      </c>
      <c r="AL889" s="284">
        <v>203</v>
      </c>
      <c r="AM889" s="284">
        <v>160</v>
      </c>
      <c r="AN889" s="284">
        <v>169</v>
      </c>
      <c r="AO889" s="284">
        <v>195</v>
      </c>
      <c r="AP889" s="284">
        <v>40</v>
      </c>
      <c r="AQ889" s="284">
        <v>40</v>
      </c>
      <c r="AR889" s="284">
        <v>70</v>
      </c>
      <c r="AS889" s="284">
        <v>46</v>
      </c>
      <c r="AU889" t="s">
        <v>2076</v>
      </c>
    </row>
    <row r="890" spans="4:47" ht="13.5" customHeight="1">
      <c r="D890" s="283" t="s">
        <v>2078</v>
      </c>
      <c r="E890" s="282"/>
      <c r="F890" s="285" t="s">
        <v>2079</v>
      </c>
      <c r="G890" s="199">
        <v>0.1</v>
      </c>
      <c r="H890" s="287" t="s">
        <v>2022</v>
      </c>
      <c r="I890" s="287" t="s">
        <v>2022</v>
      </c>
      <c r="J890" s="287" t="s">
        <v>2022</v>
      </c>
      <c r="K890" s="287" t="s">
        <v>2022</v>
      </c>
      <c r="L890" s="287" t="s">
        <v>2022</v>
      </c>
      <c r="M890" s="287" t="s">
        <v>2022</v>
      </c>
      <c r="N890" s="287" t="s">
        <v>2022</v>
      </c>
      <c r="O890" s="287" t="s">
        <v>2022</v>
      </c>
      <c r="P890" s="287" t="s">
        <v>2022</v>
      </c>
      <c r="Q890" s="287" t="s">
        <v>2022</v>
      </c>
      <c r="R890" s="287" t="s">
        <v>2022</v>
      </c>
      <c r="S890" s="284">
        <v>167</v>
      </c>
      <c r="T890" s="284">
        <v>183</v>
      </c>
      <c r="U890" s="284">
        <v>215</v>
      </c>
      <c r="V890" s="284">
        <v>179</v>
      </c>
      <c r="W890" s="284">
        <v>203</v>
      </c>
      <c r="X890" s="284">
        <v>167</v>
      </c>
      <c r="Y890" s="284">
        <v>183</v>
      </c>
      <c r="Z890" s="284">
        <v>215</v>
      </c>
      <c r="AA890" s="284">
        <v>185</v>
      </c>
      <c r="AB890" s="284">
        <v>167</v>
      </c>
      <c r="AC890" s="284">
        <v>183</v>
      </c>
      <c r="AD890" s="284">
        <v>215</v>
      </c>
      <c r="AE890" s="284">
        <v>185</v>
      </c>
      <c r="AF890" s="284">
        <v>167</v>
      </c>
      <c r="AG890" s="284">
        <v>183</v>
      </c>
      <c r="AH890" s="284">
        <v>215</v>
      </c>
      <c r="AI890" s="284">
        <v>188</v>
      </c>
      <c r="AJ890" s="284">
        <v>167</v>
      </c>
      <c r="AK890" s="284">
        <v>183</v>
      </c>
      <c r="AL890" s="284">
        <v>215</v>
      </c>
      <c r="AM890" s="284">
        <v>167</v>
      </c>
      <c r="AN890" s="284">
        <v>179</v>
      </c>
      <c r="AO890" s="284">
        <v>206</v>
      </c>
      <c r="AP890" s="284">
        <v>40</v>
      </c>
      <c r="AQ890" s="284">
        <v>40</v>
      </c>
      <c r="AR890" s="284">
        <v>70</v>
      </c>
      <c r="AS890" s="284">
        <v>46</v>
      </c>
      <c r="AU890" t="s">
        <v>2078</v>
      </c>
    </row>
    <row r="891" spans="4:47" ht="13.5" customHeight="1">
      <c r="D891" s="283" t="s">
        <v>2080</v>
      </c>
      <c r="E891" s="282"/>
      <c r="F891" s="285" t="s">
        <v>2081</v>
      </c>
      <c r="G891" s="199">
        <v>0.1</v>
      </c>
      <c r="H891" s="287" t="s">
        <v>2022</v>
      </c>
      <c r="I891" s="287" t="s">
        <v>2022</v>
      </c>
      <c r="J891" s="287" t="s">
        <v>2022</v>
      </c>
      <c r="K891" s="287" t="s">
        <v>2022</v>
      </c>
      <c r="L891" s="287" t="s">
        <v>2022</v>
      </c>
      <c r="M891" s="287" t="s">
        <v>2022</v>
      </c>
      <c r="N891" s="287" t="s">
        <v>2022</v>
      </c>
      <c r="O891" s="287" t="s">
        <v>2022</v>
      </c>
      <c r="P891" s="287" t="s">
        <v>2022</v>
      </c>
      <c r="Q891" s="287" t="s">
        <v>2022</v>
      </c>
      <c r="R891" s="287" t="s">
        <v>2022</v>
      </c>
      <c r="S891" s="284">
        <v>174</v>
      </c>
      <c r="T891" s="284">
        <v>193</v>
      </c>
      <c r="U891" s="284">
        <v>228</v>
      </c>
      <c r="V891" s="284">
        <v>183</v>
      </c>
      <c r="W891" s="284">
        <v>208</v>
      </c>
      <c r="X891" s="284">
        <v>174</v>
      </c>
      <c r="Y891" s="284">
        <v>193</v>
      </c>
      <c r="Z891" s="284">
        <v>228</v>
      </c>
      <c r="AA891" s="284">
        <v>193</v>
      </c>
      <c r="AB891" s="284">
        <v>174</v>
      </c>
      <c r="AC891" s="284">
        <v>193</v>
      </c>
      <c r="AD891" s="284">
        <v>228</v>
      </c>
      <c r="AE891" s="284">
        <v>193</v>
      </c>
      <c r="AF891" s="284">
        <v>174</v>
      </c>
      <c r="AG891" s="284">
        <v>193</v>
      </c>
      <c r="AH891" s="284">
        <v>228</v>
      </c>
      <c r="AI891" s="284">
        <v>191</v>
      </c>
      <c r="AJ891" s="284">
        <v>174</v>
      </c>
      <c r="AK891" s="284">
        <v>193</v>
      </c>
      <c r="AL891" s="284">
        <v>228</v>
      </c>
      <c r="AM891" s="284">
        <v>174</v>
      </c>
      <c r="AN891" s="284">
        <v>190</v>
      </c>
      <c r="AO891" s="284">
        <v>218</v>
      </c>
      <c r="AP891" s="284">
        <v>45</v>
      </c>
      <c r="AQ891" s="284">
        <v>45</v>
      </c>
      <c r="AR891" s="284">
        <v>79</v>
      </c>
      <c r="AS891" s="284">
        <v>50</v>
      </c>
      <c r="AU891" t="s">
        <v>2080</v>
      </c>
    </row>
    <row r="892" spans="4:47" ht="13.5" customHeight="1">
      <c r="D892" s="283" t="s">
        <v>4566</v>
      </c>
      <c r="E892" s="282"/>
      <c r="F892" s="285" t="s">
        <v>4567</v>
      </c>
      <c r="G892" s="199">
        <v>0.1</v>
      </c>
      <c r="H892" s="287" t="s">
        <v>2022</v>
      </c>
      <c r="I892" s="287" t="s">
        <v>2022</v>
      </c>
      <c r="J892" s="287" t="s">
        <v>2022</v>
      </c>
      <c r="K892" s="287" t="s">
        <v>2022</v>
      </c>
      <c r="L892" s="287" t="s">
        <v>2022</v>
      </c>
      <c r="M892" s="287" t="s">
        <v>2022</v>
      </c>
      <c r="N892" s="287" t="s">
        <v>2022</v>
      </c>
      <c r="O892" s="287" t="s">
        <v>2022</v>
      </c>
      <c r="P892" s="287" t="s">
        <v>2022</v>
      </c>
      <c r="Q892" s="287" t="s">
        <v>2022</v>
      </c>
      <c r="R892" s="287" t="s">
        <v>2022</v>
      </c>
      <c r="S892" s="284">
        <v>189</v>
      </c>
      <c r="T892" s="284">
        <v>210</v>
      </c>
      <c r="U892" s="284">
        <v>247</v>
      </c>
      <c r="V892" s="284">
        <v>197</v>
      </c>
      <c r="W892" s="284">
        <v>224</v>
      </c>
      <c r="X892" s="284">
        <v>189</v>
      </c>
      <c r="Y892" s="284">
        <v>210</v>
      </c>
      <c r="Z892" s="284">
        <v>247</v>
      </c>
      <c r="AA892" s="284">
        <v>209</v>
      </c>
      <c r="AB892" s="284">
        <v>189</v>
      </c>
      <c r="AC892" s="284">
        <v>210</v>
      </c>
      <c r="AD892" s="284">
        <v>247</v>
      </c>
      <c r="AE892" s="284">
        <v>209</v>
      </c>
      <c r="AF892" s="284">
        <v>189</v>
      </c>
      <c r="AG892" s="284">
        <v>210</v>
      </c>
      <c r="AH892" s="284">
        <v>247</v>
      </c>
      <c r="AI892" s="284">
        <v>0</v>
      </c>
      <c r="AJ892" s="284">
        <v>189</v>
      </c>
      <c r="AK892" s="284">
        <v>210</v>
      </c>
      <c r="AL892" s="284">
        <v>247</v>
      </c>
      <c r="AM892" s="284">
        <v>189</v>
      </c>
      <c r="AN892" s="284">
        <v>206</v>
      </c>
      <c r="AO892" s="284">
        <v>237</v>
      </c>
      <c r="AP892" s="284">
        <v>49</v>
      </c>
      <c r="AQ892" s="284">
        <v>49</v>
      </c>
      <c r="AR892" s="284">
        <v>86</v>
      </c>
      <c r="AS892" s="284">
        <v>53</v>
      </c>
      <c r="AU892" t="s">
        <v>4566</v>
      </c>
    </row>
    <row r="893" spans="4:47" ht="13.5" customHeight="1">
      <c r="D893" s="283" t="s">
        <v>2082</v>
      </c>
      <c r="E893" s="282"/>
      <c r="F893" s="285" t="s">
        <v>2083</v>
      </c>
      <c r="G893" s="199">
        <v>0.1</v>
      </c>
      <c r="H893" s="287" t="s">
        <v>2022</v>
      </c>
      <c r="I893" s="287" t="s">
        <v>2022</v>
      </c>
      <c r="J893" s="287" t="s">
        <v>2022</v>
      </c>
      <c r="K893" s="287" t="s">
        <v>2022</v>
      </c>
      <c r="L893" s="287" t="s">
        <v>2022</v>
      </c>
      <c r="M893" s="287" t="s">
        <v>2022</v>
      </c>
      <c r="N893" s="287" t="s">
        <v>2022</v>
      </c>
      <c r="O893" s="287" t="s">
        <v>2022</v>
      </c>
      <c r="P893" s="287" t="s">
        <v>2022</v>
      </c>
      <c r="Q893" s="287" t="s">
        <v>2022</v>
      </c>
      <c r="R893" s="287" t="s">
        <v>2022</v>
      </c>
      <c r="S893" s="284">
        <v>203</v>
      </c>
      <c r="T893" s="284">
        <v>226</v>
      </c>
      <c r="U893" s="284">
        <v>266</v>
      </c>
      <c r="V893" s="284">
        <v>211</v>
      </c>
      <c r="W893" s="284">
        <v>239</v>
      </c>
      <c r="X893" s="284">
        <v>203</v>
      </c>
      <c r="Y893" s="284">
        <v>226</v>
      </c>
      <c r="Z893" s="284">
        <v>266</v>
      </c>
      <c r="AA893" s="284">
        <v>224</v>
      </c>
      <c r="AB893" s="284">
        <v>203</v>
      </c>
      <c r="AC893" s="284">
        <v>226</v>
      </c>
      <c r="AD893" s="284">
        <v>266</v>
      </c>
      <c r="AE893" s="284">
        <v>224</v>
      </c>
      <c r="AF893" s="284">
        <v>203</v>
      </c>
      <c r="AG893" s="284">
        <v>226</v>
      </c>
      <c r="AH893" s="284">
        <v>266</v>
      </c>
      <c r="AI893" s="284">
        <v>217</v>
      </c>
      <c r="AJ893" s="284">
        <v>203</v>
      </c>
      <c r="AK893" s="284">
        <v>226</v>
      </c>
      <c r="AL893" s="284">
        <v>266</v>
      </c>
      <c r="AM893" s="284">
        <v>203</v>
      </c>
      <c r="AN893" s="284">
        <v>221</v>
      </c>
      <c r="AO893" s="284">
        <v>255</v>
      </c>
      <c r="AP893" s="284">
        <v>52</v>
      </c>
      <c r="AQ893" s="284">
        <v>52</v>
      </c>
      <c r="AR893" s="284">
        <v>92</v>
      </c>
      <c r="AS893" s="284">
        <v>56</v>
      </c>
      <c r="AU893" t="s">
        <v>2082</v>
      </c>
    </row>
    <row r="894" spans="4:47" ht="13.5" customHeight="1">
      <c r="D894" s="283" t="s">
        <v>2790</v>
      </c>
      <c r="E894" s="282"/>
      <c r="F894" s="285" t="s">
        <v>3652</v>
      </c>
      <c r="G894" s="199">
        <v>0.1</v>
      </c>
      <c r="H894" s="287" t="s">
        <v>2022</v>
      </c>
      <c r="I894" s="287" t="s">
        <v>2022</v>
      </c>
      <c r="J894" s="287" t="s">
        <v>2022</v>
      </c>
      <c r="K894" s="287" t="s">
        <v>2022</v>
      </c>
      <c r="L894" s="287" t="s">
        <v>2022</v>
      </c>
      <c r="M894" s="287" t="s">
        <v>2022</v>
      </c>
      <c r="N894" s="287" t="s">
        <v>2022</v>
      </c>
      <c r="O894" s="287" t="s">
        <v>2022</v>
      </c>
      <c r="P894" s="287" t="s">
        <v>2022</v>
      </c>
      <c r="Q894" s="287" t="s">
        <v>2022</v>
      </c>
      <c r="R894" s="287" t="s">
        <v>2022</v>
      </c>
      <c r="S894" s="284">
        <v>206</v>
      </c>
      <c r="T894" s="284">
        <v>231</v>
      </c>
      <c r="U894" s="284">
        <v>272</v>
      </c>
      <c r="V894" s="284">
        <v>215</v>
      </c>
      <c r="W894" s="284">
        <v>244</v>
      </c>
      <c r="X894" s="284">
        <v>206</v>
      </c>
      <c r="Y894" s="284">
        <v>231</v>
      </c>
      <c r="Z894" s="284">
        <v>272</v>
      </c>
      <c r="AA894" s="284">
        <v>228</v>
      </c>
      <c r="AB894" s="284">
        <v>206</v>
      </c>
      <c r="AC894" s="284">
        <v>231</v>
      </c>
      <c r="AD894" s="284">
        <v>272</v>
      </c>
      <c r="AE894" s="284">
        <v>228</v>
      </c>
      <c r="AF894" s="284">
        <v>206</v>
      </c>
      <c r="AG894" s="284">
        <v>231</v>
      </c>
      <c r="AH894" s="284">
        <v>272</v>
      </c>
      <c r="AI894" s="284">
        <v>219</v>
      </c>
      <c r="AJ894" s="284">
        <v>206</v>
      </c>
      <c r="AK894" s="284">
        <v>231</v>
      </c>
      <c r="AL894" s="284">
        <v>272</v>
      </c>
      <c r="AM894" s="284">
        <v>206</v>
      </c>
      <c r="AN894" s="284">
        <v>226</v>
      </c>
      <c r="AO894" s="284">
        <v>261</v>
      </c>
      <c r="AP894" s="284">
        <v>58</v>
      </c>
      <c r="AQ894" s="284">
        <v>58</v>
      </c>
      <c r="AR894" s="284">
        <v>103</v>
      </c>
      <c r="AS894" s="284">
        <v>59</v>
      </c>
      <c r="AU894" t="s">
        <v>2790</v>
      </c>
    </row>
    <row r="895" spans="4:47" ht="13.5" customHeight="1">
      <c r="D895" s="283" t="s">
        <v>2084</v>
      </c>
      <c r="E895" s="282"/>
      <c r="F895" s="285" t="s">
        <v>2085</v>
      </c>
      <c r="G895" s="199">
        <v>0.1</v>
      </c>
      <c r="H895" s="287" t="s">
        <v>2022</v>
      </c>
      <c r="I895" s="287" t="s">
        <v>2022</v>
      </c>
      <c r="J895" s="287" t="s">
        <v>2022</v>
      </c>
      <c r="K895" s="287" t="s">
        <v>2022</v>
      </c>
      <c r="L895" s="287" t="s">
        <v>2022</v>
      </c>
      <c r="M895" s="287" t="s">
        <v>2022</v>
      </c>
      <c r="N895" s="287" t="s">
        <v>2022</v>
      </c>
      <c r="O895" s="287" t="s">
        <v>2022</v>
      </c>
      <c r="P895" s="287" t="s">
        <v>2022</v>
      </c>
      <c r="Q895" s="287" t="s">
        <v>2022</v>
      </c>
      <c r="R895" s="287" t="s">
        <v>2022</v>
      </c>
      <c r="S895" s="284">
        <v>221</v>
      </c>
      <c r="T895" s="284">
        <v>247</v>
      </c>
      <c r="U895" s="284">
        <v>291</v>
      </c>
      <c r="V895" s="284">
        <v>219</v>
      </c>
      <c r="W895" s="284">
        <v>248</v>
      </c>
      <c r="X895" s="284">
        <v>221</v>
      </c>
      <c r="Y895" s="284">
        <v>247</v>
      </c>
      <c r="Z895" s="284">
        <v>291</v>
      </c>
      <c r="AA895" s="284">
        <v>244</v>
      </c>
      <c r="AB895" s="284">
        <v>221</v>
      </c>
      <c r="AC895" s="284">
        <v>247</v>
      </c>
      <c r="AD895" s="284">
        <v>291</v>
      </c>
      <c r="AE895" s="284">
        <v>244</v>
      </c>
      <c r="AF895" s="284">
        <v>221</v>
      </c>
      <c r="AG895" s="284">
        <v>247</v>
      </c>
      <c r="AH895" s="284">
        <v>291</v>
      </c>
      <c r="AI895" s="284">
        <v>221</v>
      </c>
      <c r="AJ895" s="284">
        <v>221</v>
      </c>
      <c r="AK895" s="284">
        <v>247</v>
      </c>
      <c r="AL895" s="284">
        <v>291</v>
      </c>
      <c r="AM895" s="284">
        <v>221</v>
      </c>
      <c r="AN895" s="284">
        <v>242</v>
      </c>
      <c r="AO895" s="284">
        <v>279</v>
      </c>
      <c r="AP895" s="284">
        <v>63</v>
      </c>
      <c r="AQ895" s="284">
        <v>63</v>
      </c>
      <c r="AR895" s="284">
        <v>111</v>
      </c>
      <c r="AS895" s="284">
        <v>62</v>
      </c>
      <c r="AU895" t="s">
        <v>2084</v>
      </c>
    </row>
    <row r="896" spans="4:47" ht="13.5" customHeight="1">
      <c r="D896" s="283" t="s">
        <v>3927</v>
      </c>
      <c r="E896" s="283"/>
      <c r="F896" s="285" t="s">
        <v>3933</v>
      </c>
      <c r="G896" s="199">
        <v>15</v>
      </c>
      <c r="H896" s="284">
        <v>554</v>
      </c>
      <c r="I896" s="284">
        <v>552</v>
      </c>
      <c r="J896" s="284">
        <v>632</v>
      </c>
      <c r="K896" s="284">
        <v>579</v>
      </c>
      <c r="L896" s="284">
        <v>575</v>
      </c>
      <c r="M896" s="284">
        <v>664</v>
      </c>
      <c r="N896" s="284">
        <v>631</v>
      </c>
      <c r="O896" s="284">
        <v>552</v>
      </c>
      <c r="P896" s="284">
        <v>598</v>
      </c>
      <c r="Q896" s="284">
        <v>650</v>
      </c>
      <c r="R896" s="284">
        <v>622</v>
      </c>
      <c r="S896" s="284">
        <v>666</v>
      </c>
      <c r="T896" s="284">
        <v>763</v>
      </c>
      <c r="U896" s="284">
        <v>853</v>
      </c>
      <c r="V896" s="284">
        <v>668</v>
      </c>
      <c r="W896" s="284">
        <v>708</v>
      </c>
      <c r="X896" s="284">
        <v>585</v>
      </c>
      <c r="Y896" s="284">
        <v>642</v>
      </c>
      <c r="Z896" s="284">
        <v>733</v>
      </c>
      <c r="AA896" s="284">
        <v>641</v>
      </c>
      <c r="AB896" s="284">
        <v>618</v>
      </c>
      <c r="AC896" s="284">
        <v>692</v>
      </c>
      <c r="AD896" s="284">
        <v>795</v>
      </c>
      <c r="AE896" s="284">
        <v>670</v>
      </c>
      <c r="AF896" s="284">
        <v>687</v>
      </c>
      <c r="AG896" s="284">
        <v>762</v>
      </c>
      <c r="AH896" s="284">
        <v>877</v>
      </c>
      <c r="AI896" s="284">
        <v>597</v>
      </c>
      <c r="AJ896" s="284">
        <v>640</v>
      </c>
      <c r="AK896" s="284">
        <v>714</v>
      </c>
      <c r="AL896" s="284">
        <v>820</v>
      </c>
      <c r="AM896" s="284">
        <v>564</v>
      </c>
      <c r="AN896" s="284">
        <v>608</v>
      </c>
      <c r="AO896" s="284">
        <v>678</v>
      </c>
      <c r="AP896" s="284">
        <v>623</v>
      </c>
      <c r="AQ896" s="284">
        <v>623</v>
      </c>
      <c r="AR896" s="284">
        <v>744</v>
      </c>
      <c r="AS896" s="284">
        <v>712</v>
      </c>
      <c r="AU896" t="s">
        <v>3927</v>
      </c>
    </row>
    <row r="897" spans="4:47" ht="13.5" customHeight="1">
      <c r="D897" s="283" t="s">
        <v>3928</v>
      </c>
      <c r="E897" s="283"/>
      <c r="F897" s="285" t="s">
        <v>3934</v>
      </c>
      <c r="G897" s="199">
        <v>16.5</v>
      </c>
      <c r="H897" s="284">
        <v>629</v>
      </c>
      <c r="I897" s="284">
        <v>629</v>
      </c>
      <c r="J897" s="284">
        <v>708</v>
      </c>
      <c r="K897" s="284">
        <v>655</v>
      </c>
      <c r="L897" s="284">
        <v>652</v>
      </c>
      <c r="M897" s="284">
        <v>741</v>
      </c>
      <c r="N897" s="284">
        <v>708</v>
      </c>
      <c r="O897" s="284">
        <v>627</v>
      </c>
      <c r="P897" s="284">
        <v>681</v>
      </c>
      <c r="Q897" s="284">
        <v>731</v>
      </c>
      <c r="R897" s="284">
        <v>703</v>
      </c>
      <c r="S897" s="284">
        <v>737</v>
      </c>
      <c r="T897" s="284">
        <v>850</v>
      </c>
      <c r="U897" s="284">
        <v>936</v>
      </c>
      <c r="V897" s="284">
        <v>767</v>
      </c>
      <c r="W897" s="284">
        <v>787</v>
      </c>
      <c r="X897" s="284">
        <v>659</v>
      </c>
      <c r="Y897" s="284">
        <v>725</v>
      </c>
      <c r="Z897" s="284">
        <v>816</v>
      </c>
      <c r="AA897" s="284">
        <v>719</v>
      </c>
      <c r="AB897" s="284">
        <v>697</v>
      </c>
      <c r="AC897" s="284">
        <v>781</v>
      </c>
      <c r="AD897" s="284">
        <v>886</v>
      </c>
      <c r="AE897" s="284">
        <v>752</v>
      </c>
      <c r="AF897" s="284">
        <v>765</v>
      </c>
      <c r="AG897" s="284">
        <v>851</v>
      </c>
      <c r="AH897" s="284">
        <v>968</v>
      </c>
      <c r="AI897" s="284">
        <v>674</v>
      </c>
      <c r="AJ897" s="284">
        <v>718</v>
      </c>
      <c r="AK897" s="284">
        <v>803</v>
      </c>
      <c r="AL897" s="284">
        <v>911</v>
      </c>
      <c r="AM897" s="284">
        <v>638</v>
      </c>
      <c r="AN897" s="284">
        <v>690</v>
      </c>
      <c r="AO897" s="284">
        <v>757</v>
      </c>
      <c r="AP897" s="284">
        <v>717</v>
      </c>
      <c r="AQ897" s="284">
        <v>717</v>
      </c>
      <c r="AR897" s="284">
        <v>850</v>
      </c>
      <c r="AS897" s="284">
        <v>805</v>
      </c>
      <c r="AU897" t="s">
        <v>3928</v>
      </c>
    </row>
    <row r="898" spans="4:47" ht="13.5" customHeight="1">
      <c r="D898" s="283" t="s">
        <v>2221</v>
      </c>
      <c r="E898" s="283"/>
      <c r="F898" s="285" t="s">
        <v>2222</v>
      </c>
      <c r="G898" s="199">
        <v>18</v>
      </c>
      <c r="H898" s="284">
        <v>609</v>
      </c>
      <c r="I898" s="284">
        <v>609</v>
      </c>
      <c r="J898" s="284">
        <v>688</v>
      </c>
      <c r="K898" s="284">
        <v>635</v>
      </c>
      <c r="L898" s="284">
        <v>633</v>
      </c>
      <c r="M898" s="284">
        <v>721</v>
      </c>
      <c r="N898" s="284">
        <v>691</v>
      </c>
      <c r="O898" s="284">
        <v>618</v>
      </c>
      <c r="P898" s="284">
        <v>667</v>
      </c>
      <c r="Q898" s="284">
        <v>714</v>
      </c>
      <c r="R898" s="284">
        <v>688</v>
      </c>
      <c r="S898" s="284">
        <v>743</v>
      </c>
      <c r="T898" s="284">
        <v>864</v>
      </c>
      <c r="U898" s="284">
        <v>948</v>
      </c>
      <c r="V898" s="284">
        <v>776</v>
      </c>
      <c r="W898" s="284">
        <v>797</v>
      </c>
      <c r="X898" s="284">
        <v>656</v>
      </c>
      <c r="Y898" s="284">
        <v>726</v>
      </c>
      <c r="Z898" s="284">
        <v>817</v>
      </c>
      <c r="AA898" s="284">
        <v>716</v>
      </c>
      <c r="AB898" s="284">
        <v>699</v>
      </c>
      <c r="AC898" s="284">
        <v>788</v>
      </c>
      <c r="AD898" s="284">
        <v>895</v>
      </c>
      <c r="AE898" s="284">
        <v>752</v>
      </c>
      <c r="AF898" s="284">
        <v>767</v>
      </c>
      <c r="AG898" s="284">
        <v>858</v>
      </c>
      <c r="AH898" s="284">
        <v>977</v>
      </c>
      <c r="AI898" s="284">
        <v>669</v>
      </c>
      <c r="AJ898" s="284">
        <v>720</v>
      </c>
      <c r="AK898" s="284">
        <v>810</v>
      </c>
      <c r="AL898" s="284">
        <v>920</v>
      </c>
      <c r="AM898" s="284">
        <v>635</v>
      </c>
      <c r="AN898" s="284">
        <v>691</v>
      </c>
      <c r="AO898" s="284">
        <v>758</v>
      </c>
      <c r="AP898" s="284">
        <v>720</v>
      </c>
      <c r="AQ898" s="284">
        <v>720</v>
      </c>
      <c r="AR898" s="284">
        <v>866</v>
      </c>
      <c r="AS898" s="284">
        <v>817</v>
      </c>
      <c r="AU898" t="s">
        <v>2221</v>
      </c>
    </row>
    <row r="899" spans="4:47" ht="13.5" customHeight="1">
      <c r="D899" s="283" t="s">
        <v>4105</v>
      </c>
      <c r="E899" s="283" t="s">
        <v>4713</v>
      </c>
      <c r="F899" s="285" t="s">
        <v>4237</v>
      </c>
      <c r="G899" s="199">
        <v>9.2999999999999989</v>
      </c>
      <c r="H899" s="287" t="s">
        <v>2022</v>
      </c>
      <c r="I899" s="287" t="s">
        <v>2022</v>
      </c>
      <c r="J899" s="287" t="s">
        <v>2022</v>
      </c>
      <c r="K899" s="287" t="s">
        <v>2022</v>
      </c>
      <c r="L899" s="287" t="s">
        <v>2022</v>
      </c>
      <c r="M899" s="287" t="s">
        <v>2022</v>
      </c>
      <c r="N899" s="287" t="s">
        <v>2022</v>
      </c>
      <c r="O899" s="287" t="s">
        <v>2022</v>
      </c>
      <c r="P899" s="287" t="s">
        <v>2022</v>
      </c>
      <c r="Q899" s="287" t="s">
        <v>2022</v>
      </c>
      <c r="R899" s="287" t="s">
        <v>2022</v>
      </c>
      <c r="S899" s="284">
        <v>922</v>
      </c>
      <c r="T899" s="284">
        <v>1097</v>
      </c>
      <c r="U899" s="284">
        <v>1293</v>
      </c>
      <c r="V899" s="284">
        <v>1074</v>
      </c>
      <c r="W899" s="284">
        <v>1192</v>
      </c>
      <c r="X899" s="284">
        <v>860</v>
      </c>
      <c r="Y899" s="284">
        <v>892</v>
      </c>
      <c r="Z899" s="284">
        <v>1095</v>
      </c>
      <c r="AA899" s="284">
        <v>948</v>
      </c>
      <c r="AB899" s="284">
        <v>876</v>
      </c>
      <c r="AC899" s="284">
        <v>917</v>
      </c>
      <c r="AD899" s="284">
        <v>1190</v>
      </c>
      <c r="AE899" s="284">
        <v>961</v>
      </c>
      <c r="AF899" s="284">
        <v>911</v>
      </c>
      <c r="AG899" s="284">
        <v>952</v>
      </c>
      <c r="AH899" s="284">
        <v>1167</v>
      </c>
      <c r="AI899" s="284">
        <v>870</v>
      </c>
      <c r="AJ899" s="284">
        <v>887</v>
      </c>
      <c r="AK899" s="284">
        <v>928</v>
      </c>
      <c r="AL899" s="284">
        <v>1139</v>
      </c>
      <c r="AM899" s="284">
        <v>849</v>
      </c>
      <c r="AN899" s="284">
        <v>864</v>
      </c>
      <c r="AO899" s="284">
        <v>1037</v>
      </c>
      <c r="AP899" s="284">
        <v>937</v>
      </c>
      <c r="AQ899" s="284">
        <v>937</v>
      </c>
      <c r="AR899" s="284">
        <v>997</v>
      </c>
      <c r="AS899" s="284">
        <v>982</v>
      </c>
      <c r="AU899" t="s">
        <v>4105</v>
      </c>
    </row>
    <row r="900" spans="4:47" ht="13.5" customHeight="1">
      <c r="D900" s="283" t="s">
        <v>4106</v>
      </c>
      <c r="E900" s="283" t="s">
        <v>4713</v>
      </c>
      <c r="F900" s="285" t="s">
        <v>4237</v>
      </c>
      <c r="G900" s="199">
        <v>9.2999999999999989</v>
      </c>
      <c r="H900" s="287" t="s">
        <v>2022</v>
      </c>
      <c r="I900" s="287" t="s">
        <v>2022</v>
      </c>
      <c r="J900" s="287" t="s">
        <v>2022</v>
      </c>
      <c r="K900" s="287" t="s">
        <v>2022</v>
      </c>
      <c r="L900" s="287" t="s">
        <v>2022</v>
      </c>
      <c r="M900" s="287" t="s">
        <v>2022</v>
      </c>
      <c r="N900" s="287" t="s">
        <v>2022</v>
      </c>
      <c r="O900" s="287" t="s">
        <v>2022</v>
      </c>
      <c r="P900" s="287" t="s">
        <v>2022</v>
      </c>
      <c r="Q900" s="287" t="s">
        <v>2022</v>
      </c>
      <c r="R900" s="287" t="s">
        <v>2022</v>
      </c>
      <c r="S900" s="284">
        <v>922</v>
      </c>
      <c r="T900" s="284">
        <v>1097</v>
      </c>
      <c r="U900" s="284">
        <v>1293</v>
      </c>
      <c r="V900" s="284">
        <v>1074</v>
      </c>
      <c r="W900" s="284">
        <v>1192</v>
      </c>
      <c r="X900" s="284">
        <v>860</v>
      </c>
      <c r="Y900" s="284">
        <v>892</v>
      </c>
      <c r="Z900" s="284">
        <v>1095</v>
      </c>
      <c r="AA900" s="284">
        <v>948</v>
      </c>
      <c r="AB900" s="284">
        <v>876</v>
      </c>
      <c r="AC900" s="284">
        <v>917</v>
      </c>
      <c r="AD900" s="284">
        <v>1190</v>
      </c>
      <c r="AE900" s="284">
        <v>961</v>
      </c>
      <c r="AF900" s="284">
        <v>911</v>
      </c>
      <c r="AG900" s="284">
        <v>952</v>
      </c>
      <c r="AH900" s="284">
        <v>1167</v>
      </c>
      <c r="AI900" s="284">
        <v>870</v>
      </c>
      <c r="AJ900" s="284">
        <v>887</v>
      </c>
      <c r="AK900" s="284">
        <v>928</v>
      </c>
      <c r="AL900" s="284">
        <v>1139</v>
      </c>
      <c r="AM900" s="284">
        <v>849</v>
      </c>
      <c r="AN900" s="284">
        <v>864</v>
      </c>
      <c r="AO900" s="284">
        <v>1037</v>
      </c>
      <c r="AP900" s="284">
        <v>937</v>
      </c>
      <c r="AQ900" s="284">
        <v>937</v>
      </c>
      <c r="AR900" s="284">
        <v>997</v>
      </c>
      <c r="AS900" s="284">
        <v>982</v>
      </c>
      <c r="AU900" t="s">
        <v>4106</v>
      </c>
    </row>
    <row r="901" spans="4:47" ht="13.5" customHeight="1">
      <c r="D901" s="283" t="s">
        <v>4107</v>
      </c>
      <c r="E901" s="283" t="s">
        <v>4713</v>
      </c>
      <c r="F901" s="285" t="s">
        <v>4238</v>
      </c>
      <c r="G901" s="199">
        <v>10.6</v>
      </c>
      <c r="H901" s="287" t="s">
        <v>2022</v>
      </c>
      <c r="I901" s="287" t="s">
        <v>2022</v>
      </c>
      <c r="J901" s="287" t="s">
        <v>2022</v>
      </c>
      <c r="K901" s="287" t="s">
        <v>2022</v>
      </c>
      <c r="L901" s="287" t="s">
        <v>2022</v>
      </c>
      <c r="M901" s="287" t="s">
        <v>2022</v>
      </c>
      <c r="N901" s="287" t="s">
        <v>2022</v>
      </c>
      <c r="O901" s="287" t="s">
        <v>2022</v>
      </c>
      <c r="P901" s="287" t="s">
        <v>2022</v>
      </c>
      <c r="Q901" s="287" t="s">
        <v>2022</v>
      </c>
      <c r="R901" s="287" t="s">
        <v>2022</v>
      </c>
      <c r="S901" s="284">
        <v>950</v>
      </c>
      <c r="T901" s="284">
        <v>1133</v>
      </c>
      <c r="U901" s="284">
        <v>1332</v>
      </c>
      <c r="V901" s="284">
        <v>1107</v>
      </c>
      <c r="W901" s="284">
        <v>1227</v>
      </c>
      <c r="X901" s="284">
        <v>883</v>
      </c>
      <c r="Y901" s="284">
        <v>920</v>
      </c>
      <c r="Z901" s="284">
        <v>1128</v>
      </c>
      <c r="AA901" s="284">
        <v>972</v>
      </c>
      <c r="AB901" s="284">
        <v>904</v>
      </c>
      <c r="AC901" s="284">
        <v>950</v>
      </c>
      <c r="AD901" s="284">
        <v>1230</v>
      </c>
      <c r="AE901" s="284">
        <v>990</v>
      </c>
      <c r="AF901" s="284">
        <v>938</v>
      </c>
      <c r="AG901" s="284">
        <v>985</v>
      </c>
      <c r="AH901" s="284">
        <v>1208</v>
      </c>
      <c r="AI901" s="284">
        <v>891</v>
      </c>
      <c r="AJ901" s="284">
        <v>914</v>
      </c>
      <c r="AK901" s="284">
        <v>961</v>
      </c>
      <c r="AL901" s="284">
        <v>1179</v>
      </c>
      <c r="AM901" s="284">
        <v>872</v>
      </c>
      <c r="AN901" s="284">
        <v>891</v>
      </c>
      <c r="AO901" s="284">
        <v>1069</v>
      </c>
      <c r="AP901" s="284">
        <v>969</v>
      </c>
      <c r="AQ901" s="284">
        <v>969</v>
      </c>
      <c r="AR901" s="284">
        <v>1041</v>
      </c>
      <c r="AS901" s="284">
        <v>1013</v>
      </c>
      <c r="AU901" t="s">
        <v>4107</v>
      </c>
    </row>
    <row r="902" spans="4:47" ht="13.5" customHeight="1">
      <c r="D902" s="283" t="s">
        <v>4108</v>
      </c>
      <c r="E902" s="283" t="s">
        <v>4713</v>
      </c>
      <c r="F902" s="285" t="s">
        <v>4238</v>
      </c>
      <c r="G902" s="199">
        <v>10.6</v>
      </c>
      <c r="H902" s="287" t="s">
        <v>2022</v>
      </c>
      <c r="I902" s="287" t="s">
        <v>2022</v>
      </c>
      <c r="J902" s="287" t="s">
        <v>2022</v>
      </c>
      <c r="K902" s="287" t="s">
        <v>2022</v>
      </c>
      <c r="L902" s="287" t="s">
        <v>2022</v>
      </c>
      <c r="M902" s="287" t="s">
        <v>2022</v>
      </c>
      <c r="N902" s="287" t="s">
        <v>2022</v>
      </c>
      <c r="O902" s="287" t="s">
        <v>2022</v>
      </c>
      <c r="P902" s="287" t="s">
        <v>2022</v>
      </c>
      <c r="Q902" s="287" t="s">
        <v>2022</v>
      </c>
      <c r="R902" s="287" t="s">
        <v>2022</v>
      </c>
      <c r="S902" s="284">
        <v>950</v>
      </c>
      <c r="T902" s="284">
        <v>1133</v>
      </c>
      <c r="U902" s="284">
        <v>1332</v>
      </c>
      <c r="V902" s="284">
        <v>1107</v>
      </c>
      <c r="W902" s="284">
        <v>1227</v>
      </c>
      <c r="X902" s="284">
        <v>883</v>
      </c>
      <c r="Y902" s="284">
        <v>920</v>
      </c>
      <c r="Z902" s="284">
        <v>1128</v>
      </c>
      <c r="AA902" s="284">
        <v>972</v>
      </c>
      <c r="AB902" s="284">
        <v>904</v>
      </c>
      <c r="AC902" s="284">
        <v>950</v>
      </c>
      <c r="AD902" s="284">
        <v>1230</v>
      </c>
      <c r="AE902" s="284">
        <v>990</v>
      </c>
      <c r="AF902" s="284">
        <v>938</v>
      </c>
      <c r="AG902" s="284">
        <v>985</v>
      </c>
      <c r="AH902" s="284">
        <v>1208</v>
      </c>
      <c r="AI902" s="284">
        <v>891</v>
      </c>
      <c r="AJ902" s="284">
        <v>914</v>
      </c>
      <c r="AK902" s="284">
        <v>961</v>
      </c>
      <c r="AL902" s="284">
        <v>1179</v>
      </c>
      <c r="AM902" s="284">
        <v>872</v>
      </c>
      <c r="AN902" s="284">
        <v>891</v>
      </c>
      <c r="AO902" s="284">
        <v>1069</v>
      </c>
      <c r="AP902" s="284">
        <v>969</v>
      </c>
      <c r="AQ902" s="284">
        <v>969</v>
      </c>
      <c r="AR902" s="284">
        <v>1041</v>
      </c>
      <c r="AS902" s="284">
        <v>1013</v>
      </c>
      <c r="AU902" t="s">
        <v>4108</v>
      </c>
    </row>
    <row r="903" spans="4:47" ht="13.5" customHeight="1">
      <c r="D903" s="283" t="s">
        <v>4109</v>
      </c>
      <c r="E903" s="283" t="s">
        <v>4713</v>
      </c>
      <c r="F903" s="285" t="s">
        <v>4239</v>
      </c>
      <c r="G903" s="199">
        <v>11.9</v>
      </c>
      <c r="H903" s="287" t="s">
        <v>2022</v>
      </c>
      <c r="I903" s="287" t="s">
        <v>2022</v>
      </c>
      <c r="J903" s="287" t="s">
        <v>2022</v>
      </c>
      <c r="K903" s="287" t="s">
        <v>2022</v>
      </c>
      <c r="L903" s="287" t="s">
        <v>2022</v>
      </c>
      <c r="M903" s="287" t="s">
        <v>2022</v>
      </c>
      <c r="N903" s="287" t="s">
        <v>2022</v>
      </c>
      <c r="O903" s="287" t="s">
        <v>2022</v>
      </c>
      <c r="P903" s="287" t="s">
        <v>2022</v>
      </c>
      <c r="Q903" s="287" t="s">
        <v>2022</v>
      </c>
      <c r="R903" s="287" t="s">
        <v>2022</v>
      </c>
      <c r="S903" s="284">
        <v>974</v>
      </c>
      <c r="T903" s="284">
        <v>1166</v>
      </c>
      <c r="U903" s="284">
        <v>1366</v>
      </c>
      <c r="V903" s="284">
        <v>1137</v>
      </c>
      <c r="W903" s="284">
        <v>1259</v>
      </c>
      <c r="X903" s="284">
        <v>902</v>
      </c>
      <c r="Y903" s="284">
        <v>944</v>
      </c>
      <c r="Z903" s="284">
        <v>1157</v>
      </c>
      <c r="AA903" s="284">
        <v>992</v>
      </c>
      <c r="AB903" s="284">
        <v>928</v>
      </c>
      <c r="AC903" s="284">
        <v>981</v>
      </c>
      <c r="AD903" s="284">
        <v>1267</v>
      </c>
      <c r="AE903" s="284">
        <v>1015</v>
      </c>
      <c r="AF903" s="284">
        <v>962</v>
      </c>
      <c r="AG903" s="284">
        <v>1016</v>
      </c>
      <c r="AH903" s="284">
        <v>1244</v>
      </c>
      <c r="AI903" s="284">
        <v>909</v>
      </c>
      <c r="AJ903" s="284">
        <v>938</v>
      </c>
      <c r="AK903" s="284">
        <v>992</v>
      </c>
      <c r="AL903" s="284">
        <v>1216</v>
      </c>
      <c r="AM903" s="284">
        <v>892</v>
      </c>
      <c r="AN903" s="284">
        <v>915</v>
      </c>
      <c r="AO903" s="284">
        <v>1096</v>
      </c>
      <c r="AP903" s="284">
        <v>998</v>
      </c>
      <c r="AQ903" s="284">
        <v>998</v>
      </c>
      <c r="AR903" s="284">
        <v>1082</v>
      </c>
      <c r="AS903" s="284">
        <v>1042</v>
      </c>
      <c r="AU903" t="s">
        <v>4109</v>
      </c>
    </row>
    <row r="904" spans="4:47" ht="13.5" customHeight="1">
      <c r="D904" s="283" t="s">
        <v>4110</v>
      </c>
      <c r="E904" s="283" t="s">
        <v>4713</v>
      </c>
      <c r="F904" s="285" t="s">
        <v>4239</v>
      </c>
      <c r="G904" s="199">
        <v>11.9</v>
      </c>
      <c r="H904" s="287" t="s">
        <v>2022</v>
      </c>
      <c r="I904" s="287" t="s">
        <v>2022</v>
      </c>
      <c r="J904" s="287" t="s">
        <v>2022</v>
      </c>
      <c r="K904" s="287" t="s">
        <v>2022</v>
      </c>
      <c r="L904" s="287" t="s">
        <v>2022</v>
      </c>
      <c r="M904" s="287" t="s">
        <v>2022</v>
      </c>
      <c r="N904" s="287" t="s">
        <v>2022</v>
      </c>
      <c r="O904" s="287" t="s">
        <v>2022</v>
      </c>
      <c r="P904" s="287" t="s">
        <v>2022</v>
      </c>
      <c r="Q904" s="287" t="s">
        <v>2022</v>
      </c>
      <c r="R904" s="287" t="s">
        <v>2022</v>
      </c>
      <c r="S904" s="284">
        <v>974</v>
      </c>
      <c r="T904" s="284">
        <v>1166</v>
      </c>
      <c r="U904" s="284">
        <v>1366</v>
      </c>
      <c r="V904" s="284">
        <v>1137</v>
      </c>
      <c r="W904" s="284">
        <v>1259</v>
      </c>
      <c r="X904" s="284">
        <v>902</v>
      </c>
      <c r="Y904" s="284">
        <v>944</v>
      </c>
      <c r="Z904" s="284">
        <v>1157</v>
      </c>
      <c r="AA904" s="284">
        <v>992</v>
      </c>
      <c r="AB904" s="284">
        <v>928</v>
      </c>
      <c r="AC904" s="284">
        <v>981</v>
      </c>
      <c r="AD904" s="284">
        <v>1267</v>
      </c>
      <c r="AE904" s="284">
        <v>1015</v>
      </c>
      <c r="AF904" s="284">
        <v>962</v>
      </c>
      <c r="AG904" s="284">
        <v>1016</v>
      </c>
      <c r="AH904" s="284">
        <v>1244</v>
      </c>
      <c r="AI904" s="284">
        <v>909</v>
      </c>
      <c r="AJ904" s="284">
        <v>938</v>
      </c>
      <c r="AK904" s="284">
        <v>992</v>
      </c>
      <c r="AL904" s="284">
        <v>1216</v>
      </c>
      <c r="AM904" s="284">
        <v>892</v>
      </c>
      <c r="AN904" s="284">
        <v>915</v>
      </c>
      <c r="AO904" s="284">
        <v>1096</v>
      </c>
      <c r="AP904" s="284">
        <v>998</v>
      </c>
      <c r="AQ904" s="284">
        <v>998</v>
      </c>
      <c r="AR904" s="284">
        <v>1082</v>
      </c>
      <c r="AS904" s="284">
        <v>1042</v>
      </c>
      <c r="AU904" t="s">
        <v>4110</v>
      </c>
    </row>
    <row r="905" spans="4:47" ht="13.5" customHeight="1">
      <c r="D905" s="283" t="s">
        <v>4111</v>
      </c>
      <c r="E905" s="282"/>
      <c r="F905" s="285" t="s">
        <v>4241</v>
      </c>
      <c r="G905" s="199">
        <v>9.2999999999999989</v>
      </c>
      <c r="H905" s="287" t="s">
        <v>2022</v>
      </c>
      <c r="I905" s="287" t="s">
        <v>2022</v>
      </c>
      <c r="J905" s="287" t="s">
        <v>2022</v>
      </c>
      <c r="K905" s="287" t="s">
        <v>2022</v>
      </c>
      <c r="L905" s="287" t="s">
        <v>2022</v>
      </c>
      <c r="M905" s="287" t="s">
        <v>2022</v>
      </c>
      <c r="N905" s="287" t="s">
        <v>2022</v>
      </c>
      <c r="O905" s="287" t="s">
        <v>2022</v>
      </c>
      <c r="P905" s="287" t="s">
        <v>2022</v>
      </c>
      <c r="Q905" s="287" t="s">
        <v>2022</v>
      </c>
      <c r="R905" s="287" t="s">
        <v>2022</v>
      </c>
      <c r="S905" s="284">
        <v>1140</v>
      </c>
      <c r="T905" s="284">
        <v>1320</v>
      </c>
      <c r="U905" s="284">
        <v>1435</v>
      </c>
      <c r="V905" s="284">
        <v>1216</v>
      </c>
      <c r="W905" s="284">
        <v>1352</v>
      </c>
      <c r="X905" s="284">
        <v>1044</v>
      </c>
      <c r="Y905" s="284">
        <v>1080</v>
      </c>
      <c r="Z905" s="284">
        <v>1315</v>
      </c>
      <c r="AA905" s="284">
        <v>1140</v>
      </c>
      <c r="AB905" s="284">
        <v>1059</v>
      </c>
      <c r="AC905" s="284">
        <v>1103</v>
      </c>
      <c r="AD905" s="284">
        <v>1407</v>
      </c>
      <c r="AE905" s="284">
        <v>1164</v>
      </c>
      <c r="AF905" s="284">
        <v>1119</v>
      </c>
      <c r="AG905" s="284">
        <v>1165</v>
      </c>
      <c r="AH905" s="284">
        <v>1417</v>
      </c>
      <c r="AI905" s="284">
        <v>1041</v>
      </c>
      <c r="AJ905" s="284">
        <v>1065</v>
      </c>
      <c r="AK905" s="284">
        <v>1109</v>
      </c>
      <c r="AL905" s="284">
        <v>1351</v>
      </c>
      <c r="AM905" s="284">
        <v>993</v>
      </c>
      <c r="AN905" s="284">
        <v>1015</v>
      </c>
      <c r="AO905" s="284">
        <v>1212</v>
      </c>
      <c r="AP905" s="284">
        <v>1067</v>
      </c>
      <c r="AQ905" s="284">
        <v>1067</v>
      </c>
      <c r="AR905" s="284">
        <v>1174</v>
      </c>
      <c r="AS905" s="284">
        <v>1125</v>
      </c>
      <c r="AU905" t="s">
        <v>4111</v>
      </c>
    </row>
    <row r="906" spans="4:47" ht="13.5" customHeight="1">
      <c r="D906" s="283" t="s">
        <v>4112</v>
      </c>
      <c r="E906" s="282"/>
      <c r="F906" s="285" t="s">
        <v>4242</v>
      </c>
      <c r="G906" s="199">
        <v>10.6</v>
      </c>
      <c r="H906" s="287" t="s">
        <v>2022</v>
      </c>
      <c r="I906" s="287" t="s">
        <v>2022</v>
      </c>
      <c r="J906" s="287" t="s">
        <v>2022</v>
      </c>
      <c r="K906" s="287" t="s">
        <v>2022</v>
      </c>
      <c r="L906" s="287" t="s">
        <v>2022</v>
      </c>
      <c r="M906" s="287" t="s">
        <v>2022</v>
      </c>
      <c r="N906" s="287" t="s">
        <v>2022</v>
      </c>
      <c r="O906" s="287" t="s">
        <v>2022</v>
      </c>
      <c r="P906" s="287" t="s">
        <v>2022</v>
      </c>
      <c r="Q906" s="287" t="s">
        <v>2022</v>
      </c>
      <c r="R906" s="287" t="s">
        <v>2022</v>
      </c>
      <c r="S906" s="284">
        <v>1173</v>
      </c>
      <c r="T906" s="284">
        <v>1362</v>
      </c>
      <c r="U906" s="284">
        <v>1479</v>
      </c>
      <c r="V906" s="284">
        <v>1252</v>
      </c>
      <c r="W906" s="284">
        <v>1391</v>
      </c>
      <c r="X906" s="284">
        <v>1072</v>
      </c>
      <c r="Y906" s="284">
        <v>1113</v>
      </c>
      <c r="Z906" s="284">
        <v>1354</v>
      </c>
      <c r="AA906" s="284">
        <v>1170</v>
      </c>
      <c r="AB906" s="284">
        <v>1092</v>
      </c>
      <c r="AC906" s="284">
        <v>1142</v>
      </c>
      <c r="AD906" s="284">
        <v>1454</v>
      </c>
      <c r="AE906" s="284">
        <v>1198</v>
      </c>
      <c r="AF906" s="284">
        <v>1152</v>
      </c>
      <c r="AG906" s="284">
        <v>1203</v>
      </c>
      <c r="AH906" s="284">
        <v>1463</v>
      </c>
      <c r="AI906" s="284">
        <v>1068</v>
      </c>
      <c r="AJ906" s="284">
        <v>1098</v>
      </c>
      <c r="AK906" s="284">
        <v>1148</v>
      </c>
      <c r="AL906" s="284">
        <v>1398</v>
      </c>
      <c r="AM906" s="284">
        <v>1026</v>
      </c>
      <c r="AN906" s="284">
        <v>1053</v>
      </c>
      <c r="AO906" s="284">
        <v>1257</v>
      </c>
      <c r="AP906" s="284">
        <v>1090</v>
      </c>
      <c r="AQ906" s="284">
        <v>1090</v>
      </c>
      <c r="AR906" s="284">
        <v>1151</v>
      </c>
      <c r="AS906" s="284">
        <v>1159</v>
      </c>
      <c r="AU906" t="s">
        <v>4112</v>
      </c>
    </row>
    <row r="907" spans="4:47" ht="13.5" customHeight="1">
      <c r="D907" s="283" t="s">
        <v>4113</v>
      </c>
      <c r="E907" s="282"/>
      <c r="F907" s="285" t="s">
        <v>4243</v>
      </c>
      <c r="G907" s="199">
        <v>11.9</v>
      </c>
      <c r="H907" s="287" t="s">
        <v>2022</v>
      </c>
      <c r="I907" s="287" t="s">
        <v>2022</v>
      </c>
      <c r="J907" s="287" t="s">
        <v>2022</v>
      </c>
      <c r="K907" s="287" t="s">
        <v>2022</v>
      </c>
      <c r="L907" s="287" t="s">
        <v>2022</v>
      </c>
      <c r="M907" s="287" t="s">
        <v>2022</v>
      </c>
      <c r="N907" s="287" t="s">
        <v>2022</v>
      </c>
      <c r="O907" s="287" t="s">
        <v>2022</v>
      </c>
      <c r="P907" s="287" t="s">
        <v>2022</v>
      </c>
      <c r="Q907" s="287" t="s">
        <v>2022</v>
      </c>
      <c r="R907" s="287" t="s">
        <v>2022</v>
      </c>
      <c r="S907" s="284">
        <v>1205</v>
      </c>
      <c r="T907" s="284">
        <v>1403</v>
      </c>
      <c r="U907" s="284">
        <v>1521</v>
      </c>
      <c r="V907" s="284">
        <v>1287</v>
      </c>
      <c r="W907" s="284">
        <v>1428</v>
      </c>
      <c r="X907" s="284">
        <v>1097</v>
      </c>
      <c r="Y907" s="284">
        <v>1142</v>
      </c>
      <c r="Z907" s="284">
        <v>1389</v>
      </c>
      <c r="AA907" s="284">
        <v>1196</v>
      </c>
      <c r="AB907" s="284">
        <v>1121</v>
      </c>
      <c r="AC907" s="284">
        <v>1177</v>
      </c>
      <c r="AD907" s="284">
        <v>1497</v>
      </c>
      <c r="AE907" s="284">
        <v>1228</v>
      </c>
      <c r="AF907" s="284">
        <v>1181</v>
      </c>
      <c r="AG907" s="284">
        <v>1239</v>
      </c>
      <c r="AH907" s="284">
        <v>1506</v>
      </c>
      <c r="AI907" s="284">
        <v>1092</v>
      </c>
      <c r="AJ907" s="284">
        <v>1127</v>
      </c>
      <c r="AK907" s="284">
        <v>1183</v>
      </c>
      <c r="AL907" s="284">
        <v>1440</v>
      </c>
      <c r="AM907" s="284">
        <v>1055</v>
      </c>
      <c r="AN907" s="284">
        <v>1088</v>
      </c>
      <c r="AO907" s="284">
        <v>1298</v>
      </c>
      <c r="AP907" s="284">
        <v>1138</v>
      </c>
      <c r="AQ907" s="284">
        <v>1138</v>
      </c>
      <c r="AR907" s="284">
        <v>1221</v>
      </c>
      <c r="AS907" s="284">
        <v>1191</v>
      </c>
      <c r="AU907" t="s">
        <v>4113</v>
      </c>
    </row>
    <row r="908" spans="4:47" ht="13.5" customHeight="1">
      <c r="D908" s="283" t="s">
        <v>4114</v>
      </c>
      <c r="E908" s="282"/>
      <c r="F908" s="285" t="s">
        <v>4244</v>
      </c>
      <c r="G908" s="199">
        <v>13.2</v>
      </c>
      <c r="H908" s="287" t="s">
        <v>2022</v>
      </c>
      <c r="I908" s="287" t="s">
        <v>2022</v>
      </c>
      <c r="J908" s="287" t="s">
        <v>2022</v>
      </c>
      <c r="K908" s="287" t="s">
        <v>2022</v>
      </c>
      <c r="L908" s="287" t="s">
        <v>2022</v>
      </c>
      <c r="M908" s="287" t="s">
        <v>2022</v>
      </c>
      <c r="N908" s="287" t="s">
        <v>2022</v>
      </c>
      <c r="O908" s="287" t="s">
        <v>2022</v>
      </c>
      <c r="P908" s="287" t="s">
        <v>2022</v>
      </c>
      <c r="Q908" s="287" t="s">
        <v>2022</v>
      </c>
      <c r="R908" s="287" t="s">
        <v>2022</v>
      </c>
      <c r="S908" s="284">
        <v>1236</v>
      </c>
      <c r="T908" s="284">
        <v>1444</v>
      </c>
      <c r="U908" s="284">
        <v>1563</v>
      </c>
      <c r="V908" s="284">
        <v>1322</v>
      </c>
      <c r="W908" s="284">
        <v>1466</v>
      </c>
      <c r="X908" s="284">
        <v>1122</v>
      </c>
      <c r="Y908" s="284">
        <v>1171</v>
      </c>
      <c r="Z908" s="284">
        <v>1424</v>
      </c>
      <c r="AA908" s="284">
        <v>1223</v>
      </c>
      <c r="AB908" s="284">
        <v>1150</v>
      </c>
      <c r="AC908" s="284">
        <v>1213</v>
      </c>
      <c r="AD908" s="284">
        <v>1540</v>
      </c>
      <c r="AE908" s="284">
        <v>1259</v>
      </c>
      <c r="AF908" s="284">
        <v>1211</v>
      </c>
      <c r="AG908" s="284">
        <v>1275</v>
      </c>
      <c r="AH908" s="284">
        <v>1549</v>
      </c>
      <c r="AI908" s="284">
        <v>1115</v>
      </c>
      <c r="AJ908" s="284">
        <v>1156</v>
      </c>
      <c r="AK908" s="284">
        <v>1219</v>
      </c>
      <c r="AL908" s="284">
        <v>1483</v>
      </c>
      <c r="AM908" s="284">
        <v>1084</v>
      </c>
      <c r="AN908" s="284">
        <v>1123</v>
      </c>
      <c r="AO908" s="284">
        <v>1339</v>
      </c>
      <c r="AP908" s="284">
        <v>1173</v>
      </c>
      <c r="AQ908" s="284">
        <v>1173</v>
      </c>
      <c r="AR908" s="284">
        <v>1268</v>
      </c>
      <c r="AS908" s="284">
        <v>1223</v>
      </c>
      <c r="AU908" t="s">
        <v>4114</v>
      </c>
    </row>
    <row r="909" spans="4:47" ht="13.5" customHeight="1">
      <c r="D909" s="283" t="s">
        <v>4115</v>
      </c>
      <c r="E909" s="282"/>
      <c r="F909" s="285" t="s">
        <v>4245</v>
      </c>
      <c r="G909" s="199">
        <v>14.5</v>
      </c>
      <c r="H909" s="287" t="s">
        <v>2022</v>
      </c>
      <c r="I909" s="287" t="s">
        <v>2022</v>
      </c>
      <c r="J909" s="287" t="s">
        <v>2022</v>
      </c>
      <c r="K909" s="287" t="s">
        <v>2022</v>
      </c>
      <c r="L909" s="287" t="s">
        <v>2022</v>
      </c>
      <c r="M909" s="287" t="s">
        <v>2022</v>
      </c>
      <c r="N909" s="287" t="s">
        <v>2022</v>
      </c>
      <c r="O909" s="287" t="s">
        <v>2022</v>
      </c>
      <c r="P909" s="287" t="s">
        <v>2022</v>
      </c>
      <c r="Q909" s="287" t="s">
        <v>2022</v>
      </c>
      <c r="R909" s="287" t="s">
        <v>2022</v>
      </c>
      <c r="S909" s="284">
        <v>1269</v>
      </c>
      <c r="T909" s="284">
        <v>1486</v>
      </c>
      <c r="U909" s="284">
        <v>1606</v>
      </c>
      <c r="V909" s="284">
        <v>1358</v>
      </c>
      <c r="W909" s="284">
        <v>1504</v>
      </c>
      <c r="X909" s="284">
        <v>1148</v>
      </c>
      <c r="Y909" s="284">
        <v>1202</v>
      </c>
      <c r="Z909" s="284">
        <v>1460</v>
      </c>
      <c r="AA909" s="284">
        <v>1251</v>
      </c>
      <c r="AB909" s="284">
        <v>1181</v>
      </c>
      <c r="AC909" s="284">
        <v>1250</v>
      </c>
      <c r="AD909" s="284">
        <v>1583</v>
      </c>
      <c r="AE909" s="284">
        <v>1291</v>
      </c>
      <c r="AF909" s="284">
        <v>1241</v>
      </c>
      <c r="AG909" s="284">
        <v>1311</v>
      </c>
      <c r="AH909" s="284">
        <v>1592</v>
      </c>
      <c r="AI909" s="284">
        <v>1139</v>
      </c>
      <c r="AJ909" s="284">
        <v>1202</v>
      </c>
      <c r="AK909" s="284">
        <v>1271</v>
      </c>
      <c r="AL909" s="284">
        <v>1545</v>
      </c>
      <c r="AM909" s="284">
        <v>1115</v>
      </c>
      <c r="AN909" s="284">
        <v>1159</v>
      </c>
      <c r="AO909" s="284">
        <v>1381</v>
      </c>
      <c r="AP909" s="284">
        <v>1209</v>
      </c>
      <c r="AQ909" s="284">
        <v>1209</v>
      </c>
      <c r="AR909" s="284">
        <v>1316</v>
      </c>
      <c r="AS909" s="284">
        <v>1256</v>
      </c>
      <c r="AU909" t="s">
        <v>4115</v>
      </c>
    </row>
    <row r="910" spans="4:47" ht="13.5" customHeight="1">
      <c r="D910" s="283" t="s">
        <v>4116</v>
      </c>
      <c r="E910" s="282"/>
      <c r="F910" s="285" t="s">
        <v>4246</v>
      </c>
      <c r="G910" s="199">
        <v>15.9</v>
      </c>
      <c r="H910" s="287" t="s">
        <v>2022</v>
      </c>
      <c r="I910" s="287" t="s">
        <v>2022</v>
      </c>
      <c r="J910" s="287" t="s">
        <v>2022</v>
      </c>
      <c r="K910" s="287" t="s">
        <v>2022</v>
      </c>
      <c r="L910" s="287" t="s">
        <v>2022</v>
      </c>
      <c r="M910" s="287" t="s">
        <v>2022</v>
      </c>
      <c r="N910" s="287" t="s">
        <v>2022</v>
      </c>
      <c r="O910" s="287" t="s">
        <v>2022</v>
      </c>
      <c r="P910" s="287" t="s">
        <v>2022</v>
      </c>
      <c r="Q910" s="287" t="s">
        <v>2022</v>
      </c>
      <c r="R910" s="287" t="s">
        <v>2022</v>
      </c>
      <c r="S910" s="284">
        <v>1301</v>
      </c>
      <c r="T910" s="284">
        <v>1527</v>
      </c>
      <c r="U910" s="284">
        <v>1648</v>
      </c>
      <c r="V910" s="284">
        <v>1394</v>
      </c>
      <c r="W910" s="284">
        <v>1543</v>
      </c>
      <c r="X910" s="284">
        <v>1174</v>
      </c>
      <c r="Y910" s="284">
        <v>1232</v>
      </c>
      <c r="Z910" s="284">
        <v>1497</v>
      </c>
      <c r="AA910" s="284">
        <v>1278</v>
      </c>
      <c r="AB910" s="284">
        <v>1211</v>
      </c>
      <c r="AC910" s="284">
        <v>1286</v>
      </c>
      <c r="AD910" s="284">
        <v>1627</v>
      </c>
      <c r="AE910" s="284">
        <v>1322</v>
      </c>
      <c r="AF910" s="284">
        <v>1272</v>
      </c>
      <c r="AG910" s="284">
        <v>1348</v>
      </c>
      <c r="AH910" s="284">
        <v>1636</v>
      </c>
      <c r="AI910" s="284">
        <v>1164</v>
      </c>
      <c r="AJ910" s="284">
        <v>1232</v>
      </c>
      <c r="AK910" s="284">
        <v>1308</v>
      </c>
      <c r="AL910" s="284">
        <v>1589</v>
      </c>
      <c r="AM910" s="284">
        <v>1145</v>
      </c>
      <c r="AN910" s="284">
        <v>1195</v>
      </c>
      <c r="AO910" s="284">
        <v>1423</v>
      </c>
      <c r="AP910" s="284">
        <v>1245</v>
      </c>
      <c r="AQ910" s="284">
        <v>1245</v>
      </c>
      <c r="AR910" s="284">
        <v>1364</v>
      </c>
      <c r="AS910" s="284">
        <v>1289</v>
      </c>
      <c r="AU910" t="s">
        <v>4116</v>
      </c>
    </row>
    <row r="911" spans="4:47" ht="13.5" customHeight="1">
      <c r="D911" s="283" t="s">
        <v>4117</v>
      </c>
      <c r="E911" s="282"/>
      <c r="F911" s="285" t="s">
        <v>4247</v>
      </c>
      <c r="G911" s="199">
        <v>17.200000000000003</v>
      </c>
      <c r="H911" s="287" t="s">
        <v>2022</v>
      </c>
      <c r="I911" s="287" t="s">
        <v>2022</v>
      </c>
      <c r="J911" s="287" t="s">
        <v>2022</v>
      </c>
      <c r="K911" s="287" t="s">
        <v>2022</v>
      </c>
      <c r="L911" s="287" t="s">
        <v>2022</v>
      </c>
      <c r="M911" s="287" t="s">
        <v>2022</v>
      </c>
      <c r="N911" s="287" t="s">
        <v>2022</v>
      </c>
      <c r="O911" s="287" t="s">
        <v>2022</v>
      </c>
      <c r="P911" s="287" t="s">
        <v>2022</v>
      </c>
      <c r="Q911" s="287" t="s">
        <v>2022</v>
      </c>
      <c r="R911" s="287" t="s">
        <v>2022</v>
      </c>
      <c r="S911" s="284">
        <v>1335</v>
      </c>
      <c r="T911" s="284">
        <v>1571</v>
      </c>
      <c r="U911" s="284">
        <v>1693</v>
      </c>
      <c r="V911" s="284">
        <v>1431</v>
      </c>
      <c r="W911" s="284">
        <v>1583</v>
      </c>
      <c r="X911" s="284">
        <v>1201</v>
      </c>
      <c r="Y911" s="284">
        <v>1264</v>
      </c>
      <c r="Z911" s="284">
        <v>1535</v>
      </c>
      <c r="AA911" s="284">
        <v>1307</v>
      </c>
      <c r="AB911" s="284">
        <v>1243</v>
      </c>
      <c r="AC911" s="284">
        <v>1324</v>
      </c>
      <c r="AD911" s="284">
        <v>1673</v>
      </c>
      <c r="AE911" s="284">
        <v>1355</v>
      </c>
      <c r="AF911" s="284">
        <v>1303</v>
      </c>
      <c r="AG911" s="284">
        <v>1386</v>
      </c>
      <c r="AH911" s="284">
        <v>1682</v>
      </c>
      <c r="AI911" s="284">
        <v>1189</v>
      </c>
      <c r="AJ911" s="284">
        <v>1264</v>
      </c>
      <c r="AK911" s="284">
        <v>1346</v>
      </c>
      <c r="AL911" s="284">
        <v>1635</v>
      </c>
      <c r="AM911" s="284">
        <v>1177</v>
      </c>
      <c r="AN911" s="284">
        <v>1232</v>
      </c>
      <c r="AO911" s="284">
        <v>1466</v>
      </c>
      <c r="AP911" s="284">
        <v>1282</v>
      </c>
      <c r="AQ911" s="284">
        <v>1282</v>
      </c>
      <c r="AR911" s="284">
        <v>1414</v>
      </c>
      <c r="AS911" s="284">
        <v>1324</v>
      </c>
      <c r="AU911" t="s">
        <v>4117</v>
      </c>
    </row>
    <row r="912" spans="4:47" ht="13.5" customHeight="1">
      <c r="D912" s="283" t="s">
        <v>4118</v>
      </c>
      <c r="E912" s="282"/>
      <c r="F912" s="285" t="s">
        <v>4248</v>
      </c>
      <c r="G912" s="199">
        <v>18.5</v>
      </c>
      <c r="H912" s="287" t="s">
        <v>2022</v>
      </c>
      <c r="I912" s="287" t="s">
        <v>2022</v>
      </c>
      <c r="J912" s="287" t="s">
        <v>2022</v>
      </c>
      <c r="K912" s="287" t="s">
        <v>2022</v>
      </c>
      <c r="L912" s="287" t="s">
        <v>2022</v>
      </c>
      <c r="M912" s="287" t="s">
        <v>2022</v>
      </c>
      <c r="N912" s="287" t="s">
        <v>2022</v>
      </c>
      <c r="O912" s="287" t="s">
        <v>2022</v>
      </c>
      <c r="P912" s="287" t="s">
        <v>2022</v>
      </c>
      <c r="Q912" s="287" t="s">
        <v>2022</v>
      </c>
      <c r="R912" s="287" t="s">
        <v>2022</v>
      </c>
      <c r="S912" s="284">
        <v>1366</v>
      </c>
      <c r="T912" s="284">
        <v>1611</v>
      </c>
      <c r="U912" s="284">
        <v>1735</v>
      </c>
      <c r="V912" s="284">
        <v>1465</v>
      </c>
      <c r="W912" s="284">
        <v>1620</v>
      </c>
      <c r="X912" s="284">
        <v>1225</v>
      </c>
      <c r="Y912" s="284">
        <v>1293</v>
      </c>
      <c r="Z912" s="284">
        <v>1569</v>
      </c>
      <c r="AA912" s="284">
        <v>1333</v>
      </c>
      <c r="AB912" s="284">
        <v>1272</v>
      </c>
      <c r="AC912" s="284">
        <v>1359</v>
      </c>
      <c r="AD912" s="284">
        <v>1715</v>
      </c>
      <c r="AE912" s="284">
        <v>1386</v>
      </c>
      <c r="AF912" s="284">
        <v>1332</v>
      </c>
      <c r="AG912" s="284">
        <v>1421</v>
      </c>
      <c r="AH912" s="284">
        <v>1724</v>
      </c>
      <c r="AI912" s="284">
        <v>1212</v>
      </c>
      <c r="AJ912" s="284">
        <v>1293</v>
      </c>
      <c r="AK912" s="284">
        <v>1381</v>
      </c>
      <c r="AL912" s="284">
        <v>1677</v>
      </c>
      <c r="AM912" s="284">
        <v>1206</v>
      </c>
      <c r="AN912" s="284">
        <v>1267</v>
      </c>
      <c r="AO912" s="284">
        <v>1506</v>
      </c>
      <c r="AP912" s="284">
        <v>1316</v>
      </c>
      <c r="AQ912" s="284">
        <v>1316</v>
      </c>
      <c r="AR912" s="284">
        <v>1460</v>
      </c>
      <c r="AS912" s="284">
        <v>1355</v>
      </c>
      <c r="AU912" t="s">
        <v>4118</v>
      </c>
    </row>
    <row r="913" spans="4:47" ht="13.5" customHeight="1">
      <c r="D913" s="283" t="s">
        <v>4119</v>
      </c>
      <c r="E913" s="282"/>
      <c r="F913" s="285" t="s">
        <v>4232</v>
      </c>
      <c r="G913" s="199">
        <v>13.2</v>
      </c>
      <c r="H913" s="287" t="s">
        <v>2022</v>
      </c>
      <c r="I913" s="287" t="s">
        <v>2022</v>
      </c>
      <c r="J913" s="287" t="s">
        <v>2022</v>
      </c>
      <c r="K913" s="287" t="s">
        <v>2022</v>
      </c>
      <c r="L913" s="287" t="s">
        <v>2022</v>
      </c>
      <c r="M913" s="287" t="s">
        <v>2022</v>
      </c>
      <c r="N913" s="287" t="s">
        <v>2022</v>
      </c>
      <c r="O913" s="287" t="s">
        <v>2022</v>
      </c>
      <c r="P913" s="287" t="s">
        <v>2022</v>
      </c>
      <c r="Q913" s="287" t="s">
        <v>2022</v>
      </c>
      <c r="R913" s="287" t="s">
        <v>2022</v>
      </c>
      <c r="S913" s="284">
        <v>1090</v>
      </c>
      <c r="T913" s="284">
        <v>1293</v>
      </c>
      <c r="U913" s="284">
        <v>1513</v>
      </c>
      <c r="V913" s="284">
        <v>1218</v>
      </c>
      <c r="W913" s="284">
        <v>1350</v>
      </c>
      <c r="X913" s="284">
        <v>987</v>
      </c>
      <c r="Y913" s="284">
        <v>1034</v>
      </c>
      <c r="Z913" s="284">
        <v>1263</v>
      </c>
      <c r="AA913" s="284">
        <v>1085</v>
      </c>
      <c r="AB913" s="284">
        <v>1011</v>
      </c>
      <c r="AC913" s="284">
        <v>1071</v>
      </c>
      <c r="AD913" s="284">
        <v>1374</v>
      </c>
      <c r="AE913" s="284">
        <v>1105</v>
      </c>
      <c r="AF913" s="284">
        <v>1080</v>
      </c>
      <c r="AG913" s="284">
        <v>1141</v>
      </c>
      <c r="AH913" s="284">
        <v>1393</v>
      </c>
      <c r="AI913" s="284">
        <v>1001</v>
      </c>
      <c r="AJ913" s="284">
        <v>1033</v>
      </c>
      <c r="AK913" s="284">
        <v>1093</v>
      </c>
      <c r="AL913" s="284">
        <v>1336</v>
      </c>
      <c r="AM913" s="284">
        <v>966</v>
      </c>
      <c r="AN913" s="284">
        <v>992</v>
      </c>
      <c r="AO913" s="284">
        <v>1186</v>
      </c>
      <c r="AP913" s="284">
        <v>1046</v>
      </c>
      <c r="AQ913" s="284">
        <v>1046</v>
      </c>
      <c r="AR913" s="284">
        <v>1142</v>
      </c>
      <c r="AS913" s="284">
        <v>1136</v>
      </c>
      <c r="AU913" t="s">
        <v>4119</v>
      </c>
    </row>
    <row r="914" spans="4:47" ht="13.5" customHeight="1">
      <c r="D914" s="283" t="s">
        <v>4120</v>
      </c>
      <c r="E914" s="283" t="s">
        <v>4713</v>
      </c>
      <c r="F914" s="285" t="s">
        <v>4240</v>
      </c>
      <c r="G914" s="199">
        <v>13.2</v>
      </c>
      <c r="H914" s="287" t="s">
        <v>2022</v>
      </c>
      <c r="I914" s="287" t="s">
        <v>2022</v>
      </c>
      <c r="J914" s="287" t="s">
        <v>2022</v>
      </c>
      <c r="K914" s="287" t="s">
        <v>2022</v>
      </c>
      <c r="L914" s="287" t="s">
        <v>2022</v>
      </c>
      <c r="M914" s="287" t="s">
        <v>2022</v>
      </c>
      <c r="N914" s="287" t="s">
        <v>2022</v>
      </c>
      <c r="O914" s="287" t="s">
        <v>2022</v>
      </c>
      <c r="P914" s="287" t="s">
        <v>2022</v>
      </c>
      <c r="Q914" s="287" t="s">
        <v>2022</v>
      </c>
      <c r="R914" s="287" t="s">
        <v>2022</v>
      </c>
      <c r="S914" s="284">
        <v>998</v>
      </c>
      <c r="T914" s="284">
        <v>1200</v>
      </c>
      <c r="U914" s="284">
        <v>1400</v>
      </c>
      <c r="V914" s="284">
        <v>1166</v>
      </c>
      <c r="W914" s="284">
        <v>1291</v>
      </c>
      <c r="X914" s="284">
        <v>922</v>
      </c>
      <c r="Y914" s="284">
        <v>968</v>
      </c>
      <c r="Z914" s="284">
        <v>1186</v>
      </c>
      <c r="AA914" s="284">
        <v>1014</v>
      </c>
      <c r="AB914" s="284">
        <v>952</v>
      </c>
      <c r="AC914" s="284">
        <v>1012</v>
      </c>
      <c r="AD914" s="284">
        <v>1304</v>
      </c>
      <c r="AE914" s="284">
        <v>1040</v>
      </c>
      <c r="AF914" s="284">
        <v>987</v>
      </c>
      <c r="AG914" s="284">
        <v>1046</v>
      </c>
      <c r="AH914" s="284">
        <v>1281</v>
      </c>
      <c r="AI914" s="284">
        <v>928</v>
      </c>
      <c r="AJ914" s="284">
        <v>963</v>
      </c>
      <c r="AK914" s="284">
        <v>1022</v>
      </c>
      <c r="AL914" s="284">
        <v>1253</v>
      </c>
      <c r="AM914" s="284">
        <v>912</v>
      </c>
      <c r="AN914" s="284">
        <v>939</v>
      </c>
      <c r="AO914" s="284">
        <v>1125</v>
      </c>
      <c r="AP914" s="284">
        <v>1027</v>
      </c>
      <c r="AQ914" s="284">
        <v>1027</v>
      </c>
      <c r="AR914" s="284">
        <v>1124</v>
      </c>
      <c r="AS914" s="284">
        <v>1071</v>
      </c>
      <c r="AU914" t="s">
        <v>4120</v>
      </c>
    </row>
    <row r="915" spans="4:47" ht="13.5" customHeight="1">
      <c r="D915" s="283" t="s">
        <v>4121</v>
      </c>
      <c r="E915" s="283" t="s">
        <v>4713</v>
      </c>
      <c r="F915" s="285" t="s">
        <v>4240</v>
      </c>
      <c r="G915" s="199">
        <v>13.2</v>
      </c>
      <c r="H915" s="287" t="s">
        <v>2022</v>
      </c>
      <c r="I915" s="287" t="s">
        <v>2022</v>
      </c>
      <c r="J915" s="287" t="s">
        <v>2022</v>
      </c>
      <c r="K915" s="287" t="s">
        <v>2022</v>
      </c>
      <c r="L915" s="287" t="s">
        <v>2022</v>
      </c>
      <c r="M915" s="287" t="s">
        <v>2022</v>
      </c>
      <c r="N915" s="287" t="s">
        <v>2022</v>
      </c>
      <c r="O915" s="287" t="s">
        <v>2022</v>
      </c>
      <c r="P915" s="287" t="s">
        <v>2022</v>
      </c>
      <c r="Q915" s="287" t="s">
        <v>2022</v>
      </c>
      <c r="R915" s="287" t="s">
        <v>2022</v>
      </c>
      <c r="S915" s="284">
        <v>998</v>
      </c>
      <c r="T915" s="284">
        <v>1200</v>
      </c>
      <c r="U915" s="284">
        <v>1400</v>
      </c>
      <c r="V915" s="284">
        <v>1166</v>
      </c>
      <c r="W915" s="284">
        <v>1291</v>
      </c>
      <c r="X915" s="284">
        <v>922</v>
      </c>
      <c r="Y915" s="284">
        <v>968</v>
      </c>
      <c r="Z915" s="284">
        <v>1186</v>
      </c>
      <c r="AA915" s="284">
        <v>1014</v>
      </c>
      <c r="AB915" s="284">
        <v>952</v>
      </c>
      <c r="AC915" s="284">
        <v>1012</v>
      </c>
      <c r="AD915" s="284">
        <v>1304</v>
      </c>
      <c r="AE915" s="284">
        <v>1040</v>
      </c>
      <c r="AF915" s="284">
        <v>987</v>
      </c>
      <c r="AG915" s="284">
        <v>1046</v>
      </c>
      <c r="AH915" s="284">
        <v>1281</v>
      </c>
      <c r="AI915" s="284">
        <v>928</v>
      </c>
      <c r="AJ915" s="284">
        <v>963</v>
      </c>
      <c r="AK915" s="284">
        <v>1022</v>
      </c>
      <c r="AL915" s="284">
        <v>1253</v>
      </c>
      <c r="AM915" s="284">
        <v>912</v>
      </c>
      <c r="AN915" s="284">
        <v>939</v>
      </c>
      <c r="AO915" s="284">
        <v>1125</v>
      </c>
      <c r="AP915" s="284">
        <v>1027</v>
      </c>
      <c r="AQ915" s="284">
        <v>1027</v>
      </c>
      <c r="AR915" s="284">
        <v>1124</v>
      </c>
      <c r="AS915" s="284">
        <v>1071</v>
      </c>
      <c r="AU915" t="s">
        <v>4121</v>
      </c>
    </row>
    <row r="916" spans="4:47" ht="13.5" customHeight="1">
      <c r="D916" s="283" t="s">
        <v>4122</v>
      </c>
      <c r="E916" s="282"/>
      <c r="F916" s="285" t="s">
        <v>4233</v>
      </c>
      <c r="G916" s="199">
        <v>14.5</v>
      </c>
      <c r="H916" s="287" t="s">
        <v>2022</v>
      </c>
      <c r="I916" s="287" t="s">
        <v>2022</v>
      </c>
      <c r="J916" s="287" t="s">
        <v>2022</v>
      </c>
      <c r="K916" s="287" t="s">
        <v>2022</v>
      </c>
      <c r="L916" s="287" t="s">
        <v>2022</v>
      </c>
      <c r="M916" s="287" t="s">
        <v>2022</v>
      </c>
      <c r="N916" s="287" t="s">
        <v>2022</v>
      </c>
      <c r="O916" s="287" t="s">
        <v>2022</v>
      </c>
      <c r="P916" s="287" t="s">
        <v>2022</v>
      </c>
      <c r="Q916" s="287" t="s">
        <v>2022</v>
      </c>
      <c r="R916" s="287" t="s">
        <v>2022</v>
      </c>
      <c r="S916" s="284">
        <v>1115</v>
      </c>
      <c r="T916" s="284">
        <v>1327</v>
      </c>
      <c r="U916" s="284">
        <v>1549</v>
      </c>
      <c r="V916" s="284">
        <v>1249</v>
      </c>
      <c r="W916" s="284">
        <v>1383</v>
      </c>
      <c r="X916" s="284">
        <v>1008</v>
      </c>
      <c r="Y916" s="284">
        <v>1059</v>
      </c>
      <c r="Z916" s="284">
        <v>1293</v>
      </c>
      <c r="AA916" s="284">
        <v>1107</v>
      </c>
      <c r="AB916" s="284">
        <v>1037</v>
      </c>
      <c r="AC916" s="284">
        <v>1103</v>
      </c>
      <c r="AD916" s="284">
        <v>1412</v>
      </c>
      <c r="AE916" s="284">
        <v>1131</v>
      </c>
      <c r="AF916" s="284">
        <v>1105</v>
      </c>
      <c r="AG916" s="284">
        <v>1173</v>
      </c>
      <c r="AH916" s="284">
        <v>1430</v>
      </c>
      <c r="AI916" s="284">
        <v>1020</v>
      </c>
      <c r="AJ916" s="284">
        <v>1058</v>
      </c>
      <c r="AK916" s="284">
        <v>1124</v>
      </c>
      <c r="AL916" s="284">
        <v>1374</v>
      </c>
      <c r="AM916" s="284">
        <v>986</v>
      </c>
      <c r="AN916" s="284">
        <v>1017</v>
      </c>
      <c r="AO916" s="284">
        <v>1215</v>
      </c>
      <c r="AP916" s="284">
        <v>1076</v>
      </c>
      <c r="AQ916" s="284">
        <v>1076</v>
      </c>
      <c r="AR916" s="284">
        <v>1185</v>
      </c>
      <c r="AS916" s="284">
        <v>1165</v>
      </c>
      <c r="AU916" t="s">
        <v>4122</v>
      </c>
    </row>
    <row r="917" spans="4:47" ht="13.5" customHeight="1">
      <c r="D917" s="283" t="s">
        <v>4123</v>
      </c>
      <c r="E917" s="282"/>
      <c r="F917" s="285" t="s">
        <v>4234</v>
      </c>
      <c r="G917" s="199">
        <v>15.9</v>
      </c>
      <c r="H917" s="287" t="s">
        <v>2022</v>
      </c>
      <c r="I917" s="287" t="s">
        <v>2022</v>
      </c>
      <c r="J917" s="287" t="s">
        <v>2022</v>
      </c>
      <c r="K917" s="287" t="s">
        <v>2022</v>
      </c>
      <c r="L917" s="287" t="s">
        <v>2022</v>
      </c>
      <c r="M917" s="287" t="s">
        <v>2022</v>
      </c>
      <c r="N917" s="287" t="s">
        <v>2022</v>
      </c>
      <c r="O917" s="287" t="s">
        <v>2022</v>
      </c>
      <c r="P917" s="287" t="s">
        <v>2022</v>
      </c>
      <c r="Q917" s="287" t="s">
        <v>2022</v>
      </c>
      <c r="R917" s="287" t="s">
        <v>2022</v>
      </c>
      <c r="S917" s="284">
        <v>1140</v>
      </c>
      <c r="T917" s="284">
        <v>1363</v>
      </c>
      <c r="U917" s="284">
        <v>1585</v>
      </c>
      <c r="V917" s="284">
        <v>1279</v>
      </c>
      <c r="W917" s="284">
        <v>1416</v>
      </c>
      <c r="X917" s="284">
        <v>1029</v>
      </c>
      <c r="Y917" s="284">
        <v>1085</v>
      </c>
      <c r="Z917" s="284">
        <v>1324</v>
      </c>
      <c r="AA917" s="284">
        <v>1129</v>
      </c>
      <c r="AB917" s="284">
        <v>1062</v>
      </c>
      <c r="AC917" s="284">
        <v>1135</v>
      </c>
      <c r="AD917" s="284">
        <v>1450</v>
      </c>
      <c r="AE917" s="284">
        <v>1158</v>
      </c>
      <c r="AF917" s="284">
        <v>1131</v>
      </c>
      <c r="AG917" s="284">
        <v>1204</v>
      </c>
      <c r="AH917" s="284">
        <v>1469</v>
      </c>
      <c r="AI917" s="284">
        <v>1040</v>
      </c>
      <c r="AJ917" s="284">
        <v>1083</v>
      </c>
      <c r="AK917" s="284">
        <v>1156</v>
      </c>
      <c r="AL917" s="284">
        <v>1412</v>
      </c>
      <c r="AM917" s="284">
        <v>1007</v>
      </c>
      <c r="AN917" s="284">
        <v>1042</v>
      </c>
      <c r="AO917" s="284">
        <v>1245</v>
      </c>
      <c r="AP917" s="284">
        <v>1107</v>
      </c>
      <c r="AQ917" s="284">
        <v>1107</v>
      </c>
      <c r="AR917" s="284">
        <v>1227</v>
      </c>
      <c r="AS917" s="284">
        <v>1195</v>
      </c>
      <c r="AU917" t="s">
        <v>4123</v>
      </c>
    </row>
    <row r="918" spans="4:47" ht="13.5" customHeight="1">
      <c r="D918" s="283" t="s">
        <v>4124</v>
      </c>
      <c r="E918" s="282"/>
      <c r="F918" s="285" t="s">
        <v>4235</v>
      </c>
      <c r="G918" s="199">
        <v>17.200000000000003</v>
      </c>
      <c r="H918" s="287" t="s">
        <v>2022</v>
      </c>
      <c r="I918" s="287" t="s">
        <v>2022</v>
      </c>
      <c r="J918" s="287" t="s">
        <v>2022</v>
      </c>
      <c r="K918" s="287" t="s">
        <v>2022</v>
      </c>
      <c r="L918" s="287" t="s">
        <v>2022</v>
      </c>
      <c r="M918" s="287" t="s">
        <v>2022</v>
      </c>
      <c r="N918" s="287" t="s">
        <v>2022</v>
      </c>
      <c r="O918" s="287" t="s">
        <v>2022</v>
      </c>
      <c r="P918" s="287" t="s">
        <v>2022</v>
      </c>
      <c r="Q918" s="287" t="s">
        <v>2022</v>
      </c>
      <c r="R918" s="287" t="s">
        <v>2022</v>
      </c>
      <c r="S918" s="284">
        <v>1167</v>
      </c>
      <c r="T918" s="284">
        <v>1399</v>
      </c>
      <c r="U918" s="284">
        <v>1622</v>
      </c>
      <c r="V918" s="284">
        <v>1312</v>
      </c>
      <c r="W918" s="284">
        <v>1451</v>
      </c>
      <c r="X918" s="284">
        <v>1050</v>
      </c>
      <c r="Y918" s="284">
        <v>1111</v>
      </c>
      <c r="Z918" s="284">
        <v>1356</v>
      </c>
      <c r="AA918" s="284">
        <v>1153</v>
      </c>
      <c r="AB918" s="284">
        <v>1089</v>
      </c>
      <c r="AC918" s="284">
        <v>1167</v>
      </c>
      <c r="AD918" s="284">
        <v>1490</v>
      </c>
      <c r="AE918" s="284">
        <v>1185</v>
      </c>
      <c r="AF918" s="284">
        <v>1157</v>
      </c>
      <c r="AG918" s="284">
        <v>1237</v>
      </c>
      <c r="AH918" s="284">
        <v>1508</v>
      </c>
      <c r="AI918" s="284">
        <v>1060</v>
      </c>
      <c r="AJ918" s="284">
        <v>1110</v>
      </c>
      <c r="AK918" s="284">
        <v>1189</v>
      </c>
      <c r="AL918" s="284">
        <v>1452</v>
      </c>
      <c r="AM918" s="284">
        <v>1029</v>
      </c>
      <c r="AN918" s="284">
        <v>1068</v>
      </c>
      <c r="AO918" s="284">
        <v>1275</v>
      </c>
      <c r="AP918" s="284">
        <v>1138</v>
      </c>
      <c r="AQ918" s="284">
        <v>1138</v>
      </c>
      <c r="AR918" s="284">
        <v>1271</v>
      </c>
      <c r="AS918" s="284">
        <v>1226</v>
      </c>
      <c r="AU918" t="s">
        <v>4124</v>
      </c>
    </row>
    <row r="919" spans="4:47" ht="13.5" customHeight="1">
      <c r="D919" s="283" t="s">
        <v>4125</v>
      </c>
      <c r="E919" s="282"/>
      <c r="F919" s="285" t="s">
        <v>4236</v>
      </c>
      <c r="G919" s="199">
        <v>18.5</v>
      </c>
      <c r="H919" s="287" t="s">
        <v>2022</v>
      </c>
      <c r="I919" s="287" t="s">
        <v>2022</v>
      </c>
      <c r="J919" s="287" t="s">
        <v>2022</v>
      </c>
      <c r="K919" s="287" t="s">
        <v>2022</v>
      </c>
      <c r="L919" s="287" t="s">
        <v>2022</v>
      </c>
      <c r="M919" s="287" t="s">
        <v>2022</v>
      </c>
      <c r="N919" s="287" t="s">
        <v>2022</v>
      </c>
      <c r="O919" s="287" t="s">
        <v>2022</v>
      </c>
      <c r="P919" s="287" t="s">
        <v>2022</v>
      </c>
      <c r="Q919" s="287" t="s">
        <v>2022</v>
      </c>
      <c r="R919" s="287" t="s">
        <v>2022</v>
      </c>
      <c r="S919" s="284">
        <v>1191</v>
      </c>
      <c r="T919" s="284">
        <v>1431</v>
      </c>
      <c r="U919" s="284">
        <v>1656</v>
      </c>
      <c r="V919" s="284">
        <v>1341</v>
      </c>
      <c r="W919" s="284">
        <v>1482</v>
      </c>
      <c r="X919" s="284">
        <v>1070</v>
      </c>
      <c r="Y919" s="284">
        <v>1135</v>
      </c>
      <c r="Z919" s="284">
        <v>1384</v>
      </c>
      <c r="AA919" s="284">
        <v>1173</v>
      </c>
      <c r="AB919" s="284">
        <v>1112</v>
      </c>
      <c r="AC919" s="284">
        <v>1197</v>
      </c>
      <c r="AD919" s="284">
        <v>1526</v>
      </c>
      <c r="AE919" s="284">
        <v>1210</v>
      </c>
      <c r="AF919" s="284">
        <v>1181</v>
      </c>
      <c r="AG919" s="284">
        <v>1267</v>
      </c>
      <c r="AH919" s="284">
        <v>1544</v>
      </c>
      <c r="AI919" s="284">
        <v>1078</v>
      </c>
      <c r="AJ919" s="284">
        <v>1134</v>
      </c>
      <c r="AK919" s="284">
        <v>1219</v>
      </c>
      <c r="AL919" s="284">
        <v>1488</v>
      </c>
      <c r="AM919" s="284">
        <v>1049</v>
      </c>
      <c r="AN919" s="284">
        <v>1091</v>
      </c>
      <c r="AO919" s="284">
        <v>1302</v>
      </c>
      <c r="AP919" s="284">
        <v>1166</v>
      </c>
      <c r="AQ919" s="284">
        <v>1166</v>
      </c>
      <c r="AR919" s="284">
        <v>1312</v>
      </c>
      <c r="AS919" s="284">
        <v>1254</v>
      </c>
      <c r="AU919" t="s">
        <v>4125</v>
      </c>
    </row>
    <row r="920" spans="4:47" ht="13.5" customHeight="1">
      <c r="D920" s="283" t="s">
        <v>4126</v>
      </c>
      <c r="E920" s="282"/>
      <c r="F920" s="285" t="s">
        <v>4249</v>
      </c>
      <c r="G920" s="199">
        <v>25.1</v>
      </c>
      <c r="H920" s="287" t="s">
        <v>2022</v>
      </c>
      <c r="I920" s="287" t="s">
        <v>2022</v>
      </c>
      <c r="J920" s="287" t="s">
        <v>2022</v>
      </c>
      <c r="K920" s="287" t="s">
        <v>2022</v>
      </c>
      <c r="L920" s="287" t="s">
        <v>2022</v>
      </c>
      <c r="M920" s="287" t="s">
        <v>2022</v>
      </c>
      <c r="N920" s="287" t="s">
        <v>2022</v>
      </c>
      <c r="O920" s="287" t="s">
        <v>2022</v>
      </c>
      <c r="P920" s="287" t="s">
        <v>2022</v>
      </c>
      <c r="Q920" s="287" t="s">
        <v>2022</v>
      </c>
      <c r="R920" s="287" t="s">
        <v>2022</v>
      </c>
      <c r="S920" s="284">
        <v>1848</v>
      </c>
      <c r="T920" s="284">
        <v>2169</v>
      </c>
      <c r="U920" s="284">
        <v>2378</v>
      </c>
      <c r="V920" s="284">
        <v>1920</v>
      </c>
      <c r="W920" s="284">
        <v>2117</v>
      </c>
      <c r="X920" s="284">
        <v>1636</v>
      </c>
      <c r="Y920" s="284">
        <v>1733</v>
      </c>
      <c r="Z920" s="284">
        <v>2086</v>
      </c>
      <c r="AA920" s="284">
        <v>1783</v>
      </c>
      <c r="AB920" s="284">
        <v>1693</v>
      </c>
      <c r="AC920" s="284">
        <v>1818</v>
      </c>
      <c r="AD920" s="284">
        <v>2255</v>
      </c>
      <c r="AE920" s="284">
        <v>1843</v>
      </c>
      <c r="AF920" s="284">
        <v>1822</v>
      </c>
      <c r="AG920" s="284">
        <v>1949</v>
      </c>
      <c r="AH920" s="284">
        <v>2347</v>
      </c>
      <c r="AI920" s="284">
        <v>1636</v>
      </c>
      <c r="AJ920" s="284">
        <v>1735</v>
      </c>
      <c r="AK920" s="284">
        <v>1861</v>
      </c>
      <c r="AL920" s="284">
        <v>2243</v>
      </c>
      <c r="AM920" s="284">
        <v>1554</v>
      </c>
      <c r="AN920" s="284">
        <v>1622</v>
      </c>
      <c r="AO920" s="284">
        <v>1912</v>
      </c>
      <c r="AP920" s="284">
        <v>1739</v>
      </c>
      <c r="AQ920" s="284">
        <v>1739</v>
      </c>
      <c r="AR920" s="284">
        <v>1968</v>
      </c>
      <c r="AS920" s="284">
        <v>1839</v>
      </c>
      <c r="AU920" t="s">
        <v>4126</v>
      </c>
    </row>
    <row r="921" spans="4:47" ht="13.5" customHeight="1">
      <c r="D921" s="283" t="s">
        <v>4127</v>
      </c>
      <c r="E921" s="282"/>
      <c r="F921" s="285" t="s">
        <v>4250</v>
      </c>
      <c r="G921" s="199">
        <v>26.400000000000002</v>
      </c>
      <c r="H921" s="287" t="s">
        <v>2022</v>
      </c>
      <c r="I921" s="287" t="s">
        <v>2022</v>
      </c>
      <c r="J921" s="287" t="s">
        <v>2022</v>
      </c>
      <c r="K921" s="287" t="s">
        <v>2022</v>
      </c>
      <c r="L921" s="287" t="s">
        <v>2022</v>
      </c>
      <c r="M921" s="287" t="s">
        <v>2022</v>
      </c>
      <c r="N921" s="287" t="s">
        <v>2022</v>
      </c>
      <c r="O921" s="287" t="s">
        <v>2022</v>
      </c>
      <c r="P921" s="287" t="s">
        <v>2022</v>
      </c>
      <c r="Q921" s="287" t="s">
        <v>2022</v>
      </c>
      <c r="R921" s="287" t="s">
        <v>2022</v>
      </c>
      <c r="S921" s="284">
        <v>1861</v>
      </c>
      <c r="T921" s="284">
        <v>2179</v>
      </c>
      <c r="U921" s="284">
        <v>2396</v>
      </c>
      <c r="V921" s="284">
        <v>1924</v>
      </c>
      <c r="W921" s="284">
        <v>2129</v>
      </c>
      <c r="X921" s="284">
        <v>1648</v>
      </c>
      <c r="Y921" s="284">
        <v>1750</v>
      </c>
      <c r="Z921" s="284">
        <v>2109</v>
      </c>
      <c r="AA921" s="284">
        <v>1798</v>
      </c>
      <c r="AB921" s="284">
        <v>1710</v>
      </c>
      <c r="AC921" s="284">
        <v>1841</v>
      </c>
      <c r="AD921" s="284">
        <v>2286</v>
      </c>
      <c r="AE921" s="284">
        <v>1862</v>
      </c>
      <c r="AF921" s="284">
        <v>1839</v>
      </c>
      <c r="AG921" s="284">
        <v>1972</v>
      </c>
      <c r="AH921" s="284">
        <v>2377</v>
      </c>
      <c r="AI921" s="284">
        <v>1648</v>
      </c>
      <c r="AJ921" s="284">
        <v>1737</v>
      </c>
      <c r="AK921" s="284">
        <v>1868</v>
      </c>
      <c r="AL921" s="284">
        <v>2255</v>
      </c>
      <c r="AM921" s="284">
        <v>1571</v>
      </c>
      <c r="AN921" s="284">
        <v>1645</v>
      </c>
      <c r="AO921" s="284">
        <v>1941</v>
      </c>
      <c r="AP921" s="284">
        <v>1744</v>
      </c>
      <c r="AQ921" s="284">
        <v>1744</v>
      </c>
      <c r="AR921" s="284">
        <v>1973</v>
      </c>
      <c r="AS921" s="284">
        <v>1889</v>
      </c>
      <c r="AU921" t="s">
        <v>4127</v>
      </c>
    </row>
    <row r="922" spans="4:47" ht="13.5" customHeight="1">
      <c r="D922" s="283" t="s">
        <v>4128</v>
      </c>
      <c r="E922" s="282"/>
      <c r="F922" s="285" t="s">
        <v>4251</v>
      </c>
      <c r="G922" s="199">
        <v>27.700000000000003</v>
      </c>
      <c r="H922" s="287" t="s">
        <v>2022</v>
      </c>
      <c r="I922" s="287" t="s">
        <v>2022</v>
      </c>
      <c r="J922" s="287" t="s">
        <v>2022</v>
      </c>
      <c r="K922" s="287" t="s">
        <v>2022</v>
      </c>
      <c r="L922" s="287" t="s">
        <v>2022</v>
      </c>
      <c r="M922" s="287" t="s">
        <v>2022</v>
      </c>
      <c r="N922" s="287" t="s">
        <v>2022</v>
      </c>
      <c r="O922" s="287" t="s">
        <v>2022</v>
      </c>
      <c r="P922" s="287" t="s">
        <v>2022</v>
      </c>
      <c r="Q922" s="287" t="s">
        <v>2022</v>
      </c>
      <c r="R922" s="287" t="s">
        <v>2022</v>
      </c>
      <c r="S922" s="284">
        <v>1889</v>
      </c>
      <c r="T922" s="284">
        <v>2210</v>
      </c>
      <c r="U922" s="284">
        <v>2432</v>
      </c>
      <c r="V922" s="284">
        <v>1952</v>
      </c>
      <c r="W922" s="284">
        <v>2158</v>
      </c>
      <c r="X922" s="284">
        <v>1679</v>
      </c>
      <c r="Y922" s="284">
        <v>1786</v>
      </c>
      <c r="Z922" s="284">
        <v>2152</v>
      </c>
      <c r="AA922" s="284">
        <v>1832</v>
      </c>
      <c r="AB922" s="284">
        <v>1745</v>
      </c>
      <c r="AC922" s="284">
        <v>1883</v>
      </c>
      <c r="AD922" s="284">
        <v>2336</v>
      </c>
      <c r="AE922" s="284">
        <v>1900</v>
      </c>
      <c r="AF922" s="284">
        <v>1875</v>
      </c>
      <c r="AG922" s="284">
        <v>2014</v>
      </c>
      <c r="AH922" s="284">
        <v>2428</v>
      </c>
      <c r="AI922" s="284">
        <v>1678</v>
      </c>
      <c r="AJ922" s="284">
        <v>1773</v>
      </c>
      <c r="AK922" s="284">
        <v>1910</v>
      </c>
      <c r="AL922" s="284">
        <v>2306</v>
      </c>
      <c r="AM922" s="284">
        <v>1607</v>
      </c>
      <c r="AN922" s="284">
        <v>1686</v>
      </c>
      <c r="AO922" s="284">
        <v>1989</v>
      </c>
      <c r="AP922" s="284">
        <v>1770</v>
      </c>
      <c r="AQ922" s="284">
        <v>1770</v>
      </c>
      <c r="AR922" s="284">
        <v>2046</v>
      </c>
      <c r="AS922" s="284">
        <v>1916</v>
      </c>
      <c r="AU922" t="s">
        <v>4128</v>
      </c>
    </row>
    <row r="923" spans="4:47" ht="13.5" customHeight="1">
      <c r="D923" s="283" t="s">
        <v>4129</v>
      </c>
      <c r="E923" s="282"/>
      <c r="F923" s="285" t="s">
        <v>4252</v>
      </c>
      <c r="G923" s="199">
        <v>29</v>
      </c>
      <c r="H923" s="287" t="s">
        <v>2022</v>
      </c>
      <c r="I923" s="287" t="s">
        <v>2022</v>
      </c>
      <c r="J923" s="287" t="s">
        <v>2022</v>
      </c>
      <c r="K923" s="287" t="s">
        <v>2022</v>
      </c>
      <c r="L923" s="287" t="s">
        <v>2022</v>
      </c>
      <c r="M923" s="287" t="s">
        <v>2022</v>
      </c>
      <c r="N923" s="287" t="s">
        <v>2022</v>
      </c>
      <c r="O923" s="287" t="s">
        <v>2022</v>
      </c>
      <c r="P923" s="287" t="s">
        <v>2022</v>
      </c>
      <c r="Q923" s="287" t="s">
        <v>2022</v>
      </c>
      <c r="R923" s="287" t="s">
        <v>2022</v>
      </c>
      <c r="S923" s="284">
        <v>1928</v>
      </c>
      <c r="T923" s="284">
        <v>2256</v>
      </c>
      <c r="U923" s="284">
        <v>2482</v>
      </c>
      <c r="V923" s="284">
        <v>1990</v>
      </c>
      <c r="W923" s="284">
        <v>2200</v>
      </c>
      <c r="X923" s="284">
        <v>1710</v>
      </c>
      <c r="Y923" s="284">
        <v>1821</v>
      </c>
      <c r="Z923" s="284">
        <v>2194</v>
      </c>
      <c r="AA923" s="284">
        <v>1865</v>
      </c>
      <c r="AB923" s="284">
        <v>1781</v>
      </c>
      <c r="AC923" s="284">
        <v>1924</v>
      </c>
      <c r="AD923" s="284">
        <v>2386</v>
      </c>
      <c r="AE923" s="284">
        <v>1937</v>
      </c>
      <c r="AF923" s="284">
        <v>1910</v>
      </c>
      <c r="AG923" s="284">
        <v>2056</v>
      </c>
      <c r="AH923" s="284">
        <v>2478</v>
      </c>
      <c r="AI923" s="284">
        <v>1708</v>
      </c>
      <c r="AJ923" s="284">
        <v>1808</v>
      </c>
      <c r="AK923" s="284">
        <v>1952</v>
      </c>
      <c r="AL923" s="284">
        <v>2356</v>
      </c>
      <c r="AM923" s="284">
        <v>1643</v>
      </c>
      <c r="AN923" s="284">
        <v>1727</v>
      </c>
      <c r="AO923" s="284">
        <v>2037</v>
      </c>
      <c r="AP923" s="284">
        <v>1796</v>
      </c>
      <c r="AQ923" s="284">
        <v>1796</v>
      </c>
      <c r="AR923" s="284">
        <v>2025</v>
      </c>
      <c r="AS923" s="284">
        <v>1952</v>
      </c>
      <c r="AU923" t="s">
        <v>4129</v>
      </c>
    </row>
    <row r="924" spans="4:47" ht="13.5" customHeight="1">
      <c r="D924" s="283" t="s">
        <v>4130</v>
      </c>
      <c r="E924" s="283" t="s">
        <v>4713</v>
      </c>
      <c r="F924" s="285" t="s">
        <v>4253</v>
      </c>
      <c r="G924" s="199">
        <v>19.8</v>
      </c>
      <c r="H924" s="287" t="s">
        <v>2022</v>
      </c>
      <c r="I924" s="287" t="s">
        <v>2022</v>
      </c>
      <c r="J924" s="287" t="s">
        <v>2022</v>
      </c>
      <c r="K924" s="287" t="s">
        <v>2022</v>
      </c>
      <c r="L924" s="287" t="s">
        <v>2022</v>
      </c>
      <c r="M924" s="287" t="s">
        <v>2022</v>
      </c>
      <c r="N924" s="287" t="s">
        <v>2022</v>
      </c>
      <c r="O924" s="287" t="s">
        <v>2022</v>
      </c>
      <c r="P924" s="287" t="s">
        <v>2022</v>
      </c>
      <c r="Q924" s="287" t="s">
        <v>2022</v>
      </c>
      <c r="R924" s="287" t="s">
        <v>2022</v>
      </c>
      <c r="S924" s="284">
        <v>2031</v>
      </c>
      <c r="T924" s="284">
        <v>2333</v>
      </c>
      <c r="U924" s="284">
        <v>2472</v>
      </c>
      <c r="V924" s="284">
        <v>1989</v>
      </c>
      <c r="W924" s="284">
        <v>2209</v>
      </c>
      <c r="X924" s="284">
        <v>1771</v>
      </c>
      <c r="Y924" s="284">
        <v>1855</v>
      </c>
      <c r="Z924" s="284">
        <v>2229</v>
      </c>
      <c r="AA924" s="284">
        <v>1928</v>
      </c>
      <c r="AB924" s="284">
        <v>1809</v>
      </c>
      <c r="AC924" s="284">
        <v>1913</v>
      </c>
      <c r="AD924" s="284">
        <v>2366</v>
      </c>
      <c r="AE924" s="284">
        <v>1982</v>
      </c>
      <c r="AF924" s="284">
        <v>1964</v>
      </c>
      <c r="AG924" s="284">
        <v>2072</v>
      </c>
      <c r="AH924" s="284">
        <v>2489</v>
      </c>
      <c r="AI924" s="284">
        <v>1764</v>
      </c>
      <c r="AJ924" s="284">
        <v>1862</v>
      </c>
      <c r="AK924" s="284">
        <v>1967</v>
      </c>
      <c r="AL924" s="284">
        <v>2366</v>
      </c>
      <c r="AM924" s="284">
        <v>1641</v>
      </c>
      <c r="AN924" s="284">
        <v>1697</v>
      </c>
      <c r="AO924" s="284">
        <v>1999</v>
      </c>
      <c r="AP924" s="284">
        <v>1817</v>
      </c>
      <c r="AQ924" s="284">
        <v>1817</v>
      </c>
      <c r="AR924" s="284">
        <v>2022</v>
      </c>
      <c r="AS924" s="284">
        <v>1887</v>
      </c>
      <c r="AU924" t="s">
        <v>4130</v>
      </c>
    </row>
    <row r="925" spans="4:47" ht="13.5" customHeight="1">
      <c r="D925" s="283" t="s">
        <v>4131</v>
      </c>
      <c r="E925" s="283" t="s">
        <v>4713</v>
      </c>
      <c r="F925" s="285" t="s">
        <v>4253</v>
      </c>
      <c r="G925" s="199">
        <v>19.8</v>
      </c>
      <c r="H925" s="287" t="s">
        <v>2022</v>
      </c>
      <c r="I925" s="287" t="s">
        <v>2022</v>
      </c>
      <c r="J925" s="287" t="s">
        <v>2022</v>
      </c>
      <c r="K925" s="287" t="s">
        <v>2022</v>
      </c>
      <c r="L925" s="287" t="s">
        <v>2022</v>
      </c>
      <c r="M925" s="287" t="s">
        <v>2022</v>
      </c>
      <c r="N925" s="287" t="s">
        <v>2022</v>
      </c>
      <c r="O925" s="287" t="s">
        <v>2022</v>
      </c>
      <c r="P925" s="287" t="s">
        <v>2022</v>
      </c>
      <c r="Q925" s="287" t="s">
        <v>2022</v>
      </c>
      <c r="R925" s="287" t="s">
        <v>2022</v>
      </c>
      <c r="S925" s="284">
        <v>2031</v>
      </c>
      <c r="T925" s="284">
        <v>2333</v>
      </c>
      <c r="U925" s="284">
        <v>2472</v>
      </c>
      <c r="V925" s="284">
        <v>1989</v>
      </c>
      <c r="W925" s="284">
        <v>2209</v>
      </c>
      <c r="X925" s="284">
        <v>1771</v>
      </c>
      <c r="Y925" s="284">
        <v>1855</v>
      </c>
      <c r="Z925" s="284">
        <v>2229</v>
      </c>
      <c r="AA925" s="284">
        <v>1928</v>
      </c>
      <c r="AB925" s="284">
        <v>1809</v>
      </c>
      <c r="AC925" s="284">
        <v>1913</v>
      </c>
      <c r="AD925" s="284">
        <v>2366</v>
      </c>
      <c r="AE925" s="284">
        <v>1982</v>
      </c>
      <c r="AF925" s="284">
        <v>1964</v>
      </c>
      <c r="AG925" s="284">
        <v>2072</v>
      </c>
      <c r="AH925" s="284">
        <v>2489</v>
      </c>
      <c r="AI925" s="284">
        <v>1764</v>
      </c>
      <c r="AJ925" s="284">
        <v>1862</v>
      </c>
      <c r="AK925" s="284">
        <v>1967</v>
      </c>
      <c r="AL925" s="284">
        <v>2366</v>
      </c>
      <c r="AM925" s="284">
        <v>1641</v>
      </c>
      <c r="AN925" s="284">
        <v>1697</v>
      </c>
      <c r="AO925" s="284">
        <v>1999</v>
      </c>
      <c r="AP925" s="284">
        <v>1817</v>
      </c>
      <c r="AQ925" s="284">
        <v>1817</v>
      </c>
      <c r="AR925" s="284">
        <v>2022</v>
      </c>
      <c r="AS925" s="284">
        <v>1887</v>
      </c>
      <c r="AU925" t="s">
        <v>4131</v>
      </c>
    </row>
    <row r="926" spans="4:47" ht="13.5" customHeight="1">
      <c r="D926" s="283" t="s">
        <v>4132</v>
      </c>
      <c r="E926" s="282"/>
      <c r="F926" s="285" t="s">
        <v>4255</v>
      </c>
      <c r="G926" s="199">
        <v>21.1</v>
      </c>
      <c r="H926" s="287" t="s">
        <v>2022</v>
      </c>
      <c r="I926" s="287" t="s">
        <v>2022</v>
      </c>
      <c r="J926" s="287" t="s">
        <v>2022</v>
      </c>
      <c r="K926" s="287" t="s">
        <v>2022</v>
      </c>
      <c r="L926" s="287" t="s">
        <v>2022</v>
      </c>
      <c r="M926" s="287" t="s">
        <v>2022</v>
      </c>
      <c r="N926" s="287" t="s">
        <v>2022</v>
      </c>
      <c r="O926" s="287" t="s">
        <v>2022</v>
      </c>
      <c r="P926" s="287" t="s">
        <v>2022</v>
      </c>
      <c r="Q926" s="287" t="s">
        <v>2022</v>
      </c>
      <c r="R926" s="287" t="s">
        <v>2022</v>
      </c>
      <c r="S926" s="284">
        <v>2150</v>
      </c>
      <c r="T926" s="284">
        <v>2463</v>
      </c>
      <c r="U926" s="284">
        <v>2623</v>
      </c>
      <c r="V926" s="284">
        <v>2072</v>
      </c>
      <c r="W926" s="284">
        <v>2303</v>
      </c>
      <c r="X926" s="284">
        <v>1858</v>
      </c>
      <c r="Y926" s="284">
        <v>1947</v>
      </c>
      <c r="Z926" s="284">
        <v>2339</v>
      </c>
      <c r="AA926" s="284">
        <v>2023</v>
      </c>
      <c r="AB926" s="284">
        <v>1894</v>
      </c>
      <c r="AC926" s="284">
        <v>2006</v>
      </c>
      <c r="AD926" s="284">
        <v>2476</v>
      </c>
      <c r="AE926" s="284">
        <v>2075</v>
      </c>
      <c r="AF926" s="284">
        <v>2084</v>
      </c>
      <c r="AG926" s="284">
        <v>2199</v>
      </c>
      <c r="AH926" s="284">
        <v>2640</v>
      </c>
      <c r="AI926" s="284">
        <v>1858</v>
      </c>
      <c r="AJ926" s="284">
        <v>1958</v>
      </c>
      <c r="AK926" s="284">
        <v>2071</v>
      </c>
      <c r="AL926" s="284">
        <v>2489</v>
      </c>
      <c r="AM926" s="284">
        <v>1717</v>
      </c>
      <c r="AN926" s="284">
        <v>1777</v>
      </c>
      <c r="AO926" s="284">
        <v>2091</v>
      </c>
      <c r="AP926" s="284">
        <v>1867</v>
      </c>
      <c r="AQ926" s="284">
        <v>1867</v>
      </c>
      <c r="AR926" s="284">
        <v>2085</v>
      </c>
      <c r="AS926" s="284">
        <v>1983</v>
      </c>
      <c r="AU926" t="s">
        <v>4132</v>
      </c>
    </row>
    <row r="927" spans="4:47" ht="13.5" customHeight="1">
      <c r="D927" s="283" t="s">
        <v>4133</v>
      </c>
      <c r="E927" s="283" t="s">
        <v>4713</v>
      </c>
      <c r="F927" s="285" t="s">
        <v>4254</v>
      </c>
      <c r="G927" s="199">
        <v>22.5</v>
      </c>
      <c r="H927" s="287" t="s">
        <v>2022</v>
      </c>
      <c r="I927" s="287" t="s">
        <v>2022</v>
      </c>
      <c r="J927" s="287" t="s">
        <v>2022</v>
      </c>
      <c r="K927" s="287" t="s">
        <v>2022</v>
      </c>
      <c r="L927" s="287" t="s">
        <v>2022</v>
      </c>
      <c r="M927" s="287" t="s">
        <v>2022</v>
      </c>
      <c r="N927" s="287" t="s">
        <v>2022</v>
      </c>
      <c r="O927" s="287" t="s">
        <v>2022</v>
      </c>
      <c r="P927" s="287" t="s">
        <v>2022</v>
      </c>
      <c r="Q927" s="287" t="s">
        <v>2022</v>
      </c>
      <c r="R927" s="287" t="s">
        <v>2022</v>
      </c>
      <c r="S927" s="284">
        <v>2125</v>
      </c>
      <c r="T927" s="284">
        <v>2431</v>
      </c>
      <c r="U927" s="284">
        <v>2588</v>
      </c>
      <c r="V927" s="284">
        <v>2080</v>
      </c>
      <c r="W927" s="284">
        <v>2310</v>
      </c>
      <c r="X927" s="284">
        <v>1875</v>
      </c>
      <c r="Y927" s="284">
        <v>1969</v>
      </c>
      <c r="Z927" s="284">
        <v>2364</v>
      </c>
      <c r="AA927" s="284">
        <v>2041</v>
      </c>
      <c r="AB927" s="284">
        <v>1922</v>
      </c>
      <c r="AC927" s="284">
        <v>2039</v>
      </c>
      <c r="AD927" s="284">
        <v>2516</v>
      </c>
      <c r="AE927" s="284">
        <v>2103</v>
      </c>
      <c r="AF927" s="284">
        <v>2077</v>
      </c>
      <c r="AG927" s="284">
        <v>2198</v>
      </c>
      <c r="AH927" s="284">
        <v>2639</v>
      </c>
      <c r="AI927" s="284">
        <v>1868</v>
      </c>
      <c r="AJ927" s="284">
        <v>1944</v>
      </c>
      <c r="AK927" s="284">
        <v>2063</v>
      </c>
      <c r="AL927" s="284">
        <v>2480</v>
      </c>
      <c r="AM927" s="284">
        <v>1754</v>
      </c>
      <c r="AN927" s="284">
        <v>1821</v>
      </c>
      <c r="AO927" s="284">
        <v>2142</v>
      </c>
      <c r="AP927" s="284">
        <v>1915</v>
      </c>
      <c r="AQ927" s="284">
        <v>1915</v>
      </c>
      <c r="AR927" s="284">
        <v>2121</v>
      </c>
      <c r="AS927" s="284">
        <v>2075</v>
      </c>
      <c r="AU927" t="s">
        <v>4133</v>
      </c>
    </row>
    <row r="928" spans="4:47" ht="13.5" customHeight="1">
      <c r="D928" s="283" t="s">
        <v>4134</v>
      </c>
      <c r="E928" s="283" t="s">
        <v>4713</v>
      </c>
      <c r="F928" s="285" t="s">
        <v>4254</v>
      </c>
      <c r="G928" s="199">
        <v>22.5</v>
      </c>
      <c r="H928" s="287" t="s">
        <v>2022</v>
      </c>
      <c r="I928" s="287" t="s">
        <v>2022</v>
      </c>
      <c r="J928" s="287" t="s">
        <v>2022</v>
      </c>
      <c r="K928" s="287" t="s">
        <v>2022</v>
      </c>
      <c r="L928" s="287" t="s">
        <v>2022</v>
      </c>
      <c r="M928" s="287" t="s">
        <v>2022</v>
      </c>
      <c r="N928" s="287" t="s">
        <v>2022</v>
      </c>
      <c r="O928" s="287" t="s">
        <v>2022</v>
      </c>
      <c r="P928" s="287" t="s">
        <v>2022</v>
      </c>
      <c r="Q928" s="287" t="s">
        <v>2022</v>
      </c>
      <c r="R928" s="287" t="s">
        <v>2022</v>
      </c>
      <c r="S928" s="284">
        <v>2125</v>
      </c>
      <c r="T928" s="284">
        <v>2431</v>
      </c>
      <c r="U928" s="284">
        <v>2588</v>
      </c>
      <c r="V928" s="284">
        <v>2080</v>
      </c>
      <c r="W928" s="284">
        <v>2310</v>
      </c>
      <c r="X928" s="284">
        <v>1875</v>
      </c>
      <c r="Y928" s="284">
        <v>1969</v>
      </c>
      <c r="Z928" s="284">
        <v>2364</v>
      </c>
      <c r="AA928" s="284">
        <v>2041</v>
      </c>
      <c r="AB928" s="284">
        <v>1922</v>
      </c>
      <c r="AC928" s="284">
        <v>2039</v>
      </c>
      <c r="AD928" s="284">
        <v>2516</v>
      </c>
      <c r="AE928" s="284">
        <v>2103</v>
      </c>
      <c r="AF928" s="284">
        <v>2077</v>
      </c>
      <c r="AG928" s="284">
        <v>2198</v>
      </c>
      <c r="AH928" s="284">
        <v>2639</v>
      </c>
      <c r="AI928" s="284">
        <v>1868</v>
      </c>
      <c r="AJ928" s="284">
        <v>1944</v>
      </c>
      <c r="AK928" s="284">
        <v>2063</v>
      </c>
      <c r="AL928" s="284">
        <v>2480</v>
      </c>
      <c r="AM928" s="284">
        <v>1754</v>
      </c>
      <c r="AN928" s="284">
        <v>1821</v>
      </c>
      <c r="AO928" s="284">
        <v>2142</v>
      </c>
      <c r="AP928" s="284">
        <v>1915</v>
      </c>
      <c r="AQ928" s="284">
        <v>1915</v>
      </c>
      <c r="AR928" s="284">
        <v>2121</v>
      </c>
      <c r="AS928" s="284">
        <v>2075</v>
      </c>
      <c r="AU928" t="s">
        <v>4134</v>
      </c>
    </row>
    <row r="929" spans="4:47" ht="13.5" customHeight="1">
      <c r="D929" s="283" t="s">
        <v>4135</v>
      </c>
      <c r="E929" s="282"/>
      <c r="F929" s="285" t="s">
        <v>4256</v>
      </c>
      <c r="G929" s="199">
        <v>23.8</v>
      </c>
      <c r="H929" s="287" t="s">
        <v>2022</v>
      </c>
      <c r="I929" s="287" t="s">
        <v>2022</v>
      </c>
      <c r="J929" s="287" t="s">
        <v>2022</v>
      </c>
      <c r="K929" s="287" t="s">
        <v>2022</v>
      </c>
      <c r="L929" s="287" t="s">
        <v>2022</v>
      </c>
      <c r="M929" s="287" t="s">
        <v>2022</v>
      </c>
      <c r="N929" s="287" t="s">
        <v>2022</v>
      </c>
      <c r="O929" s="287" t="s">
        <v>2022</v>
      </c>
      <c r="P929" s="287" t="s">
        <v>2022</v>
      </c>
      <c r="Q929" s="287" t="s">
        <v>2022</v>
      </c>
      <c r="R929" s="287" t="s">
        <v>2022</v>
      </c>
      <c r="S929" s="284">
        <v>2242</v>
      </c>
      <c r="T929" s="284">
        <v>2560</v>
      </c>
      <c r="U929" s="284">
        <v>2738</v>
      </c>
      <c r="V929" s="284">
        <v>2163</v>
      </c>
      <c r="W929" s="284">
        <v>2403</v>
      </c>
      <c r="X929" s="284">
        <v>1961</v>
      </c>
      <c r="Y929" s="284">
        <v>2060</v>
      </c>
      <c r="Z929" s="284">
        <v>2472</v>
      </c>
      <c r="AA929" s="284">
        <v>2135</v>
      </c>
      <c r="AB929" s="284">
        <v>2006</v>
      </c>
      <c r="AC929" s="284">
        <v>2131</v>
      </c>
      <c r="AD929" s="284">
        <v>2625</v>
      </c>
      <c r="AE929" s="284">
        <v>2195</v>
      </c>
      <c r="AF929" s="284">
        <v>2196</v>
      </c>
      <c r="AG929" s="284">
        <v>2325</v>
      </c>
      <c r="AH929" s="284">
        <v>2789</v>
      </c>
      <c r="AI929" s="284">
        <v>1961</v>
      </c>
      <c r="AJ929" s="284">
        <v>2040</v>
      </c>
      <c r="AK929" s="284">
        <v>2165</v>
      </c>
      <c r="AL929" s="284">
        <v>2602</v>
      </c>
      <c r="AM929" s="284">
        <v>1829</v>
      </c>
      <c r="AN929" s="284">
        <v>1900</v>
      </c>
      <c r="AO929" s="284">
        <v>2234</v>
      </c>
      <c r="AP929" s="284">
        <v>1965</v>
      </c>
      <c r="AQ929" s="284">
        <v>1965</v>
      </c>
      <c r="AR929" s="284">
        <v>2183</v>
      </c>
      <c r="AS929" s="284">
        <v>2170</v>
      </c>
      <c r="AU929" t="s">
        <v>4135</v>
      </c>
    </row>
    <row r="930" spans="4:47" ht="13.5" customHeight="1">
      <c r="D930" s="283" t="s">
        <v>4136</v>
      </c>
      <c r="E930" s="282"/>
      <c r="F930" s="285" t="s">
        <v>4257</v>
      </c>
      <c r="G930" s="199">
        <v>25.1</v>
      </c>
      <c r="H930" s="287" t="s">
        <v>2022</v>
      </c>
      <c r="I930" s="287" t="s">
        <v>2022</v>
      </c>
      <c r="J930" s="287" t="s">
        <v>2022</v>
      </c>
      <c r="K930" s="287" t="s">
        <v>2022</v>
      </c>
      <c r="L930" s="287" t="s">
        <v>2022</v>
      </c>
      <c r="M930" s="287" t="s">
        <v>2022</v>
      </c>
      <c r="N930" s="287" t="s">
        <v>2022</v>
      </c>
      <c r="O930" s="287" t="s">
        <v>2022</v>
      </c>
      <c r="P930" s="287" t="s">
        <v>2022</v>
      </c>
      <c r="Q930" s="287" t="s">
        <v>2022</v>
      </c>
      <c r="R930" s="287" t="s">
        <v>2022</v>
      </c>
      <c r="S930" s="284">
        <v>2269</v>
      </c>
      <c r="T930" s="284">
        <v>2597</v>
      </c>
      <c r="U930" s="284">
        <v>2776</v>
      </c>
      <c r="V930" s="284">
        <v>2196</v>
      </c>
      <c r="W930" s="284">
        <v>2437</v>
      </c>
      <c r="X930" s="284">
        <v>1983</v>
      </c>
      <c r="Y930" s="284">
        <v>2087</v>
      </c>
      <c r="Z930" s="284">
        <v>2504</v>
      </c>
      <c r="AA930" s="284">
        <v>2159</v>
      </c>
      <c r="AB930" s="284">
        <v>2033</v>
      </c>
      <c r="AC930" s="284">
        <v>2164</v>
      </c>
      <c r="AD930" s="284">
        <v>2665</v>
      </c>
      <c r="AE930" s="284">
        <v>2222</v>
      </c>
      <c r="AF930" s="284">
        <v>2223</v>
      </c>
      <c r="AG930" s="284">
        <v>2358</v>
      </c>
      <c r="AH930" s="284">
        <v>2829</v>
      </c>
      <c r="AI930" s="284">
        <v>1982</v>
      </c>
      <c r="AJ930" s="284">
        <v>2066</v>
      </c>
      <c r="AK930" s="284">
        <v>2198</v>
      </c>
      <c r="AL930" s="284">
        <v>2642</v>
      </c>
      <c r="AM930" s="284">
        <v>1851</v>
      </c>
      <c r="AN930" s="284">
        <v>1926</v>
      </c>
      <c r="AO930" s="284">
        <v>2265</v>
      </c>
      <c r="AP930" s="284">
        <v>1997</v>
      </c>
      <c r="AQ930" s="284">
        <v>1997</v>
      </c>
      <c r="AR930" s="284">
        <v>2227</v>
      </c>
      <c r="AS930" s="284">
        <v>2202</v>
      </c>
      <c r="AU930" t="s">
        <v>4136</v>
      </c>
    </row>
    <row r="931" spans="4:47" ht="13.5" customHeight="1">
      <c r="D931" s="283" t="s">
        <v>4137</v>
      </c>
      <c r="E931" s="282"/>
      <c r="F931" s="285" t="s">
        <v>4258</v>
      </c>
      <c r="G931" s="199">
        <v>26.400000000000002</v>
      </c>
      <c r="H931" s="287" t="s">
        <v>2022</v>
      </c>
      <c r="I931" s="287" t="s">
        <v>2022</v>
      </c>
      <c r="J931" s="287" t="s">
        <v>2022</v>
      </c>
      <c r="K931" s="287" t="s">
        <v>2022</v>
      </c>
      <c r="L931" s="287" t="s">
        <v>2022</v>
      </c>
      <c r="M931" s="287" t="s">
        <v>2022</v>
      </c>
      <c r="N931" s="287" t="s">
        <v>2022</v>
      </c>
      <c r="O931" s="287" t="s">
        <v>2022</v>
      </c>
      <c r="P931" s="287" t="s">
        <v>2022</v>
      </c>
      <c r="Q931" s="287" t="s">
        <v>2022</v>
      </c>
      <c r="R931" s="287" t="s">
        <v>2022</v>
      </c>
      <c r="S931" s="284">
        <v>2293</v>
      </c>
      <c r="T931" s="284">
        <v>2629</v>
      </c>
      <c r="U931" s="284">
        <v>2809</v>
      </c>
      <c r="V931" s="284">
        <v>2224</v>
      </c>
      <c r="W931" s="284">
        <v>2468</v>
      </c>
      <c r="X931" s="284">
        <v>2002</v>
      </c>
      <c r="Y931" s="284">
        <v>2110</v>
      </c>
      <c r="Z931" s="284">
        <v>2532</v>
      </c>
      <c r="AA931" s="284">
        <v>2179</v>
      </c>
      <c r="AB931" s="284">
        <v>2056</v>
      </c>
      <c r="AC931" s="284">
        <v>2194</v>
      </c>
      <c r="AD931" s="284">
        <v>2701</v>
      </c>
      <c r="AE931" s="284">
        <v>2247</v>
      </c>
      <c r="AF931" s="284">
        <v>2246</v>
      </c>
      <c r="AG931" s="284">
        <v>2387</v>
      </c>
      <c r="AH931" s="284">
        <v>2865</v>
      </c>
      <c r="AI931" s="284">
        <v>1999</v>
      </c>
      <c r="AJ931" s="284">
        <v>2090</v>
      </c>
      <c r="AK931" s="284">
        <v>2228</v>
      </c>
      <c r="AL931" s="284">
        <v>2677</v>
      </c>
      <c r="AM931" s="284">
        <v>1870</v>
      </c>
      <c r="AN931" s="284">
        <v>1949</v>
      </c>
      <c r="AO931" s="284">
        <v>2291</v>
      </c>
      <c r="AP931" s="284">
        <v>2025</v>
      </c>
      <c r="AQ931" s="284">
        <v>2025</v>
      </c>
      <c r="AR931" s="284">
        <v>2267</v>
      </c>
      <c r="AS931" s="284">
        <v>2230</v>
      </c>
      <c r="AU931" t="s">
        <v>4137</v>
      </c>
    </row>
    <row r="932" spans="4:47" ht="13.5" customHeight="1">
      <c r="D932" s="283" t="s">
        <v>4138</v>
      </c>
      <c r="E932" s="282"/>
      <c r="F932" s="285" t="s">
        <v>4259</v>
      </c>
      <c r="G932" s="199">
        <v>27.700000000000003</v>
      </c>
      <c r="H932" s="287" t="s">
        <v>2022</v>
      </c>
      <c r="I932" s="287" t="s">
        <v>2022</v>
      </c>
      <c r="J932" s="287" t="s">
        <v>2022</v>
      </c>
      <c r="K932" s="287" t="s">
        <v>2022</v>
      </c>
      <c r="L932" s="287" t="s">
        <v>2022</v>
      </c>
      <c r="M932" s="287" t="s">
        <v>2022</v>
      </c>
      <c r="N932" s="287" t="s">
        <v>2022</v>
      </c>
      <c r="O932" s="287" t="s">
        <v>2022</v>
      </c>
      <c r="P932" s="287" t="s">
        <v>2022</v>
      </c>
      <c r="Q932" s="287" t="s">
        <v>2022</v>
      </c>
      <c r="R932" s="287" t="s">
        <v>2022</v>
      </c>
      <c r="S932" s="284">
        <v>2325</v>
      </c>
      <c r="T932" s="284">
        <v>2657</v>
      </c>
      <c r="U932" s="284">
        <v>2845</v>
      </c>
      <c r="V932" s="284">
        <v>2247</v>
      </c>
      <c r="W932" s="284">
        <v>2492</v>
      </c>
      <c r="X932" s="284">
        <v>2043</v>
      </c>
      <c r="Y932" s="284">
        <v>2156</v>
      </c>
      <c r="Z932" s="284">
        <v>2587</v>
      </c>
      <c r="AA932" s="284">
        <v>2223</v>
      </c>
      <c r="AB932" s="284">
        <v>2102</v>
      </c>
      <c r="AC932" s="284">
        <v>2246</v>
      </c>
      <c r="AD932" s="284">
        <v>2763</v>
      </c>
      <c r="AE932" s="284">
        <v>2295</v>
      </c>
      <c r="AF932" s="284">
        <v>2292</v>
      </c>
      <c r="AG932" s="284">
        <v>2439</v>
      </c>
      <c r="AH932" s="284">
        <v>2927</v>
      </c>
      <c r="AI932" s="284">
        <v>2039</v>
      </c>
      <c r="AJ932" s="284">
        <v>2136</v>
      </c>
      <c r="AK932" s="284">
        <v>2280</v>
      </c>
      <c r="AL932" s="284">
        <v>2739</v>
      </c>
      <c r="AM932" s="284">
        <v>1920</v>
      </c>
      <c r="AN932" s="284">
        <v>2006</v>
      </c>
      <c r="AO932" s="284">
        <v>2358</v>
      </c>
      <c r="AP932" s="284">
        <v>2047</v>
      </c>
      <c r="AQ932" s="284">
        <v>2047</v>
      </c>
      <c r="AR932" s="284">
        <v>2370</v>
      </c>
      <c r="AS932" s="284">
        <v>2252</v>
      </c>
      <c r="AU932" t="s">
        <v>4138</v>
      </c>
    </row>
    <row r="933" spans="4:47" ht="13.5" customHeight="1">
      <c r="D933" s="283" t="s">
        <v>4139</v>
      </c>
      <c r="E933" s="282"/>
      <c r="F933" s="285" t="s">
        <v>4260</v>
      </c>
      <c r="G933" s="199">
        <v>29</v>
      </c>
      <c r="H933" s="287" t="s">
        <v>2022</v>
      </c>
      <c r="I933" s="287" t="s">
        <v>2022</v>
      </c>
      <c r="J933" s="287" t="s">
        <v>2022</v>
      </c>
      <c r="K933" s="287" t="s">
        <v>2022</v>
      </c>
      <c r="L933" s="287" t="s">
        <v>2022</v>
      </c>
      <c r="M933" s="287" t="s">
        <v>2022</v>
      </c>
      <c r="N933" s="287" t="s">
        <v>2022</v>
      </c>
      <c r="O933" s="287" t="s">
        <v>2022</v>
      </c>
      <c r="P933" s="287" t="s">
        <v>2022</v>
      </c>
      <c r="Q933" s="287" t="s">
        <v>2022</v>
      </c>
      <c r="R933" s="287" t="s">
        <v>2022</v>
      </c>
      <c r="S933" s="284">
        <v>2350</v>
      </c>
      <c r="T933" s="284">
        <v>2691</v>
      </c>
      <c r="U933" s="284">
        <v>2881</v>
      </c>
      <c r="V933" s="284">
        <v>2278</v>
      </c>
      <c r="W933" s="284">
        <v>2525</v>
      </c>
      <c r="X933" s="284">
        <v>2064</v>
      </c>
      <c r="Y933" s="284">
        <v>2182</v>
      </c>
      <c r="Z933" s="284">
        <v>2617</v>
      </c>
      <c r="AA933" s="284">
        <v>2245</v>
      </c>
      <c r="AB933" s="284">
        <v>2128</v>
      </c>
      <c r="AC933" s="284">
        <v>2278</v>
      </c>
      <c r="AD933" s="284">
        <v>2801</v>
      </c>
      <c r="AE933" s="284">
        <v>2322</v>
      </c>
      <c r="AF933" s="284">
        <v>2317</v>
      </c>
      <c r="AG933" s="284">
        <v>2471</v>
      </c>
      <c r="AH933" s="284">
        <v>2965</v>
      </c>
      <c r="AI933" s="284">
        <v>2059</v>
      </c>
      <c r="AJ933" s="284">
        <v>2161</v>
      </c>
      <c r="AK933" s="284">
        <v>2312</v>
      </c>
      <c r="AL933" s="284">
        <v>2778</v>
      </c>
      <c r="AM933" s="284">
        <v>1941</v>
      </c>
      <c r="AN933" s="284">
        <v>2031</v>
      </c>
      <c r="AO933" s="284">
        <v>2388</v>
      </c>
      <c r="AP933" s="284">
        <v>2077</v>
      </c>
      <c r="AQ933" s="284">
        <v>2077</v>
      </c>
      <c r="AR933" s="284">
        <v>2412</v>
      </c>
      <c r="AS933" s="284">
        <v>2282</v>
      </c>
      <c r="AU933" t="s">
        <v>4139</v>
      </c>
    </row>
    <row r="934" spans="4:47" ht="13.5" customHeight="1">
      <c r="D934" s="283" t="s">
        <v>4140</v>
      </c>
      <c r="E934" s="282"/>
      <c r="F934" s="285" t="s">
        <v>4261</v>
      </c>
      <c r="G934" s="199">
        <v>23.8</v>
      </c>
      <c r="H934" s="287" t="s">
        <v>2022</v>
      </c>
      <c r="I934" s="287" t="s">
        <v>2022</v>
      </c>
      <c r="J934" s="287" t="s">
        <v>2022</v>
      </c>
      <c r="K934" s="287" t="s">
        <v>2022</v>
      </c>
      <c r="L934" s="287" t="s">
        <v>2022</v>
      </c>
      <c r="M934" s="287" t="s">
        <v>2022</v>
      </c>
      <c r="N934" s="287" t="s">
        <v>2022</v>
      </c>
      <c r="O934" s="287" t="s">
        <v>2022</v>
      </c>
      <c r="P934" s="287" t="s">
        <v>2022</v>
      </c>
      <c r="Q934" s="287" t="s">
        <v>2022</v>
      </c>
      <c r="R934" s="287" t="s">
        <v>2022</v>
      </c>
      <c r="S934" s="284">
        <v>1567</v>
      </c>
      <c r="T934" s="284">
        <v>1854</v>
      </c>
      <c r="U934" s="284">
        <v>2147</v>
      </c>
      <c r="V934" s="284">
        <v>1674</v>
      </c>
      <c r="W934" s="284">
        <v>1848</v>
      </c>
      <c r="X934" s="284">
        <v>1388</v>
      </c>
      <c r="Y934" s="284">
        <v>1477</v>
      </c>
      <c r="Z934" s="284">
        <v>1787</v>
      </c>
      <c r="AA934" s="284">
        <v>1523</v>
      </c>
      <c r="AB934" s="284">
        <v>1437</v>
      </c>
      <c r="AC934" s="284">
        <v>1552</v>
      </c>
      <c r="AD934" s="284">
        <v>1944</v>
      </c>
      <c r="AE934" s="284">
        <v>1563</v>
      </c>
      <c r="AF934" s="284">
        <v>1574</v>
      </c>
      <c r="AG934" s="284">
        <v>1692</v>
      </c>
      <c r="AH934" s="284">
        <v>2045</v>
      </c>
      <c r="AI934" s="284">
        <v>1412</v>
      </c>
      <c r="AJ934" s="284">
        <v>1479</v>
      </c>
      <c r="AK934" s="284">
        <v>1595</v>
      </c>
      <c r="AL934" s="284">
        <v>1932</v>
      </c>
      <c r="AM934" s="284">
        <v>1346</v>
      </c>
      <c r="AN934" s="284">
        <v>1406</v>
      </c>
      <c r="AO934" s="284">
        <v>1663</v>
      </c>
      <c r="AP934" s="284">
        <v>1444</v>
      </c>
      <c r="AQ934" s="284">
        <v>1444</v>
      </c>
      <c r="AR934" s="284">
        <v>1637</v>
      </c>
      <c r="AS934" s="284">
        <v>1624</v>
      </c>
      <c r="AU934" t="s">
        <v>4140</v>
      </c>
    </row>
    <row r="935" spans="4:47" ht="13.5" customHeight="1">
      <c r="D935" s="283" t="s">
        <v>4141</v>
      </c>
      <c r="E935" s="282"/>
      <c r="F935" s="285" t="s">
        <v>4262</v>
      </c>
      <c r="G935" s="199">
        <v>26.400000000000002</v>
      </c>
      <c r="H935" s="287" t="s">
        <v>2022</v>
      </c>
      <c r="I935" s="287" t="s">
        <v>2022</v>
      </c>
      <c r="J935" s="287" t="s">
        <v>2022</v>
      </c>
      <c r="K935" s="287" t="s">
        <v>2022</v>
      </c>
      <c r="L935" s="287" t="s">
        <v>2022</v>
      </c>
      <c r="M935" s="287" t="s">
        <v>2022</v>
      </c>
      <c r="N935" s="287" t="s">
        <v>2022</v>
      </c>
      <c r="O935" s="287" t="s">
        <v>2022</v>
      </c>
      <c r="P935" s="287" t="s">
        <v>2022</v>
      </c>
      <c r="Q935" s="287" t="s">
        <v>2022</v>
      </c>
      <c r="R935" s="287" t="s">
        <v>2022</v>
      </c>
      <c r="S935" s="284">
        <v>1617</v>
      </c>
      <c r="T935" s="284">
        <v>1923</v>
      </c>
      <c r="U935" s="284">
        <v>2217</v>
      </c>
      <c r="V935" s="284">
        <v>1735</v>
      </c>
      <c r="W935" s="284">
        <v>1914</v>
      </c>
      <c r="X935" s="284">
        <v>1429</v>
      </c>
      <c r="Y935" s="284">
        <v>1527</v>
      </c>
      <c r="Z935" s="284">
        <v>1847</v>
      </c>
      <c r="AA935" s="284">
        <v>1566</v>
      </c>
      <c r="AB935" s="284">
        <v>1487</v>
      </c>
      <c r="AC935" s="284">
        <v>1614</v>
      </c>
      <c r="AD935" s="284">
        <v>2020</v>
      </c>
      <c r="AE935" s="284">
        <v>1615</v>
      </c>
      <c r="AF935" s="284">
        <v>1624</v>
      </c>
      <c r="AG935" s="284">
        <v>1754</v>
      </c>
      <c r="AH935" s="284">
        <v>2121</v>
      </c>
      <c r="AI935" s="284">
        <v>1449</v>
      </c>
      <c r="AJ935" s="284">
        <v>1530</v>
      </c>
      <c r="AK935" s="284">
        <v>1658</v>
      </c>
      <c r="AL935" s="284">
        <v>2007</v>
      </c>
      <c r="AM935" s="284">
        <v>1387</v>
      </c>
      <c r="AN935" s="284">
        <v>1455</v>
      </c>
      <c r="AO935" s="284">
        <v>1721</v>
      </c>
      <c r="AP935" s="284">
        <v>1504</v>
      </c>
      <c r="AQ935" s="284">
        <v>1504</v>
      </c>
      <c r="AR935" s="284">
        <v>1721</v>
      </c>
      <c r="AS935" s="284">
        <v>1682</v>
      </c>
      <c r="AU935" t="s">
        <v>4141</v>
      </c>
    </row>
    <row r="936" spans="4:47" ht="13.5" customHeight="1">
      <c r="D936" s="283" t="s">
        <v>4142</v>
      </c>
      <c r="E936" s="282"/>
      <c r="F936" s="285" t="s">
        <v>4263</v>
      </c>
      <c r="G936" s="199">
        <v>29</v>
      </c>
      <c r="H936" s="287" t="s">
        <v>2022</v>
      </c>
      <c r="I936" s="287" t="s">
        <v>2022</v>
      </c>
      <c r="J936" s="287" t="s">
        <v>2022</v>
      </c>
      <c r="K936" s="287" t="s">
        <v>2022</v>
      </c>
      <c r="L936" s="287" t="s">
        <v>2022</v>
      </c>
      <c r="M936" s="287" t="s">
        <v>2022</v>
      </c>
      <c r="N936" s="287" t="s">
        <v>2022</v>
      </c>
      <c r="O936" s="287" t="s">
        <v>2022</v>
      </c>
      <c r="P936" s="287" t="s">
        <v>2022</v>
      </c>
      <c r="Q936" s="287" t="s">
        <v>2022</v>
      </c>
      <c r="R936" s="287" t="s">
        <v>2022</v>
      </c>
      <c r="S936" s="284">
        <v>1668</v>
      </c>
      <c r="T936" s="284">
        <v>1994</v>
      </c>
      <c r="U936" s="284">
        <v>2291</v>
      </c>
      <c r="V936" s="284">
        <v>1798</v>
      </c>
      <c r="W936" s="284">
        <v>1981</v>
      </c>
      <c r="X936" s="284">
        <v>1472</v>
      </c>
      <c r="Y936" s="284">
        <v>1579</v>
      </c>
      <c r="Z936" s="284">
        <v>1909</v>
      </c>
      <c r="AA936" s="284">
        <v>1612</v>
      </c>
      <c r="AB936" s="284">
        <v>1539</v>
      </c>
      <c r="AC936" s="284">
        <v>1678</v>
      </c>
      <c r="AD936" s="284">
        <v>2097</v>
      </c>
      <c r="AE936" s="284">
        <v>1669</v>
      </c>
      <c r="AF936" s="284">
        <v>1676</v>
      </c>
      <c r="AG936" s="284">
        <v>1818</v>
      </c>
      <c r="AH936" s="284">
        <v>2198</v>
      </c>
      <c r="AI936" s="284">
        <v>1489</v>
      </c>
      <c r="AJ936" s="284">
        <v>1581</v>
      </c>
      <c r="AK936" s="284">
        <v>1722</v>
      </c>
      <c r="AL936" s="284">
        <v>2085</v>
      </c>
      <c r="AM936" s="284">
        <v>1429</v>
      </c>
      <c r="AN936" s="284">
        <v>1505</v>
      </c>
      <c r="AO936" s="284">
        <v>1781</v>
      </c>
      <c r="AP936" s="284">
        <v>1565</v>
      </c>
      <c r="AQ936" s="284">
        <v>1565</v>
      </c>
      <c r="AR936" s="284">
        <v>1807</v>
      </c>
      <c r="AS936" s="284">
        <v>1743</v>
      </c>
      <c r="AU936" t="s">
        <v>4142</v>
      </c>
    </row>
    <row r="937" spans="4:47" ht="13.5" customHeight="1">
      <c r="D937" s="283" t="s">
        <v>4143</v>
      </c>
      <c r="E937" s="282"/>
      <c r="F937" s="285" t="s">
        <v>4264</v>
      </c>
      <c r="G937" s="199">
        <v>19.8</v>
      </c>
      <c r="H937" s="287" t="s">
        <v>2022</v>
      </c>
      <c r="I937" s="287" t="s">
        <v>2022</v>
      </c>
      <c r="J937" s="287" t="s">
        <v>2022</v>
      </c>
      <c r="K937" s="287" t="s">
        <v>2022</v>
      </c>
      <c r="L937" s="287" t="s">
        <v>2022</v>
      </c>
      <c r="M937" s="287" t="s">
        <v>2022</v>
      </c>
      <c r="N937" s="287" t="s">
        <v>2022</v>
      </c>
      <c r="O937" s="287" t="s">
        <v>2022</v>
      </c>
      <c r="P937" s="287" t="s">
        <v>2022</v>
      </c>
      <c r="Q937" s="287" t="s">
        <v>2022</v>
      </c>
      <c r="R937" s="287" t="s">
        <v>2022</v>
      </c>
      <c r="S937" s="284">
        <v>2360</v>
      </c>
      <c r="T937" s="284">
        <v>2668</v>
      </c>
      <c r="U937" s="284">
        <v>2748</v>
      </c>
      <c r="V937" s="284">
        <v>2211</v>
      </c>
      <c r="W937" s="284">
        <v>2460</v>
      </c>
      <c r="X937" s="284">
        <v>2042</v>
      </c>
      <c r="Y937" s="284">
        <v>2131</v>
      </c>
      <c r="Z937" s="284">
        <v>2553</v>
      </c>
      <c r="AA937" s="284">
        <v>2217</v>
      </c>
      <c r="AB937" s="284">
        <v>2078</v>
      </c>
      <c r="AC937" s="284">
        <v>2188</v>
      </c>
      <c r="AD937" s="284">
        <v>2688</v>
      </c>
      <c r="AE937" s="284">
        <v>2280</v>
      </c>
      <c r="AF937" s="284">
        <v>2260</v>
      </c>
      <c r="AG937" s="284">
        <v>2373</v>
      </c>
      <c r="AH937" s="284">
        <v>2843</v>
      </c>
      <c r="AI937" s="284">
        <v>2025</v>
      </c>
      <c r="AJ937" s="284">
        <v>2127</v>
      </c>
      <c r="AK937" s="284">
        <v>2237</v>
      </c>
      <c r="AL937" s="284">
        <v>2683</v>
      </c>
      <c r="AM937" s="284">
        <v>1881</v>
      </c>
      <c r="AN937" s="284">
        <v>1947</v>
      </c>
      <c r="AO937" s="284">
        <v>2288</v>
      </c>
      <c r="AP937" s="284">
        <v>2040</v>
      </c>
      <c r="AQ937" s="284">
        <v>2040</v>
      </c>
      <c r="AR937" s="284">
        <v>2245</v>
      </c>
      <c r="AS937" s="284">
        <v>2119</v>
      </c>
      <c r="AU937" t="s">
        <v>4143</v>
      </c>
    </row>
    <row r="938" spans="4:47" ht="13.5" customHeight="1">
      <c r="D938" s="283" t="s">
        <v>4144</v>
      </c>
      <c r="E938" s="282"/>
      <c r="F938" s="285" t="s">
        <v>4265</v>
      </c>
      <c r="G938" s="199">
        <v>21.1</v>
      </c>
      <c r="H938" s="287" t="s">
        <v>2022</v>
      </c>
      <c r="I938" s="287" t="s">
        <v>2022</v>
      </c>
      <c r="J938" s="287" t="s">
        <v>2022</v>
      </c>
      <c r="K938" s="287" t="s">
        <v>2022</v>
      </c>
      <c r="L938" s="287" t="s">
        <v>2022</v>
      </c>
      <c r="M938" s="287" t="s">
        <v>2022</v>
      </c>
      <c r="N938" s="287" t="s">
        <v>2022</v>
      </c>
      <c r="O938" s="287" t="s">
        <v>2022</v>
      </c>
      <c r="P938" s="287" t="s">
        <v>2022</v>
      </c>
      <c r="Q938" s="287" t="s">
        <v>2022</v>
      </c>
      <c r="R938" s="287" t="s">
        <v>2022</v>
      </c>
      <c r="S938" s="284">
        <v>2400</v>
      </c>
      <c r="T938" s="284">
        <v>2718</v>
      </c>
      <c r="U938" s="284">
        <v>2801</v>
      </c>
      <c r="V938" s="284">
        <v>2253</v>
      </c>
      <c r="W938" s="284">
        <v>2505</v>
      </c>
      <c r="X938" s="284">
        <v>2074</v>
      </c>
      <c r="Y938" s="284">
        <v>2168</v>
      </c>
      <c r="Z938" s="284">
        <v>2597</v>
      </c>
      <c r="AA938" s="284">
        <v>2251</v>
      </c>
      <c r="AB938" s="284">
        <v>2115</v>
      </c>
      <c r="AC938" s="284">
        <v>2230</v>
      </c>
      <c r="AD938" s="284">
        <v>2739</v>
      </c>
      <c r="AE938" s="284">
        <v>2318</v>
      </c>
      <c r="AF938" s="284">
        <v>2296</v>
      </c>
      <c r="AG938" s="284">
        <v>2416</v>
      </c>
      <c r="AH938" s="284">
        <v>2894</v>
      </c>
      <c r="AI938" s="284">
        <v>2055</v>
      </c>
      <c r="AJ938" s="284">
        <v>2163</v>
      </c>
      <c r="AK938" s="284">
        <v>2280</v>
      </c>
      <c r="AL938" s="284">
        <v>2734</v>
      </c>
      <c r="AM938" s="284">
        <v>1917</v>
      </c>
      <c r="AN938" s="284">
        <v>1989</v>
      </c>
      <c r="AO938" s="284">
        <v>2337</v>
      </c>
      <c r="AP938" s="284">
        <v>2083</v>
      </c>
      <c r="AQ938" s="284">
        <v>2083</v>
      </c>
      <c r="AR938" s="284">
        <v>2300</v>
      </c>
      <c r="AS938" s="284">
        <v>2159</v>
      </c>
      <c r="AU938" t="s">
        <v>4144</v>
      </c>
    </row>
    <row r="939" spans="4:47" ht="13.5" customHeight="1">
      <c r="D939" s="283" t="s">
        <v>4145</v>
      </c>
      <c r="E939" s="282"/>
      <c r="F939" s="285" t="s">
        <v>4266</v>
      </c>
      <c r="G939" s="199">
        <v>22.5</v>
      </c>
      <c r="H939" s="287" t="s">
        <v>2022</v>
      </c>
      <c r="I939" s="287" t="s">
        <v>2022</v>
      </c>
      <c r="J939" s="287" t="s">
        <v>2022</v>
      </c>
      <c r="K939" s="287" t="s">
        <v>2022</v>
      </c>
      <c r="L939" s="287" t="s">
        <v>2022</v>
      </c>
      <c r="M939" s="287" t="s">
        <v>2022</v>
      </c>
      <c r="N939" s="287" t="s">
        <v>2022</v>
      </c>
      <c r="O939" s="287" t="s">
        <v>2022</v>
      </c>
      <c r="P939" s="287" t="s">
        <v>2022</v>
      </c>
      <c r="Q939" s="287" t="s">
        <v>2022</v>
      </c>
      <c r="R939" s="287" t="s">
        <v>2022</v>
      </c>
      <c r="S939" s="284">
        <v>2453</v>
      </c>
      <c r="T939" s="284">
        <v>2767</v>
      </c>
      <c r="U939" s="284">
        <v>2864</v>
      </c>
      <c r="V939" s="284">
        <v>2303</v>
      </c>
      <c r="W939" s="284">
        <v>2561</v>
      </c>
      <c r="X939" s="284">
        <v>2146</v>
      </c>
      <c r="Y939" s="284">
        <v>2245</v>
      </c>
      <c r="Z939" s="284">
        <v>2689</v>
      </c>
      <c r="AA939" s="284">
        <v>2330</v>
      </c>
      <c r="AB939" s="284">
        <v>2191</v>
      </c>
      <c r="AC939" s="284">
        <v>2314</v>
      </c>
      <c r="AD939" s="284">
        <v>2839</v>
      </c>
      <c r="AE939" s="284">
        <v>2402</v>
      </c>
      <c r="AF939" s="284">
        <v>2373</v>
      </c>
      <c r="AG939" s="284">
        <v>2499</v>
      </c>
      <c r="AH939" s="284">
        <v>2993</v>
      </c>
      <c r="AI939" s="284">
        <v>2129</v>
      </c>
      <c r="AJ939" s="284">
        <v>2210</v>
      </c>
      <c r="AK939" s="284">
        <v>2333</v>
      </c>
      <c r="AL939" s="284">
        <v>2797</v>
      </c>
      <c r="AM939" s="284">
        <v>1994</v>
      </c>
      <c r="AN939" s="284">
        <v>2071</v>
      </c>
      <c r="AO939" s="284">
        <v>2432</v>
      </c>
      <c r="AP939" s="284">
        <v>2139</v>
      </c>
      <c r="AQ939" s="284">
        <v>2139</v>
      </c>
      <c r="AR939" s="284">
        <v>2344</v>
      </c>
      <c r="AS939" s="284">
        <v>2308</v>
      </c>
      <c r="AU939" t="s">
        <v>4145</v>
      </c>
    </row>
    <row r="940" spans="4:47" ht="13.5" customHeight="1">
      <c r="D940" s="283" t="s">
        <v>4146</v>
      </c>
      <c r="E940" s="282"/>
      <c r="F940" s="285" t="s">
        <v>4267</v>
      </c>
      <c r="G940" s="199">
        <v>23.8</v>
      </c>
      <c r="H940" s="287" t="s">
        <v>2022</v>
      </c>
      <c r="I940" s="287" t="s">
        <v>2022</v>
      </c>
      <c r="J940" s="287" t="s">
        <v>2022</v>
      </c>
      <c r="K940" s="287" t="s">
        <v>2022</v>
      </c>
      <c r="L940" s="287" t="s">
        <v>2022</v>
      </c>
      <c r="M940" s="287" t="s">
        <v>2022</v>
      </c>
      <c r="N940" s="287" t="s">
        <v>2022</v>
      </c>
      <c r="O940" s="287" t="s">
        <v>2022</v>
      </c>
      <c r="P940" s="287" t="s">
        <v>2022</v>
      </c>
      <c r="Q940" s="287" t="s">
        <v>2022</v>
      </c>
      <c r="R940" s="287" t="s">
        <v>2022</v>
      </c>
      <c r="S940" s="284">
        <v>2493</v>
      </c>
      <c r="T940" s="284">
        <v>2817</v>
      </c>
      <c r="U940" s="284">
        <v>2916</v>
      </c>
      <c r="V940" s="284">
        <v>2344</v>
      </c>
      <c r="W940" s="284">
        <v>2605</v>
      </c>
      <c r="X940" s="284">
        <v>2177</v>
      </c>
      <c r="Y940" s="284">
        <v>2281</v>
      </c>
      <c r="Z940" s="284">
        <v>2731</v>
      </c>
      <c r="AA940" s="284">
        <v>2364</v>
      </c>
      <c r="AB940" s="284">
        <v>2227</v>
      </c>
      <c r="AC940" s="284">
        <v>2356</v>
      </c>
      <c r="AD940" s="284">
        <v>2889</v>
      </c>
      <c r="AE940" s="284">
        <v>2439</v>
      </c>
      <c r="AF940" s="284">
        <v>2409</v>
      </c>
      <c r="AG940" s="284">
        <v>2541</v>
      </c>
      <c r="AH940" s="284">
        <v>3043</v>
      </c>
      <c r="AI940" s="284">
        <v>2159</v>
      </c>
      <c r="AJ940" s="284">
        <v>2245</v>
      </c>
      <c r="AK940" s="284">
        <v>2375</v>
      </c>
      <c r="AL940" s="284">
        <v>2847</v>
      </c>
      <c r="AM940" s="284">
        <v>2029</v>
      </c>
      <c r="AN940" s="284">
        <v>2112</v>
      </c>
      <c r="AO940" s="284">
        <v>2480</v>
      </c>
      <c r="AP940" s="284">
        <v>2181</v>
      </c>
      <c r="AQ940" s="284">
        <v>2181</v>
      </c>
      <c r="AR940" s="284">
        <v>2398</v>
      </c>
      <c r="AS940" s="284">
        <v>2347</v>
      </c>
      <c r="AU940" t="s">
        <v>4146</v>
      </c>
    </row>
    <row r="941" spans="4:47" ht="13.5" customHeight="1">
      <c r="D941" s="283" t="s">
        <v>4147</v>
      </c>
      <c r="E941" s="282"/>
      <c r="F941" s="285" t="s">
        <v>4268</v>
      </c>
      <c r="G941" s="199">
        <v>25.1</v>
      </c>
      <c r="H941" s="287" t="s">
        <v>2022</v>
      </c>
      <c r="I941" s="287" t="s">
        <v>2022</v>
      </c>
      <c r="J941" s="287" t="s">
        <v>2022</v>
      </c>
      <c r="K941" s="287" t="s">
        <v>2022</v>
      </c>
      <c r="L941" s="287" t="s">
        <v>2022</v>
      </c>
      <c r="M941" s="287" t="s">
        <v>2022</v>
      </c>
      <c r="N941" s="287" t="s">
        <v>2022</v>
      </c>
      <c r="O941" s="287" t="s">
        <v>2022</v>
      </c>
      <c r="P941" s="287" t="s">
        <v>2022</v>
      </c>
      <c r="Q941" s="287" t="s">
        <v>2022</v>
      </c>
      <c r="R941" s="287" t="s">
        <v>2022</v>
      </c>
      <c r="S941" s="284">
        <v>2534</v>
      </c>
      <c r="T941" s="284">
        <v>2867</v>
      </c>
      <c r="U941" s="284">
        <v>2970</v>
      </c>
      <c r="V941" s="284">
        <v>2385</v>
      </c>
      <c r="W941" s="284">
        <v>2651</v>
      </c>
      <c r="X941" s="284">
        <v>2209</v>
      </c>
      <c r="Y941" s="284">
        <v>2317</v>
      </c>
      <c r="Z941" s="284">
        <v>2774</v>
      </c>
      <c r="AA941" s="284">
        <v>2397</v>
      </c>
      <c r="AB941" s="284">
        <v>2263</v>
      </c>
      <c r="AC941" s="284">
        <v>2398</v>
      </c>
      <c r="AD941" s="284">
        <v>2940</v>
      </c>
      <c r="AE941" s="284">
        <v>2477</v>
      </c>
      <c r="AF941" s="284">
        <v>2445</v>
      </c>
      <c r="AG941" s="284">
        <v>2584</v>
      </c>
      <c r="AH941" s="284">
        <v>3094</v>
      </c>
      <c r="AI941" s="284">
        <v>2188</v>
      </c>
      <c r="AJ941" s="284">
        <v>2296</v>
      </c>
      <c r="AK941" s="284">
        <v>2432</v>
      </c>
      <c r="AL941" s="284">
        <v>2916</v>
      </c>
      <c r="AM941" s="284">
        <v>2065</v>
      </c>
      <c r="AN941" s="284">
        <v>2154</v>
      </c>
      <c r="AO941" s="284">
        <v>2529</v>
      </c>
      <c r="AP941" s="284">
        <v>2223</v>
      </c>
      <c r="AQ941" s="284">
        <v>2223</v>
      </c>
      <c r="AR941" s="284">
        <v>2452</v>
      </c>
      <c r="AS941" s="284">
        <v>2386</v>
      </c>
      <c r="AU941" t="s">
        <v>4147</v>
      </c>
    </row>
    <row r="942" spans="4:47" ht="13.5" customHeight="1">
      <c r="D942" s="283" t="s">
        <v>4148</v>
      </c>
      <c r="E942" s="282"/>
      <c r="F942" s="285" t="s">
        <v>4269</v>
      </c>
      <c r="G942" s="199">
        <v>26.400000000000002</v>
      </c>
      <c r="H942" s="287" t="s">
        <v>2022</v>
      </c>
      <c r="I942" s="287" t="s">
        <v>2022</v>
      </c>
      <c r="J942" s="287" t="s">
        <v>2022</v>
      </c>
      <c r="K942" s="287" t="s">
        <v>2022</v>
      </c>
      <c r="L942" s="287" t="s">
        <v>2022</v>
      </c>
      <c r="M942" s="287" t="s">
        <v>2022</v>
      </c>
      <c r="N942" s="287" t="s">
        <v>2022</v>
      </c>
      <c r="O942" s="287" t="s">
        <v>2022</v>
      </c>
      <c r="P942" s="287" t="s">
        <v>2022</v>
      </c>
      <c r="Q942" s="287" t="s">
        <v>2022</v>
      </c>
      <c r="R942" s="287" t="s">
        <v>2022</v>
      </c>
      <c r="S942" s="284">
        <v>2571</v>
      </c>
      <c r="T942" s="284">
        <v>2914</v>
      </c>
      <c r="U942" s="284">
        <v>3019</v>
      </c>
      <c r="V942" s="284">
        <v>2424</v>
      </c>
      <c r="W942" s="284">
        <v>2692</v>
      </c>
      <c r="X942" s="284">
        <v>2238</v>
      </c>
      <c r="Y942" s="284">
        <v>2351</v>
      </c>
      <c r="Z942" s="284">
        <v>2814</v>
      </c>
      <c r="AA942" s="284">
        <v>2429</v>
      </c>
      <c r="AB942" s="284">
        <v>2296</v>
      </c>
      <c r="AC942" s="284">
        <v>2438</v>
      </c>
      <c r="AD942" s="284">
        <v>2987</v>
      </c>
      <c r="AE942" s="284">
        <v>2512</v>
      </c>
      <c r="AF942" s="284">
        <v>2478</v>
      </c>
      <c r="AG942" s="284">
        <v>2624</v>
      </c>
      <c r="AH942" s="284">
        <v>3141</v>
      </c>
      <c r="AI942" s="284">
        <v>2216</v>
      </c>
      <c r="AJ942" s="284">
        <v>2330</v>
      </c>
      <c r="AK942" s="284">
        <v>2472</v>
      </c>
      <c r="AL942" s="284">
        <v>2963</v>
      </c>
      <c r="AM942" s="284">
        <v>2099</v>
      </c>
      <c r="AN942" s="284">
        <v>2193</v>
      </c>
      <c r="AO942" s="284">
        <v>2574</v>
      </c>
      <c r="AP942" s="284">
        <v>2263</v>
      </c>
      <c r="AQ942" s="284">
        <v>2263</v>
      </c>
      <c r="AR942" s="284">
        <v>2504</v>
      </c>
      <c r="AS942" s="284">
        <v>2423</v>
      </c>
      <c r="AU942" t="s">
        <v>4148</v>
      </c>
    </row>
    <row r="943" spans="4:47" ht="13.5" customHeight="1">
      <c r="D943" s="283" t="s">
        <v>4149</v>
      </c>
      <c r="E943" s="282"/>
      <c r="F943" s="285" t="s">
        <v>4270</v>
      </c>
      <c r="G943" s="199">
        <v>27.700000000000003</v>
      </c>
      <c r="H943" s="287" t="s">
        <v>2022</v>
      </c>
      <c r="I943" s="287" t="s">
        <v>2022</v>
      </c>
      <c r="J943" s="287" t="s">
        <v>2022</v>
      </c>
      <c r="K943" s="287" t="s">
        <v>2022</v>
      </c>
      <c r="L943" s="287" t="s">
        <v>2022</v>
      </c>
      <c r="M943" s="287" t="s">
        <v>2022</v>
      </c>
      <c r="N943" s="287" t="s">
        <v>2022</v>
      </c>
      <c r="O943" s="287" t="s">
        <v>2022</v>
      </c>
      <c r="P943" s="287" t="s">
        <v>2022</v>
      </c>
      <c r="Q943" s="287" t="s">
        <v>2022</v>
      </c>
      <c r="R943" s="287" t="s">
        <v>2022</v>
      </c>
      <c r="S943" s="284">
        <v>2590</v>
      </c>
      <c r="T943" s="284">
        <v>2927</v>
      </c>
      <c r="U943" s="284">
        <v>3039</v>
      </c>
      <c r="V943" s="284">
        <v>2437</v>
      </c>
      <c r="W943" s="284">
        <v>2705</v>
      </c>
      <c r="X943" s="284">
        <v>2269</v>
      </c>
      <c r="Y943" s="284">
        <v>2387</v>
      </c>
      <c r="Z943" s="284">
        <v>2857</v>
      </c>
      <c r="AA943" s="284">
        <v>2462</v>
      </c>
      <c r="AB943" s="284">
        <v>2332</v>
      </c>
      <c r="AC943" s="284">
        <v>2480</v>
      </c>
      <c r="AD943" s="284">
        <v>3037</v>
      </c>
      <c r="AE943" s="284">
        <v>2550</v>
      </c>
      <c r="AF943" s="284">
        <v>2514</v>
      </c>
      <c r="AG943" s="284">
        <v>2665</v>
      </c>
      <c r="AH943" s="284">
        <v>3192</v>
      </c>
      <c r="AI943" s="284">
        <v>2245</v>
      </c>
      <c r="AJ943" s="284">
        <v>2366</v>
      </c>
      <c r="AK943" s="284">
        <v>2514</v>
      </c>
      <c r="AL943" s="284">
        <v>3014</v>
      </c>
      <c r="AM943" s="284">
        <v>2134</v>
      </c>
      <c r="AN943" s="284">
        <v>2234</v>
      </c>
      <c r="AO943" s="284">
        <v>2622</v>
      </c>
      <c r="AP943" s="284">
        <v>2273</v>
      </c>
      <c r="AQ943" s="284">
        <v>2273</v>
      </c>
      <c r="AR943" s="284">
        <v>2595</v>
      </c>
      <c r="AS943" s="284">
        <v>2436</v>
      </c>
      <c r="AU943" t="s">
        <v>4149</v>
      </c>
    </row>
    <row r="944" spans="4:47" ht="13.5" customHeight="1">
      <c r="D944" s="283" t="s">
        <v>4150</v>
      </c>
      <c r="E944" s="282"/>
      <c r="F944" s="285" t="s">
        <v>4271</v>
      </c>
      <c r="G944" s="199">
        <v>29</v>
      </c>
      <c r="H944" s="287" t="s">
        <v>2022</v>
      </c>
      <c r="I944" s="287" t="s">
        <v>2022</v>
      </c>
      <c r="J944" s="287" t="s">
        <v>2022</v>
      </c>
      <c r="K944" s="287" t="s">
        <v>2022</v>
      </c>
      <c r="L944" s="287" t="s">
        <v>2022</v>
      </c>
      <c r="M944" s="287" t="s">
        <v>2022</v>
      </c>
      <c r="N944" s="287" t="s">
        <v>2022</v>
      </c>
      <c r="O944" s="287" t="s">
        <v>2022</v>
      </c>
      <c r="P944" s="287" t="s">
        <v>2022</v>
      </c>
      <c r="Q944" s="287" t="s">
        <v>2022</v>
      </c>
      <c r="R944" s="287" t="s">
        <v>2022</v>
      </c>
      <c r="S944" s="284">
        <v>2629</v>
      </c>
      <c r="T944" s="284">
        <v>2976</v>
      </c>
      <c r="U944" s="284">
        <v>3090</v>
      </c>
      <c r="V944" s="284">
        <v>2477</v>
      </c>
      <c r="W944" s="284">
        <v>2749</v>
      </c>
      <c r="X944" s="284">
        <v>2299</v>
      </c>
      <c r="Y944" s="284">
        <v>2422</v>
      </c>
      <c r="Z944" s="284">
        <v>2898</v>
      </c>
      <c r="AA944" s="284">
        <v>2494</v>
      </c>
      <c r="AB944" s="284">
        <v>2367</v>
      </c>
      <c r="AC944" s="284">
        <v>2521</v>
      </c>
      <c r="AD944" s="284">
        <v>3086</v>
      </c>
      <c r="AE944" s="284">
        <v>2586</v>
      </c>
      <c r="AF944" s="284">
        <v>2549</v>
      </c>
      <c r="AG944" s="284">
        <v>2707</v>
      </c>
      <c r="AH944" s="284">
        <v>3241</v>
      </c>
      <c r="AI944" s="284">
        <v>2275</v>
      </c>
      <c r="AJ944" s="284">
        <v>2400</v>
      </c>
      <c r="AK944" s="284">
        <v>2555</v>
      </c>
      <c r="AL944" s="284">
        <v>3063</v>
      </c>
      <c r="AM944" s="284">
        <v>2169</v>
      </c>
      <c r="AN944" s="284">
        <v>2274</v>
      </c>
      <c r="AO944" s="284">
        <v>2670</v>
      </c>
      <c r="AP944" s="284">
        <v>2314</v>
      </c>
      <c r="AQ944" s="284">
        <v>2314</v>
      </c>
      <c r="AR944" s="284">
        <v>2648</v>
      </c>
      <c r="AS944" s="284">
        <v>2474</v>
      </c>
      <c r="AU944" t="s">
        <v>4150</v>
      </c>
    </row>
    <row r="945" spans="4:47" ht="13.5" customHeight="1">
      <c r="D945" s="283" t="s">
        <v>2030</v>
      </c>
      <c r="E945" s="282"/>
      <c r="F945" s="285" t="s">
        <v>2031</v>
      </c>
      <c r="G945" s="199">
        <v>17.5</v>
      </c>
      <c r="H945" s="287" t="s">
        <v>2022</v>
      </c>
      <c r="I945" s="287" t="s">
        <v>2022</v>
      </c>
      <c r="J945" s="287" t="s">
        <v>2022</v>
      </c>
      <c r="K945" s="287" t="s">
        <v>2022</v>
      </c>
      <c r="L945" s="287" t="s">
        <v>2022</v>
      </c>
      <c r="M945" s="287" t="s">
        <v>2022</v>
      </c>
      <c r="N945" s="287" t="s">
        <v>2022</v>
      </c>
      <c r="O945" s="287" t="s">
        <v>2022</v>
      </c>
      <c r="P945" s="287" t="s">
        <v>2022</v>
      </c>
      <c r="Q945" s="287" t="s">
        <v>2022</v>
      </c>
      <c r="R945" s="287" t="s">
        <v>2022</v>
      </c>
      <c r="S945" s="284">
        <v>1999</v>
      </c>
      <c r="T945" s="284">
        <v>2343</v>
      </c>
      <c r="U945" s="284">
        <v>2545</v>
      </c>
      <c r="V945" s="284">
        <v>2191</v>
      </c>
      <c r="W945" s="284">
        <v>1958</v>
      </c>
      <c r="X945" s="284">
        <v>1415</v>
      </c>
      <c r="Y945" s="284">
        <v>1628</v>
      </c>
      <c r="Z945" s="284">
        <v>2138</v>
      </c>
      <c r="AA945" s="284">
        <v>1777</v>
      </c>
      <c r="AB945" s="284">
        <v>1438</v>
      </c>
      <c r="AC945" s="284">
        <v>1667</v>
      </c>
      <c r="AD945" s="284">
        <v>2194</v>
      </c>
      <c r="AE945" s="284">
        <v>1802</v>
      </c>
      <c r="AF945" s="284">
        <v>1509</v>
      </c>
      <c r="AG945" s="284">
        <v>1740</v>
      </c>
      <c r="AH945" s="284">
        <v>2279</v>
      </c>
      <c r="AI945" s="284">
        <v>1591</v>
      </c>
      <c r="AJ945" s="284">
        <v>1474</v>
      </c>
      <c r="AK945" s="284">
        <v>1703</v>
      </c>
      <c r="AL945" s="284">
        <v>2219</v>
      </c>
      <c r="AM945" s="284">
        <v>1400</v>
      </c>
      <c r="AN945" s="284">
        <v>1581</v>
      </c>
      <c r="AO945" s="284">
        <v>2021</v>
      </c>
      <c r="AP945" s="287" t="s">
        <v>2022</v>
      </c>
      <c r="AQ945" s="287" t="s">
        <v>2022</v>
      </c>
      <c r="AR945" s="287" t="s">
        <v>2022</v>
      </c>
      <c r="AS945" s="287" t="s">
        <v>2022</v>
      </c>
      <c r="AU945" t="s">
        <v>2030</v>
      </c>
    </row>
    <row r="946" spans="4:47" ht="13.5" customHeight="1">
      <c r="D946" s="283" t="s">
        <v>2032</v>
      </c>
      <c r="E946" s="282"/>
      <c r="F946" s="285" t="s">
        <v>2033</v>
      </c>
      <c r="G946" s="199">
        <v>20.5</v>
      </c>
      <c r="H946" s="287" t="s">
        <v>2022</v>
      </c>
      <c r="I946" s="287" t="s">
        <v>2022</v>
      </c>
      <c r="J946" s="287" t="s">
        <v>2022</v>
      </c>
      <c r="K946" s="287" t="s">
        <v>2022</v>
      </c>
      <c r="L946" s="287" t="s">
        <v>2022</v>
      </c>
      <c r="M946" s="287" t="s">
        <v>2022</v>
      </c>
      <c r="N946" s="287" t="s">
        <v>2022</v>
      </c>
      <c r="O946" s="287" t="s">
        <v>2022</v>
      </c>
      <c r="P946" s="287" t="s">
        <v>2022</v>
      </c>
      <c r="Q946" s="287" t="s">
        <v>2022</v>
      </c>
      <c r="R946" s="287" t="s">
        <v>2022</v>
      </c>
      <c r="S946" s="284">
        <v>2040</v>
      </c>
      <c r="T946" s="284">
        <v>2403</v>
      </c>
      <c r="U946" s="284">
        <v>2607</v>
      </c>
      <c r="V946" s="284">
        <v>2242</v>
      </c>
      <c r="W946" s="284">
        <v>2015</v>
      </c>
      <c r="X946" s="284">
        <v>1444</v>
      </c>
      <c r="Y946" s="284">
        <v>1667</v>
      </c>
      <c r="Z946" s="284">
        <v>2187</v>
      </c>
      <c r="AA946" s="284">
        <v>1811</v>
      </c>
      <c r="AB946" s="284">
        <v>1476</v>
      </c>
      <c r="AC946" s="284">
        <v>1720</v>
      </c>
      <c r="AD946" s="284">
        <v>2260</v>
      </c>
      <c r="AE946" s="284">
        <v>1846</v>
      </c>
      <c r="AF946" s="284">
        <v>1547</v>
      </c>
      <c r="AG946" s="284">
        <v>1792</v>
      </c>
      <c r="AH946" s="284">
        <v>2346</v>
      </c>
      <c r="AI946" s="284">
        <v>1619</v>
      </c>
      <c r="AJ946" s="284">
        <v>1517</v>
      </c>
      <c r="AK946" s="284">
        <v>1760</v>
      </c>
      <c r="AL946" s="284">
        <v>2286</v>
      </c>
      <c r="AM946" s="284">
        <v>1432</v>
      </c>
      <c r="AN946" s="284">
        <v>1622</v>
      </c>
      <c r="AO946" s="284">
        <v>2068</v>
      </c>
      <c r="AP946" s="287" t="s">
        <v>2022</v>
      </c>
      <c r="AQ946" s="287" t="s">
        <v>2022</v>
      </c>
      <c r="AR946" s="287" t="s">
        <v>2022</v>
      </c>
      <c r="AS946" s="287" t="s">
        <v>2022</v>
      </c>
      <c r="AU946" t="s">
        <v>2032</v>
      </c>
    </row>
    <row r="947" spans="4:47" ht="13.5" customHeight="1">
      <c r="D947" s="283" t="s">
        <v>2034</v>
      </c>
      <c r="E947" s="282"/>
      <c r="F947" s="285" t="s">
        <v>2035</v>
      </c>
      <c r="G947" s="199">
        <v>29</v>
      </c>
      <c r="H947" s="287" t="s">
        <v>2022</v>
      </c>
      <c r="I947" s="287" t="s">
        <v>2022</v>
      </c>
      <c r="J947" s="287" t="s">
        <v>2022</v>
      </c>
      <c r="K947" s="287" t="s">
        <v>2022</v>
      </c>
      <c r="L947" s="287" t="s">
        <v>2022</v>
      </c>
      <c r="M947" s="287" t="s">
        <v>2022</v>
      </c>
      <c r="N947" s="287" t="s">
        <v>2022</v>
      </c>
      <c r="O947" s="287" t="s">
        <v>2022</v>
      </c>
      <c r="P947" s="287" t="s">
        <v>2022</v>
      </c>
      <c r="Q947" s="287" t="s">
        <v>2022</v>
      </c>
      <c r="R947" s="287" t="s">
        <v>2022</v>
      </c>
      <c r="S947" s="284">
        <v>2691</v>
      </c>
      <c r="T947" s="284">
        <v>3118</v>
      </c>
      <c r="U947" s="284">
        <v>3481</v>
      </c>
      <c r="V947" s="284">
        <v>2988</v>
      </c>
      <c r="W947" s="284">
        <v>2838</v>
      </c>
      <c r="X947" s="284">
        <v>1962</v>
      </c>
      <c r="Y947" s="284">
        <v>2305</v>
      </c>
      <c r="Z947" s="284">
        <v>2939</v>
      </c>
      <c r="AA947" s="284">
        <v>2470</v>
      </c>
      <c r="AB947" s="284">
        <v>1984</v>
      </c>
      <c r="AC947" s="284">
        <v>2344</v>
      </c>
      <c r="AD947" s="284">
        <v>2995</v>
      </c>
      <c r="AE947" s="284">
        <v>2495</v>
      </c>
      <c r="AF947" s="284">
        <v>2056</v>
      </c>
      <c r="AG947" s="284">
        <v>2417</v>
      </c>
      <c r="AH947" s="284">
        <v>3080</v>
      </c>
      <c r="AI947" s="284">
        <v>2269</v>
      </c>
      <c r="AJ947" s="284">
        <v>2021</v>
      </c>
      <c r="AK947" s="284">
        <v>2380</v>
      </c>
      <c r="AL947" s="284">
        <v>3020</v>
      </c>
      <c r="AM947" s="284">
        <v>1947</v>
      </c>
      <c r="AN947" s="284">
        <v>2245</v>
      </c>
      <c r="AO947" s="284">
        <v>2789</v>
      </c>
      <c r="AP947" s="287" t="s">
        <v>2022</v>
      </c>
      <c r="AQ947" s="287" t="s">
        <v>2022</v>
      </c>
      <c r="AR947" s="287" t="s">
        <v>2022</v>
      </c>
      <c r="AS947" s="287" t="s">
        <v>2022</v>
      </c>
      <c r="AU947" t="s">
        <v>2034</v>
      </c>
    </row>
    <row r="948" spans="4:47" ht="13.5" customHeight="1">
      <c r="D948" s="283" t="s">
        <v>1787</v>
      </c>
      <c r="E948" s="282"/>
      <c r="F948" s="285" t="s">
        <v>1794</v>
      </c>
      <c r="G948" s="199">
        <v>0.1</v>
      </c>
      <c r="H948" s="286">
        <v>29.22</v>
      </c>
      <c r="I948" s="286">
        <v>29.22</v>
      </c>
      <c r="J948" s="286">
        <v>29.22</v>
      </c>
      <c r="K948" s="286">
        <v>29.22</v>
      </c>
      <c r="L948" s="286">
        <v>29.22</v>
      </c>
      <c r="M948" s="286">
        <v>29.22</v>
      </c>
      <c r="N948" s="286">
        <v>29.22</v>
      </c>
      <c r="O948" s="286">
        <v>29.22</v>
      </c>
      <c r="P948" s="286">
        <v>29.22</v>
      </c>
      <c r="Q948" s="286">
        <v>29.22</v>
      </c>
      <c r="R948" s="286">
        <v>29.22</v>
      </c>
      <c r="S948" s="286">
        <v>29.22</v>
      </c>
      <c r="T948" s="286">
        <v>29.22</v>
      </c>
      <c r="U948" s="286">
        <v>29.22</v>
      </c>
      <c r="V948" s="286">
        <v>29.22</v>
      </c>
      <c r="W948" s="286">
        <v>29.22</v>
      </c>
      <c r="X948" s="286">
        <v>29.22</v>
      </c>
      <c r="Y948" s="286">
        <v>29.22</v>
      </c>
      <c r="Z948" s="286">
        <v>29.22</v>
      </c>
      <c r="AA948" s="286">
        <v>29.22</v>
      </c>
      <c r="AB948" s="286">
        <v>29.22</v>
      </c>
      <c r="AC948" s="286">
        <v>29.22</v>
      </c>
      <c r="AD948" s="286">
        <v>29.22</v>
      </c>
      <c r="AE948" s="286">
        <v>29.22</v>
      </c>
      <c r="AF948" s="286">
        <v>29.22</v>
      </c>
      <c r="AG948" s="286">
        <v>29.22</v>
      </c>
      <c r="AH948" s="286">
        <v>29.22</v>
      </c>
      <c r="AI948" s="286">
        <v>29.22</v>
      </c>
      <c r="AJ948" s="286">
        <v>29.22</v>
      </c>
      <c r="AK948" s="286">
        <v>29.22</v>
      </c>
      <c r="AL948" s="286">
        <v>29.22</v>
      </c>
      <c r="AM948" s="286">
        <v>29.22</v>
      </c>
      <c r="AN948" s="286">
        <v>29.22</v>
      </c>
      <c r="AO948" s="286">
        <v>29.22</v>
      </c>
      <c r="AP948" s="286">
        <v>29.22</v>
      </c>
      <c r="AQ948" s="286">
        <v>29.22</v>
      </c>
      <c r="AR948" s="286">
        <v>29.22</v>
      </c>
      <c r="AS948" s="286">
        <v>29.22</v>
      </c>
      <c r="AU948" t="s">
        <v>1787</v>
      </c>
    </row>
    <row r="949" spans="4:47" ht="13.5" customHeight="1">
      <c r="D949" s="283" t="s">
        <v>1789</v>
      </c>
      <c r="E949" s="282"/>
      <c r="F949" s="285" t="s">
        <v>4751</v>
      </c>
      <c r="G949" s="199">
        <v>0.1</v>
      </c>
      <c r="H949" s="286">
        <v>1.88</v>
      </c>
      <c r="I949" s="286">
        <v>1.88</v>
      </c>
      <c r="J949" s="286">
        <v>1.88</v>
      </c>
      <c r="K949" s="286">
        <v>1.88</v>
      </c>
      <c r="L949" s="286">
        <v>1.88</v>
      </c>
      <c r="M949" s="286">
        <v>1.88</v>
      </c>
      <c r="N949" s="286">
        <v>1.88</v>
      </c>
      <c r="O949" s="286">
        <v>1.88</v>
      </c>
      <c r="P949" s="286">
        <v>1.88</v>
      </c>
      <c r="Q949" s="286">
        <v>1.88</v>
      </c>
      <c r="R949" s="286">
        <v>1.88</v>
      </c>
      <c r="S949" s="286">
        <v>1.88</v>
      </c>
      <c r="T949" s="286">
        <v>1.88</v>
      </c>
      <c r="U949" s="286">
        <v>1.88</v>
      </c>
      <c r="V949" s="286">
        <v>1.88</v>
      </c>
      <c r="W949" s="286">
        <v>1.88</v>
      </c>
      <c r="X949" s="286">
        <v>1.88</v>
      </c>
      <c r="Y949" s="286">
        <v>1.88</v>
      </c>
      <c r="Z949" s="286">
        <v>1.88</v>
      </c>
      <c r="AA949" s="286">
        <v>1.88</v>
      </c>
      <c r="AB949" s="286">
        <v>1.88</v>
      </c>
      <c r="AC949" s="286">
        <v>1.88</v>
      </c>
      <c r="AD949" s="286">
        <v>1.88</v>
      </c>
      <c r="AE949" s="286">
        <v>1.88</v>
      </c>
      <c r="AF949" s="286">
        <v>1.88</v>
      </c>
      <c r="AG949" s="286">
        <v>1.88</v>
      </c>
      <c r="AH949" s="286">
        <v>1.88</v>
      </c>
      <c r="AI949" s="286">
        <v>1.88</v>
      </c>
      <c r="AJ949" s="286">
        <v>1.88</v>
      </c>
      <c r="AK949" s="286">
        <v>1.88</v>
      </c>
      <c r="AL949" s="286">
        <v>1.88</v>
      </c>
      <c r="AM949" s="286">
        <v>1.88</v>
      </c>
      <c r="AN949" s="286">
        <v>1.88</v>
      </c>
      <c r="AO949" s="286">
        <v>1.88</v>
      </c>
      <c r="AP949" s="286">
        <v>1.88</v>
      </c>
      <c r="AQ949" s="286">
        <v>1.88</v>
      </c>
      <c r="AR949" s="286">
        <v>1.88</v>
      </c>
      <c r="AS949" s="286">
        <v>1.88</v>
      </c>
      <c r="AU949" t="s">
        <v>1789</v>
      </c>
    </row>
    <row r="950" spans="4:47" ht="13.5" customHeight="1">
      <c r="D950" s="283" t="s">
        <v>1788</v>
      </c>
      <c r="E950" s="282"/>
      <c r="F950" s="285" t="s">
        <v>4752</v>
      </c>
      <c r="G950" s="199">
        <v>0.1</v>
      </c>
      <c r="H950" s="286">
        <v>11.29</v>
      </c>
      <c r="I950" s="286">
        <v>11.29</v>
      </c>
      <c r="J950" s="286">
        <v>11.29</v>
      </c>
      <c r="K950" s="286">
        <v>11.29</v>
      </c>
      <c r="L950" s="286">
        <v>11.29</v>
      </c>
      <c r="M950" s="286">
        <v>11.29</v>
      </c>
      <c r="N950" s="286">
        <v>11.29</v>
      </c>
      <c r="O950" s="286">
        <v>11.29</v>
      </c>
      <c r="P950" s="286">
        <v>11.29</v>
      </c>
      <c r="Q950" s="286">
        <v>11.29</v>
      </c>
      <c r="R950" s="286">
        <v>11.29</v>
      </c>
      <c r="S950" s="286">
        <v>11.29</v>
      </c>
      <c r="T950" s="286">
        <v>11.29</v>
      </c>
      <c r="U950" s="286">
        <v>11.29</v>
      </c>
      <c r="V950" s="286">
        <v>11.29</v>
      </c>
      <c r="W950" s="286">
        <v>11.29</v>
      </c>
      <c r="X950" s="286">
        <v>11.29</v>
      </c>
      <c r="Y950" s="286">
        <v>11.29</v>
      </c>
      <c r="Z950" s="286">
        <v>11.29</v>
      </c>
      <c r="AA950" s="286">
        <v>11.29</v>
      </c>
      <c r="AB950" s="286">
        <v>11.29</v>
      </c>
      <c r="AC950" s="286">
        <v>11.29</v>
      </c>
      <c r="AD950" s="286">
        <v>11.29</v>
      </c>
      <c r="AE950" s="286">
        <v>11.29</v>
      </c>
      <c r="AF950" s="286">
        <v>11.29</v>
      </c>
      <c r="AG950" s="286">
        <v>11.29</v>
      </c>
      <c r="AH950" s="286">
        <v>11.29</v>
      </c>
      <c r="AI950" s="286">
        <v>11.29</v>
      </c>
      <c r="AJ950" s="286">
        <v>11.29</v>
      </c>
      <c r="AK950" s="286">
        <v>11.29</v>
      </c>
      <c r="AL950" s="286">
        <v>11.29</v>
      </c>
      <c r="AM950" s="286">
        <v>11.29</v>
      </c>
      <c r="AN950" s="286">
        <v>11.29</v>
      </c>
      <c r="AO950" s="286">
        <v>11.29</v>
      </c>
      <c r="AP950" s="286">
        <v>11.29</v>
      </c>
      <c r="AQ950" s="286">
        <v>11.29</v>
      </c>
      <c r="AR950" s="286">
        <v>11.29</v>
      </c>
      <c r="AS950" s="286">
        <v>11.29</v>
      </c>
      <c r="AU950" t="s">
        <v>1788</v>
      </c>
    </row>
    <row r="951" spans="4:47" ht="13.5" customHeight="1">
      <c r="D951" s="283" t="s">
        <v>1791</v>
      </c>
      <c r="E951" s="282"/>
      <c r="F951" s="285" t="s">
        <v>1792</v>
      </c>
      <c r="G951" s="199">
        <v>0.1</v>
      </c>
      <c r="H951" s="286">
        <v>3</v>
      </c>
      <c r="I951" s="286">
        <v>3</v>
      </c>
      <c r="J951" s="286">
        <v>3</v>
      </c>
      <c r="K951" s="286">
        <v>3</v>
      </c>
      <c r="L951" s="286">
        <v>3</v>
      </c>
      <c r="M951" s="286">
        <v>3</v>
      </c>
      <c r="N951" s="286">
        <v>3</v>
      </c>
      <c r="O951" s="286">
        <v>3</v>
      </c>
      <c r="P951" s="286">
        <v>3</v>
      </c>
      <c r="Q951" s="286">
        <v>3</v>
      </c>
      <c r="R951" s="286">
        <v>3</v>
      </c>
      <c r="S951" s="286">
        <v>3</v>
      </c>
      <c r="T951" s="286">
        <v>3</v>
      </c>
      <c r="U951" s="286">
        <v>3</v>
      </c>
      <c r="V951" s="286">
        <v>3</v>
      </c>
      <c r="W951" s="286">
        <v>3</v>
      </c>
      <c r="X951" s="286">
        <v>3</v>
      </c>
      <c r="Y951" s="286">
        <v>3</v>
      </c>
      <c r="Z951" s="286">
        <v>3</v>
      </c>
      <c r="AA951" s="286">
        <v>3</v>
      </c>
      <c r="AB951" s="286">
        <v>3</v>
      </c>
      <c r="AC951" s="286">
        <v>3</v>
      </c>
      <c r="AD951" s="286">
        <v>3</v>
      </c>
      <c r="AE951" s="286">
        <v>3</v>
      </c>
      <c r="AF951" s="286">
        <v>3</v>
      </c>
      <c r="AG951" s="286">
        <v>3</v>
      </c>
      <c r="AH951" s="286">
        <v>3</v>
      </c>
      <c r="AI951" s="286">
        <v>3</v>
      </c>
      <c r="AJ951" s="286">
        <v>3</v>
      </c>
      <c r="AK951" s="286">
        <v>3</v>
      </c>
      <c r="AL951" s="286">
        <v>3</v>
      </c>
      <c r="AM951" s="286">
        <v>3</v>
      </c>
      <c r="AN951" s="286">
        <v>3</v>
      </c>
      <c r="AO951" s="286">
        <v>3</v>
      </c>
      <c r="AP951" s="286">
        <v>3</v>
      </c>
      <c r="AQ951" s="286">
        <v>3</v>
      </c>
      <c r="AR951" s="286">
        <v>3</v>
      </c>
      <c r="AS951" s="286">
        <v>3</v>
      </c>
      <c r="AU951" t="s">
        <v>1791</v>
      </c>
    </row>
    <row r="952" spans="4:47" ht="13.5" customHeight="1">
      <c r="D952" s="283" t="s">
        <v>1795</v>
      </c>
      <c r="E952" s="282"/>
      <c r="F952" s="285" t="s">
        <v>1793</v>
      </c>
      <c r="G952" s="199">
        <v>0.1</v>
      </c>
      <c r="H952" s="286">
        <v>6.03</v>
      </c>
      <c r="I952" s="286">
        <v>6.03</v>
      </c>
      <c r="J952" s="286">
        <v>6.03</v>
      </c>
      <c r="K952" s="286">
        <v>6.03</v>
      </c>
      <c r="L952" s="286">
        <v>6.03</v>
      </c>
      <c r="M952" s="286">
        <v>6.03</v>
      </c>
      <c r="N952" s="286">
        <v>6.03</v>
      </c>
      <c r="O952" s="286">
        <v>6.03</v>
      </c>
      <c r="P952" s="286">
        <v>6.03</v>
      </c>
      <c r="Q952" s="286">
        <v>6.03</v>
      </c>
      <c r="R952" s="286">
        <v>6.03</v>
      </c>
      <c r="S952" s="286">
        <v>6.03</v>
      </c>
      <c r="T952" s="286">
        <v>6.03</v>
      </c>
      <c r="U952" s="286">
        <v>6.03</v>
      </c>
      <c r="V952" s="286">
        <v>6.03</v>
      </c>
      <c r="W952" s="286">
        <v>6.03</v>
      </c>
      <c r="X952" s="286">
        <v>6.03</v>
      </c>
      <c r="Y952" s="286">
        <v>6.03</v>
      </c>
      <c r="Z952" s="286">
        <v>6.03</v>
      </c>
      <c r="AA952" s="286">
        <v>6.03</v>
      </c>
      <c r="AB952" s="286">
        <v>6.03</v>
      </c>
      <c r="AC952" s="286">
        <v>6.03</v>
      </c>
      <c r="AD952" s="286">
        <v>6.03</v>
      </c>
      <c r="AE952" s="286">
        <v>6.03</v>
      </c>
      <c r="AF952" s="286">
        <v>6.03</v>
      </c>
      <c r="AG952" s="286">
        <v>6.03</v>
      </c>
      <c r="AH952" s="286">
        <v>6.03</v>
      </c>
      <c r="AI952" s="286">
        <v>6.03</v>
      </c>
      <c r="AJ952" s="286">
        <v>6.03</v>
      </c>
      <c r="AK952" s="286">
        <v>6.03</v>
      </c>
      <c r="AL952" s="286">
        <v>6.03</v>
      </c>
      <c r="AM952" s="286">
        <v>6.03</v>
      </c>
      <c r="AN952" s="286">
        <v>6.03</v>
      </c>
      <c r="AO952" s="286">
        <v>6.03</v>
      </c>
      <c r="AP952" s="286">
        <v>6.03</v>
      </c>
      <c r="AQ952" s="286">
        <v>6.03</v>
      </c>
      <c r="AR952" s="286">
        <v>6.03</v>
      </c>
      <c r="AS952" s="286">
        <v>6.03</v>
      </c>
      <c r="AU952" t="s">
        <v>1795</v>
      </c>
    </row>
    <row r="953" spans="4:47" ht="13.5" customHeight="1">
      <c r="D953" s="283" t="s">
        <v>1617</v>
      </c>
      <c r="E953" s="282"/>
      <c r="F953" s="285" t="s">
        <v>1645</v>
      </c>
      <c r="G953" s="199">
        <v>0.79999999999999993</v>
      </c>
      <c r="H953" s="284">
        <v>130</v>
      </c>
      <c r="I953" s="284">
        <v>130</v>
      </c>
      <c r="J953" s="284">
        <v>130</v>
      </c>
      <c r="K953" s="284">
        <v>130</v>
      </c>
      <c r="L953" s="284">
        <v>130</v>
      </c>
      <c r="M953" s="284">
        <v>130</v>
      </c>
      <c r="N953" s="284">
        <v>130</v>
      </c>
      <c r="O953" s="284">
        <v>130</v>
      </c>
      <c r="P953" s="284">
        <v>130</v>
      </c>
      <c r="Q953" s="284">
        <v>130</v>
      </c>
      <c r="R953" s="284">
        <v>130</v>
      </c>
      <c r="S953" s="284">
        <v>130</v>
      </c>
      <c r="T953" s="284">
        <v>130</v>
      </c>
      <c r="U953" s="284">
        <v>130</v>
      </c>
      <c r="V953" s="284">
        <v>130</v>
      </c>
      <c r="W953" s="284">
        <v>130</v>
      </c>
      <c r="X953" s="284">
        <v>130</v>
      </c>
      <c r="Y953" s="284">
        <v>130</v>
      </c>
      <c r="Z953" s="284">
        <v>130</v>
      </c>
      <c r="AA953" s="284">
        <v>130</v>
      </c>
      <c r="AB953" s="284">
        <v>130</v>
      </c>
      <c r="AC953" s="284">
        <v>130</v>
      </c>
      <c r="AD953" s="284">
        <v>130</v>
      </c>
      <c r="AE953" s="284">
        <v>130</v>
      </c>
      <c r="AF953" s="284">
        <v>130</v>
      </c>
      <c r="AG953" s="284">
        <v>130</v>
      </c>
      <c r="AH953" s="284">
        <v>130</v>
      </c>
      <c r="AI953" s="284">
        <v>130</v>
      </c>
      <c r="AJ953" s="284">
        <v>130</v>
      </c>
      <c r="AK953" s="284">
        <v>130</v>
      </c>
      <c r="AL953" s="284">
        <v>130</v>
      </c>
      <c r="AM953" s="284">
        <v>130</v>
      </c>
      <c r="AN953" s="284">
        <v>130</v>
      </c>
      <c r="AO953" s="284">
        <v>130</v>
      </c>
      <c r="AP953" s="284">
        <v>130</v>
      </c>
      <c r="AQ953" s="284">
        <v>130</v>
      </c>
      <c r="AR953" s="284">
        <v>130</v>
      </c>
      <c r="AS953" s="284">
        <v>130</v>
      </c>
      <c r="AU953" t="s">
        <v>1617</v>
      </c>
    </row>
    <row r="954" spans="4:47" ht="13.5" customHeight="1">
      <c r="D954" s="283" t="s">
        <v>1616</v>
      </c>
      <c r="E954" s="282"/>
      <c r="F954" s="285" t="s">
        <v>1647</v>
      </c>
      <c r="G954" s="199">
        <v>2.1</v>
      </c>
      <c r="H954" s="284">
        <v>140</v>
      </c>
      <c r="I954" s="284">
        <v>140</v>
      </c>
      <c r="J954" s="284">
        <v>140</v>
      </c>
      <c r="K954" s="284">
        <v>140</v>
      </c>
      <c r="L954" s="284">
        <v>140</v>
      </c>
      <c r="M954" s="284">
        <v>140</v>
      </c>
      <c r="N954" s="284">
        <v>140</v>
      </c>
      <c r="O954" s="284">
        <v>140</v>
      </c>
      <c r="P954" s="284">
        <v>140</v>
      </c>
      <c r="Q954" s="284">
        <v>140</v>
      </c>
      <c r="R954" s="284">
        <v>140</v>
      </c>
      <c r="S954" s="284">
        <v>140</v>
      </c>
      <c r="T954" s="284">
        <v>140</v>
      </c>
      <c r="U954" s="284">
        <v>140</v>
      </c>
      <c r="V954" s="284">
        <v>140</v>
      </c>
      <c r="W954" s="284">
        <v>140</v>
      </c>
      <c r="X954" s="284">
        <v>140</v>
      </c>
      <c r="Y954" s="284">
        <v>140</v>
      </c>
      <c r="Z954" s="284">
        <v>140</v>
      </c>
      <c r="AA954" s="284">
        <v>140</v>
      </c>
      <c r="AB954" s="284">
        <v>140</v>
      </c>
      <c r="AC954" s="284">
        <v>140</v>
      </c>
      <c r="AD954" s="284">
        <v>140</v>
      </c>
      <c r="AE954" s="284">
        <v>140</v>
      </c>
      <c r="AF954" s="284">
        <v>140</v>
      </c>
      <c r="AG954" s="284">
        <v>140</v>
      </c>
      <c r="AH954" s="284">
        <v>140</v>
      </c>
      <c r="AI954" s="284">
        <v>140</v>
      </c>
      <c r="AJ954" s="284">
        <v>140</v>
      </c>
      <c r="AK954" s="284">
        <v>140</v>
      </c>
      <c r="AL954" s="284">
        <v>140</v>
      </c>
      <c r="AM954" s="284">
        <v>140</v>
      </c>
      <c r="AN954" s="284">
        <v>140</v>
      </c>
      <c r="AO954" s="284">
        <v>140</v>
      </c>
      <c r="AP954" s="284">
        <v>140</v>
      </c>
      <c r="AQ954" s="284">
        <v>140</v>
      </c>
      <c r="AR954" s="284">
        <v>140</v>
      </c>
      <c r="AS954" s="284">
        <v>140</v>
      </c>
      <c r="AU954" t="s">
        <v>1616</v>
      </c>
    </row>
    <row r="955" spans="4:47" ht="13.5" customHeight="1">
      <c r="D955" s="283" t="s">
        <v>3859</v>
      </c>
      <c r="E955" s="282"/>
      <c r="F955" s="285" t="s">
        <v>4755</v>
      </c>
      <c r="G955" s="199">
        <v>0.2</v>
      </c>
      <c r="H955" s="284">
        <v>50</v>
      </c>
      <c r="I955" s="284">
        <v>50</v>
      </c>
      <c r="J955" s="284">
        <v>50</v>
      </c>
      <c r="K955" s="284">
        <v>50</v>
      </c>
      <c r="L955" s="284">
        <v>50</v>
      </c>
      <c r="M955" s="284">
        <v>50</v>
      </c>
      <c r="N955" s="284">
        <v>50</v>
      </c>
      <c r="O955" s="284">
        <v>50</v>
      </c>
      <c r="P955" s="284">
        <v>50</v>
      </c>
      <c r="Q955" s="284">
        <v>50</v>
      </c>
      <c r="R955" s="284">
        <v>50</v>
      </c>
      <c r="S955" s="284">
        <v>50</v>
      </c>
      <c r="T955" s="284">
        <v>50</v>
      </c>
      <c r="U955" s="284">
        <v>50</v>
      </c>
      <c r="V955" s="284">
        <v>50</v>
      </c>
      <c r="W955" s="284">
        <v>50</v>
      </c>
      <c r="X955" s="284">
        <v>50</v>
      </c>
      <c r="Y955" s="284">
        <v>50</v>
      </c>
      <c r="Z955" s="284">
        <v>50</v>
      </c>
      <c r="AA955" s="284">
        <v>50</v>
      </c>
      <c r="AB955" s="284">
        <v>50</v>
      </c>
      <c r="AC955" s="284">
        <v>50</v>
      </c>
      <c r="AD955" s="284">
        <v>50</v>
      </c>
      <c r="AE955" s="284">
        <v>50</v>
      </c>
      <c r="AF955" s="284">
        <v>50</v>
      </c>
      <c r="AG955" s="284">
        <v>50</v>
      </c>
      <c r="AH955" s="284">
        <v>50</v>
      </c>
      <c r="AI955" s="284">
        <v>50</v>
      </c>
      <c r="AJ955" s="284">
        <v>50</v>
      </c>
      <c r="AK955" s="284">
        <v>50</v>
      </c>
      <c r="AL955" s="284">
        <v>50</v>
      </c>
      <c r="AM955" s="284">
        <v>50</v>
      </c>
      <c r="AN955" s="284">
        <v>50</v>
      </c>
      <c r="AO955" s="284">
        <v>50</v>
      </c>
      <c r="AP955" s="284">
        <v>50</v>
      </c>
      <c r="AQ955" s="284">
        <v>50</v>
      </c>
      <c r="AR955" s="284">
        <v>50</v>
      </c>
      <c r="AS955" s="284">
        <v>50</v>
      </c>
      <c r="AU955" t="s">
        <v>3859</v>
      </c>
    </row>
    <row r="956" spans="4:47" ht="13.5" customHeight="1">
      <c r="D956" s="283" t="s">
        <v>4273</v>
      </c>
      <c r="E956" s="282"/>
      <c r="F956" s="285" t="s">
        <v>4756</v>
      </c>
      <c r="G956" s="199">
        <v>0.1</v>
      </c>
      <c r="H956" s="284">
        <v>60</v>
      </c>
      <c r="I956" s="284">
        <v>60</v>
      </c>
      <c r="J956" s="284">
        <v>60</v>
      </c>
      <c r="K956" s="284">
        <v>60</v>
      </c>
      <c r="L956" s="284">
        <v>60</v>
      </c>
      <c r="M956" s="284">
        <v>60</v>
      </c>
      <c r="N956" s="284">
        <v>60</v>
      </c>
      <c r="O956" s="284">
        <v>60</v>
      </c>
      <c r="P956" s="284">
        <v>60</v>
      </c>
      <c r="Q956" s="284">
        <v>60</v>
      </c>
      <c r="R956" s="284">
        <v>60</v>
      </c>
      <c r="S956" s="284">
        <v>60</v>
      </c>
      <c r="T956" s="284">
        <v>60</v>
      </c>
      <c r="U956" s="284">
        <v>60</v>
      </c>
      <c r="V956" s="284">
        <v>60</v>
      </c>
      <c r="W956" s="284">
        <v>60</v>
      </c>
      <c r="X956" s="284">
        <v>60</v>
      </c>
      <c r="Y956" s="284">
        <v>60</v>
      </c>
      <c r="Z956" s="284">
        <v>60</v>
      </c>
      <c r="AA956" s="284">
        <v>60</v>
      </c>
      <c r="AB956" s="284">
        <v>60</v>
      </c>
      <c r="AC956" s="284">
        <v>60</v>
      </c>
      <c r="AD956" s="284">
        <v>60</v>
      </c>
      <c r="AE956" s="284">
        <v>60</v>
      </c>
      <c r="AF956" s="284">
        <v>60</v>
      </c>
      <c r="AG956" s="284">
        <v>60</v>
      </c>
      <c r="AH956" s="284">
        <v>60</v>
      </c>
      <c r="AI956" s="284">
        <v>60</v>
      </c>
      <c r="AJ956" s="284">
        <v>60</v>
      </c>
      <c r="AK956" s="284">
        <v>60</v>
      </c>
      <c r="AL956" s="284">
        <v>60</v>
      </c>
      <c r="AM956" s="284">
        <v>60</v>
      </c>
      <c r="AN956" s="284">
        <v>60</v>
      </c>
      <c r="AO956" s="284">
        <v>60</v>
      </c>
      <c r="AP956" s="284">
        <v>60</v>
      </c>
      <c r="AQ956" s="284">
        <v>60</v>
      </c>
      <c r="AR956" s="284">
        <v>60</v>
      </c>
      <c r="AS956" s="284">
        <v>60</v>
      </c>
      <c r="AU956" t="s">
        <v>4273</v>
      </c>
    </row>
    <row r="957" spans="4:47" ht="13.5" customHeight="1">
      <c r="D957" s="283" t="s">
        <v>1876</v>
      </c>
      <c r="E957" s="282"/>
      <c r="F957" s="285" t="s">
        <v>1879</v>
      </c>
      <c r="G957" s="199">
        <v>0.6</v>
      </c>
      <c r="H957" s="284">
        <v>157</v>
      </c>
      <c r="I957" s="284">
        <v>157</v>
      </c>
      <c r="J957" s="284">
        <v>157</v>
      </c>
      <c r="K957" s="284">
        <v>157</v>
      </c>
      <c r="L957" s="284">
        <v>157</v>
      </c>
      <c r="M957" s="284">
        <v>157</v>
      </c>
      <c r="N957" s="284">
        <v>157</v>
      </c>
      <c r="O957" s="284">
        <v>157</v>
      </c>
      <c r="P957" s="284">
        <v>157</v>
      </c>
      <c r="Q957" s="284">
        <v>157</v>
      </c>
      <c r="R957" s="284">
        <v>157</v>
      </c>
      <c r="S957" s="284">
        <v>157</v>
      </c>
      <c r="T957" s="284">
        <v>157</v>
      </c>
      <c r="U957" s="284">
        <v>157</v>
      </c>
      <c r="V957" s="284">
        <v>157</v>
      </c>
      <c r="W957" s="284">
        <v>157</v>
      </c>
      <c r="X957" s="284">
        <v>157</v>
      </c>
      <c r="Y957" s="284">
        <v>157</v>
      </c>
      <c r="Z957" s="284">
        <v>157</v>
      </c>
      <c r="AA957" s="284">
        <v>157</v>
      </c>
      <c r="AB957" s="284">
        <v>157</v>
      </c>
      <c r="AC957" s="284">
        <v>157</v>
      </c>
      <c r="AD957" s="284">
        <v>157</v>
      </c>
      <c r="AE957" s="284">
        <v>157</v>
      </c>
      <c r="AF957" s="284">
        <v>157</v>
      </c>
      <c r="AG957" s="284">
        <v>157</v>
      </c>
      <c r="AH957" s="284">
        <v>157</v>
      </c>
      <c r="AI957" s="284">
        <v>157</v>
      </c>
      <c r="AJ957" s="284">
        <v>157</v>
      </c>
      <c r="AK957" s="284">
        <v>157</v>
      </c>
      <c r="AL957" s="284">
        <v>157</v>
      </c>
      <c r="AM957" s="284">
        <v>157</v>
      </c>
      <c r="AN957" s="284">
        <v>157</v>
      </c>
      <c r="AO957" s="284">
        <v>157</v>
      </c>
      <c r="AP957" s="284">
        <v>157</v>
      </c>
      <c r="AQ957" s="284">
        <v>157</v>
      </c>
      <c r="AR957" s="284">
        <v>157</v>
      </c>
      <c r="AS957" s="284">
        <v>157</v>
      </c>
      <c r="AU957" t="s">
        <v>1876</v>
      </c>
    </row>
    <row r="958" spans="4:47" ht="13.5" customHeight="1">
      <c r="D958" s="283" t="s">
        <v>1877</v>
      </c>
      <c r="E958" s="282"/>
      <c r="F958" s="285" t="s">
        <v>1879</v>
      </c>
      <c r="G958" s="199">
        <v>0.79999999999999993</v>
      </c>
      <c r="H958" s="284">
        <v>194</v>
      </c>
      <c r="I958" s="284">
        <v>194</v>
      </c>
      <c r="J958" s="284">
        <v>194</v>
      </c>
      <c r="K958" s="284">
        <v>194</v>
      </c>
      <c r="L958" s="284">
        <v>194</v>
      </c>
      <c r="M958" s="284">
        <v>194</v>
      </c>
      <c r="N958" s="284">
        <v>194</v>
      </c>
      <c r="O958" s="284">
        <v>194</v>
      </c>
      <c r="P958" s="284">
        <v>194</v>
      </c>
      <c r="Q958" s="284">
        <v>194</v>
      </c>
      <c r="R958" s="284">
        <v>194</v>
      </c>
      <c r="S958" s="284">
        <v>194</v>
      </c>
      <c r="T958" s="284">
        <v>194</v>
      </c>
      <c r="U958" s="284">
        <v>194</v>
      </c>
      <c r="V958" s="284">
        <v>194</v>
      </c>
      <c r="W958" s="284">
        <v>194</v>
      </c>
      <c r="X958" s="284">
        <v>194</v>
      </c>
      <c r="Y958" s="284">
        <v>194</v>
      </c>
      <c r="Z958" s="284">
        <v>194</v>
      </c>
      <c r="AA958" s="284">
        <v>194</v>
      </c>
      <c r="AB958" s="284">
        <v>194</v>
      </c>
      <c r="AC958" s="284">
        <v>194</v>
      </c>
      <c r="AD958" s="284">
        <v>194</v>
      </c>
      <c r="AE958" s="284">
        <v>194</v>
      </c>
      <c r="AF958" s="284">
        <v>194</v>
      </c>
      <c r="AG958" s="284">
        <v>194</v>
      </c>
      <c r="AH958" s="284">
        <v>194</v>
      </c>
      <c r="AI958" s="284">
        <v>194</v>
      </c>
      <c r="AJ958" s="284">
        <v>194</v>
      </c>
      <c r="AK958" s="284">
        <v>194</v>
      </c>
      <c r="AL958" s="284">
        <v>194</v>
      </c>
      <c r="AM958" s="284">
        <v>194</v>
      </c>
      <c r="AN958" s="284">
        <v>194</v>
      </c>
      <c r="AO958" s="284">
        <v>194</v>
      </c>
      <c r="AP958" s="284">
        <v>194</v>
      </c>
      <c r="AQ958" s="284">
        <v>194</v>
      </c>
      <c r="AR958" s="284">
        <v>194</v>
      </c>
      <c r="AS958" s="284">
        <v>194</v>
      </c>
      <c r="AU958" t="s">
        <v>1877</v>
      </c>
    </row>
    <row r="959" spans="4:47" ht="13.5" customHeight="1">
      <c r="D959" s="283" t="s">
        <v>1878</v>
      </c>
      <c r="E959" s="282"/>
      <c r="F959" s="285" t="s">
        <v>1879</v>
      </c>
      <c r="G959" s="199">
        <v>0.9</v>
      </c>
      <c r="H959" s="284">
        <v>231</v>
      </c>
      <c r="I959" s="284">
        <v>231</v>
      </c>
      <c r="J959" s="284">
        <v>231</v>
      </c>
      <c r="K959" s="284">
        <v>231</v>
      </c>
      <c r="L959" s="284">
        <v>231</v>
      </c>
      <c r="M959" s="284">
        <v>231</v>
      </c>
      <c r="N959" s="284">
        <v>231</v>
      </c>
      <c r="O959" s="284">
        <v>231</v>
      </c>
      <c r="P959" s="284">
        <v>231</v>
      </c>
      <c r="Q959" s="284">
        <v>231</v>
      </c>
      <c r="R959" s="284">
        <v>231</v>
      </c>
      <c r="S959" s="284">
        <v>231</v>
      </c>
      <c r="T959" s="284">
        <v>231</v>
      </c>
      <c r="U959" s="284">
        <v>231</v>
      </c>
      <c r="V959" s="284">
        <v>231</v>
      </c>
      <c r="W959" s="284">
        <v>231</v>
      </c>
      <c r="X959" s="284">
        <v>231</v>
      </c>
      <c r="Y959" s="284">
        <v>231</v>
      </c>
      <c r="Z959" s="284">
        <v>231</v>
      </c>
      <c r="AA959" s="284">
        <v>231</v>
      </c>
      <c r="AB959" s="284">
        <v>231</v>
      </c>
      <c r="AC959" s="284">
        <v>231</v>
      </c>
      <c r="AD959" s="284">
        <v>231</v>
      </c>
      <c r="AE959" s="284">
        <v>231</v>
      </c>
      <c r="AF959" s="284">
        <v>231</v>
      </c>
      <c r="AG959" s="284">
        <v>231</v>
      </c>
      <c r="AH959" s="284">
        <v>231</v>
      </c>
      <c r="AI959" s="284">
        <v>231</v>
      </c>
      <c r="AJ959" s="284">
        <v>231</v>
      </c>
      <c r="AK959" s="284">
        <v>231</v>
      </c>
      <c r="AL959" s="284">
        <v>231</v>
      </c>
      <c r="AM959" s="284">
        <v>231</v>
      </c>
      <c r="AN959" s="284">
        <v>231</v>
      </c>
      <c r="AO959" s="284">
        <v>231</v>
      </c>
      <c r="AP959" s="284">
        <v>231</v>
      </c>
      <c r="AQ959" s="284">
        <v>231</v>
      </c>
      <c r="AR959" s="284">
        <v>231</v>
      </c>
      <c r="AS959" s="284">
        <v>231</v>
      </c>
      <c r="AU959" t="s">
        <v>1878</v>
      </c>
    </row>
    <row r="960" spans="4:47" ht="13.5" customHeight="1">
      <c r="D960" s="283" t="s">
        <v>1615</v>
      </c>
      <c r="E960" s="282"/>
      <c r="F960" s="285" t="s">
        <v>1614</v>
      </c>
      <c r="G960" s="199">
        <v>0.30000000000000004</v>
      </c>
      <c r="H960" s="284">
        <v>30</v>
      </c>
      <c r="I960" s="284">
        <v>30</v>
      </c>
      <c r="J960" s="284">
        <v>30</v>
      </c>
      <c r="K960" s="284">
        <v>30</v>
      </c>
      <c r="L960" s="284">
        <v>30</v>
      </c>
      <c r="M960" s="284">
        <v>30</v>
      </c>
      <c r="N960" s="284">
        <v>30</v>
      </c>
      <c r="O960" s="284">
        <v>30</v>
      </c>
      <c r="P960" s="284">
        <v>30</v>
      </c>
      <c r="Q960" s="284">
        <v>30</v>
      </c>
      <c r="R960" s="284">
        <v>30</v>
      </c>
      <c r="S960" s="284">
        <v>30</v>
      </c>
      <c r="T960" s="284">
        <v>30</v>
      </c>
      <c r="U960" s="284">
        <v>30</v>
      </c>
      <c r="V960" s="284">
        <v>30</v>
      </c>
      <c r="W960" s="284">
        <v>30</v>
      </c>
      <c r="X960" s="284">
        <v>30</v>
      </c>
      <c r="Y960" s="284">
        <v>30</v>
      </c>
      <c r="Z960" s="284">
        <v>30</v>
      </c>
      <c r="AA960" s="284">
        <v>30</v>
      </c>
      <c r="AB960" s="284">
        <v>30</v>
      </c>
      <c r="AC960" s="284">
        <v>30</v>
      </c>
      <c r="AD960" s="284">
        <v>30</v>
      </c>
      <c r="AE960" s="284">
        <v>30</v>
      </c>
      <c r="AF960" s="284">
        <v>30</v>
      </c>
      <c r="AG960" s="284">
        <v>30</v>
      </c>
      <c r="AH960" s="284">
        <v>30</v>
      </c>
      <c r="AI960" s="284">
        <v>30</v>
      </c>
      <c r="AJ960" s="284">
        <v>30</v>
      </c>
      <c r="AK960" s="284">
        <v>30</v>
      </c>
      <c r="AL960" s="284">
        <v>30</v>
      </c>
      <c r="AM960" s="284">
        <v>30</v>
      </c>
      <c r="AN960" s="284">
        <v>30</v>
      </c>
      <c r="AO960" s="284">
        <v>30</v>
      </c>
      <c r="AP960" s="284">
        <v>30</v>
      </c>
      <c r="AQ960" s="284">
        <v>30</v>
      </c>
      <c r="AR960" s="284">
        <v>30</v>
      </c>
      <c r="AS960" s="284">
        <v>30</v>
      </c>
      <c r="AU960" t="s">
        <v>1615</v>
      </c>
    </row>
    <row r="961" spans="4:47" ht="13.5" customHeight="1">
      <c r="D961" s="283" t="s">
        <v>103</v>
      </c>
      <c r="E961" s="282"/>
      <c r="F961" s="285" t="s">
        <v>932</v>
      </c>
      <c r="G961" s="199">
        <v>5.6999999999999993</v>
      </c>
      <c r="H961" s="284">
        <v>409</v>
      </c>
      <c r="I961" s="284">
        <v>403</v>
      </c>
      <c r="J961" s="284">
        <v>467</v>
      </c>
      <c r="K961" s="284">
        <v>424</v>
      </c>
      <c r="L961" s="284">
        <v>414</v>
      </c>
      <c r="M961" s="284">
        <v>484</v>
      </c>
      <c r="N961" s="284">
        <v>441</v>
      </c>
      <c r="O961" s="284">
        <v>405</v>
      </c>
      <c r="P961" s="284">
        <v>413</v>
      </c>
      <c r="Q961" s="284">
        <v>476</v>
      </c>
      <c r="R961" s="284">
        <v>457</v>
      </c>
      <c r="S961" s="284">
        <v>579</v>
      </c>
      <c r="T961" s="284">
        <v>636</v>
      </c>
      <c r="U961" s="284">
        <v>675</v>
      </c>
      <c r="V961" s="284">
        <v>508</v>
      </c>
      <c r="W961" s="284">
        <v>569</v>
      </c>
      <c r="X961" s="284">
        <v>469</v>
      </c>
      <c r="Y961" s="284">
        <v>497</v>
      </c>
      <c r="Z961" s="284">
        <v>587</v>
      </c>
      <c r="AA961" s="284">
        <v>525</v>
      </c>
      <c r="AB961" s="284">
        <v>479</v>
      </c>
      <c r="AC961" s="284">
        <v>513</v>
      </c>
      <c r="AD961" s="284">
        <v>611</v>
      </c>
      <c r="AE961" s="284">
        <v>535</v>
      </c>
      <c r="AF961" s="284">
        <v>546</v>
      </c>
      <c r="AG961" s="284">
        <v>582</v>
      </c>
      <c r="AH961" s="284">
        <v>692</v>
      </c>
      <c r="AI961" s="284">
        <v>479</v>
      </c>
      <c r="AJ961" s="284">
        <v>503</v>
      </c>
      <c r="AK961" s="284">
        <v>533</v>
      </c>
      <c r="AL961" s="284">
        <v>632</v>
      </c>
      <c r="AM961" s="284">
        <v>448</v>
      </c>
      <c r="AN961" s="284">
        <v>468</v>
      </c>
      <c r="AO961" s="284">
        <v>535</v>
      </c>
      <c r="AP961" s="284">
        <v>475</v>
      </c>
      <c r="AQ961" s="284">
        <v>475</v>
      </c>
      <c r="AR961" s="284">
        <v>543</v>
      </c>
      <c r="AS961" s="284">
        <v>552</v>
      </c>
      <c r="AU961" t="s">
        <v>103</v>
      </c>
    </row>
    <row r="962" spans="4:47" ht="13.5" customHeight="1">
      <c r="D962" s="283" t="s">
        <v>3210</v>
      </c>
      <c r="E962" s="282"/>
      <c r="F962" s="285" t="s">
        <v>932</v>
      </c>
      <c r="G962" s="199">
        <v>5.6999999999999993</v>
      </c>
      <c r="H962" s="284">
        <v>409</v>
      </c>
      <c r="I962" s="284">
        <v>403</v>
      </c>
      <c r="J962" s="284">
        <v>467</v>
      </c>
      <c r="K962" s="284">
        <v>424</v>
      </c>
      <c r="L962" s="284">
        <v>414</v>
      </c>
      <c r="M962" s="284">
        <v>484</v>
      </c>
      <c r="N962" s="284">
        <v>441</v>
      </c>
      <c r="O962" s="284">
        <v>405</v>
      </c>
      <c r="P962" s="284">
        <v>413</v>
      </c>
      <c r="Q962" s="284">
        <v>476</v>
      </c>
      <c r="R962" s="284">
        <v>457</v>
      </c>
      <c r="S962" s="284">
        <v>579</v>
      </c>
      <c r="T962" s="284">
        <v>636</v>
      </c>
      <c r="U962" s="284">
        <v>675</v>
      </c>
      <c r="V962" s="284">
        <v>508</v>
      </c>
      <c r="W962" s="284">
        <v>569</v>
      </c>
      <c r="X962" s="284">
        <v>469</v>
      </c>
      <c r="Y962" s="284">
        <v>497</v>
      </c>
      <c r="Z962" s="284">
        <v>587</v>
      </c>
      <c r="AA962" s="284">
        <v>525</v>
      </c>
      <c r="AB962" s="284">
        <v>479</v>
      </c>
      <c r="AC962" s="284">
        <v>513</v>
      </c>
      <c r="AD962" s="284">
        <v>611</v>
      </c>
      <c r="AE962" s="284">
        <v>535</v>
      </c>
      <c r="AF962" s="284">
        <v>546</v>
      </c>
      <c r="AG962" s="284">
        <v>582</v>
      </c>
      <c r="AH962" s="284">
        <v>692</v>
      </c>
      <c r="AI962" s="284">
        <v>479</v>
      </c>
      <c r="AJ962" s="284">
        <v>503</v>
      </c>
      <c r="AK962" s="284">
        <v>533</v>
      </c>
      <c r="AL962" s="284">
        <v>632</v>
      </c>
      <c r="AM962" s="284">
        <v>448</v>
      </c>
      <c r="AN962" s="284">
        <v>468</v>
      </c>
      <c r="AO962" s="284">
        <v>535</v>
      </c>
      <c r="AP962" s="284">
        <v>475</v>
      </c>
      <c r="AQ962" s="284">
        <v>475</v>
      </c>
      <c r="AR962" s="284">
        <v>543</v>
      </c>
      <c r="AS962" s="284">
        <v>552</v>
      </c>
      <c r="AU962" t="s">
        <v>3210</v>
      </c>
    </row>
    <row r="963" spans="4:47" ht="13.5" customHeight="1">
      <c r="D963" s="283" t="s">
        <v>104</v>
      </c>
      <c r="E963" s="282"/>
      <c r="F963" s="285" t="s">
        <v>933</v>
      </c>
      <c r="G963" s="199">
        <v>7.1</v>
      </c>
      <c r="H963" s="284">
        <v>427</v>
      </c>
      <c r="I963" s="284">
        <v>422</v>
      </c>
      <c r="J963" s="284">
        <v>489</v>
      </c>
      <c r="K963" s="284">
        <v>442</v>
      </c>
      <c r="L963" s="284">
        <v>432</v>
      </c>
      <c r="M963" s="284">
        <v>509</v>
      </c>
      <c r="N963" s="284">
        <v>462</v>
      </c>
      <c r="O963" s="284">
        <v>423</v>
      </c>
      <c r="P963" s="284">
        <v>436</v>
      </c>
      <c r="Q963" s="284">
        <v>501</v>
      </c>
      <c r="R963" s="284">
        <v>483</v>
      </c>
      <c r="S963" s="284">
        <v>599</v>
      </c>
      <c r="T963" s="284">
        <v>663</v>
      </c>
      <c r="U963" s="284">
        <v>702</v>
      </c>
      <c r="V963" s="284">
        <v>531</v>
      </c>
      <c r="W963" s="284">
        <v>592</v>
      </c>
      <c r="X963" s="284">
        <v>486</v>
      </c>
      <c r="Y963" s="284">
        <v>518</v>
      </c>
      <c r="Z963" s="284">
        <v>613</v>
      </c>
      <c r="AA963" s="284">
        <v>544</v>
      </c>
      <c r="AB963" s="284">
        <v>499</v>
      </c>
      <c r="AC963" s="284">
        <v>541</v>
      </c>
      <c r="AD963" s="284">
        <v>646</v>
      </c>
      <c r="AE963" s="284">
        <v>558</v>
      </c>
      <c r="AF963" s="284">
        <v>566</v>
      </c>
      <c r="AG963" s="284">
        <v>609</v>
      </c>
      <c r="AH963" s="284">
        <v>726</v>
      </c>
      <c r="AI963" s="284">
        <v>494</v>
      </c>
      <c r="AJ963" s="284">
        <v>526</v>
      </c>
      <c r="AK963" s="284">
        <v>563</v>
      </c>
      <c r="AL963" s="284">
        <v>667</v>
      </c>
      <c r="AM963" s="284">
        <v>467</v>
      </c>
      <c r="AN963" s="284">
        <v>492</v>
      </c>
      <c r="AO963" s="284">
        <v>563</v>
      </c>
      <c r="AP963" s="284">
        <v>498</v>
      </c>
      <c r="AQ963" s="284">
        <v>498</v>
      </c>
      <c r="AR963" s="284">
        <v>577</v>
      </c>
      <c r="AS963" s="284">
        <v>574</v>
      </c>
      <c r="AU963" t="s">
        <v>104</v>
      </c>
    </row>
    <row r="964" spans="4:47" ht="13.5" customHeight="1">
      <c r="D964" s="283" t="s">
        <v>3211</v>
      </c>
      <c r="E964" s="282"/>
      <c r="F964" s="285" t="s">
        <v>933</v>
      </c>
      <c r="G964" s="199">
        <v>7.1</v>
      </c>
      <c r="H964" s="284">
        <v>427</v>
      </c>
      <c r="I964" s="284">
        <v>422</v>
      </c>
      <c r="J964" s="284">
        <v>489</v>
      </c>
      <c r="K964" s="284">
        <v>442</v>
      </c>
      <c r="L964" s="284">
        <v>432</v>
      </c>
      <c r="M964" s="284">
        <v>509</v>
      </c>
      <c r="N964" s="284">
        <v>462</v>
      </c>
      <c r="O964" s="284">
        <v>423</v>
      </c>
      <c r="P964" s="284">
        <v>436</v>
      </c>
      <c r="Q964" s="284">
        <v>501</v>
      </c>
      <c r="R964" s="284">
        <v>483</v>
      </c>
      <c r="S964" s="284">
        <v>599</v>
      </c>
      <c r="T964" s="284">
        <v>663</v>
      </c>
      <c r="U964" s="284">
        <v>702</v>
      </c>
      <c r="V964" s="284">
        <v>531</v>
      </c>
      <c r="W964" s="284">
        <v>592</v>
      </c>
      <c r="X964" s="284">
        <v>486</v>
      </c>
      <c r="Y964" s="284">
        <v>518</v>
      </c>
      <c r="Z964" s="284">
        <v>613</v>
      </c>
      <c r="AA964" s="284">
        <v>544</v>
      </c>
      <c r="AB964" s="284">
        <v>499</v>
      </c>
      <c r="AC964" s="284">
        <v>541</v>
      </c>
      <c r="AD964" s="284">
        <v>646</v>
      </c>
      <c r="AE964" s="284">
        <v>558</v>
      </c>
      <c r="AF964" s="284">
        <v>566</v>
      </c>
      <c r="AG964" s="284">
        <v>609</v>
      </c>
      <c r="AH964" s="284">
        <v>726</v>
      </c>
      <c r="AI964" s="284">
        <v>494</v>
      </c>
      <c r="AJ964" s="284">
        <v>526</v>
      </c>
      <c r="AK964" s="284">
        <v>563</v>
      </c>
      <c r="AL964" s="284">
        <v>667</v>
      </c>
      <c r="AM964" s="284">
        <v>467</v>
      </c>
      <c r="AN964" s="284">
        <v>492</v>
      </c>
      <c r="AO964" s="284">
        <v>563</v>
      </c>
      <c r="AP964" s="284">
        <v>498</v>
      </c>
      <c r="AQ964" s="284">
        <v>498</v>
      </c>
      <c r="AR964" s="284">
        <v>577</v>
      </c>
      <c r="AS964" s="284">
        <v>574</v>
      </c>
      <c r="AU964" t="s">
        <v>3211</v>
      </c>
    </row>
    <row r="965" spans="4:47" ht="13.5" customHeight="1">
      <c r="D965" s="283" t="s">
        <v>105</v>
      </c>
      <c r="E965" s="282"/>
      <c r="F965" s="285" t="s">
        <v>934</v>
      </c>
      <c r="G965" s="199">
        <v>8.5</v>
      </c>
      <c r="H965" s="284">
        <v>446</v>
      </c>
      <c r="I965" s="284">
        <v>443</v>
      </c>
      <c r="J965" s="284">
        <v>512</v>
      </c>
      <c r="K965" s="284">
        <v>462</v>
      </c>
      <c r="L965" s="284">
        <v>451</v>
      </c>
      <c r="M965" s="284">
        <v>537</v>
      </c>
      <c r="N965" s="284">
        <v>484</v>
      </c>
      <c r="O965" s="284">
        <v>444</v>
      </c>
      <c r="P965" s="284">
        <v>460</v>
      </c>
      <c r="Q965" s="284">
        <v>528</v>
      </c>
      <c r="R965" s="284">
        <v>511</v>
      </c>
      <c r="S965" s="284">
        <v>621</v>
      </c>
      <c r="T965" s="284">
        <v>691</v>
      </c>
      <c r="U965" s="284">
        <v>733</v>
      </c>
      <c r="V965" s="284">
        <v>554</v>
      </c>
      <c r="W965" s="284">
        <v>618</v>
      </c>
      <c r="X965" s="284">
        <v>503</v>
      </c>
      <c r="Y965" s="284">
        <v>540</v>
      </c>
      <c r="Z965" s="284">
        <v>641</v>
      </c>
      <c r="AA965" s="284">
        <v>564</v>
      </c>
      <c r="AB965" s="284">
        <v>521</v>
      </c>
      <c r="AC965" s="284">
        <v>569</v>
      </c>
      <c r="AD965" s="284">
        <v>681</v>
      </c>
      <c r="AE965" s="284">
        <v>583</v>
      </c>
      <c r="AF965" s="284">
        <v>588</v>
      </c>
      <c r="AG965" s="284">
        <v>638</v>
      </c>
      <c r="AH965" s="284">
        <v>762</v>
      </c>
      <c r="AI965" s="284">
        <v>511</v>
      </c>
      <c r="AJ965" s="284">
        <v>551</v>
      </c>
      <c r="AK965" s="284">
        <v>595</v>
      </c>
      <c r="AL965" s="284">
        <v>704</v>
      </c>
      <c r="AM965" s="284">
        <v>488</v>
      </c>
      <c r="AN965" s="284">
        <v>518</v>
      </c>
      <c r="AO965" s="284">
        <v>592</v>
      </c>
      <c r="AP965" s="284">
        <v>523</v>
      </c>
      <c r="AQ965" s="284">
        <v>523</v>
      </c>
      <c r="AR965" s="284">
        <v>612</v>
      </c>
      <c r="AS965" s="284">
        <v>597</v>
      </c>
      <c r="AU965" t="s">
        <v>105</v>
      </c>
    </row>
    <row r="966" spans="4:47" ht="13.5" customHeight="1">
      <c r="D966" s="283" t="s">
        <v>3212</v>
      </c>
      <c r="E966" s="282"/>
      <c r="F966" s="285" t="s">
        <v>934</v>
      </c>
      <c r="G966" s="199">
        <v>8.5</v>
      </c>
      <c r="H966" s="284">
        <v>446</v>
      </c>
      <c r="I966" s="284">
        <v>443</v>
      </c>
      <c r="J966" s="284">
        <v>512</v>
      </c>
      <c r="K966" s="284">
        <v>462</v>
      </c>
      <c r="L966" s="284">
        <v>451</v>
      </c>
      <c r="M966" s="284">
        <v>537</v>
      </c>
      <c r="N966" s="284">
        <v>484</v>
      </c>
      <c r="O966" s="284">
        <v>444</v>
      </c>
      <c r="P966" s="284">
        <v>460</v>
      </c>
      <c r="Q966" s="284">
        <v>528</v>
      </c>
      <c r="R966" s="284">
        <v>511</v>
      </c>
      <c r="S966" s="284">
        <v>621</v>
      </c>
      <c r="T966" s="284">
        <v>691</v>
      </c>
      <c r="U966" s="284">
        <v>733</v>
      </c>
      <c r="V966" s="284">
        <v>554</v>
      </c>
      <c r="W966" s="284">
        <v>618</v>
      </c>
      <c r="X966" s="284">
        <v>503</v>
      </c>
      <c r="Y966" s="284">
        <v>540</v>
      </c>
      <c r="Z966" s="284">
        <v>641</v>
      </c>
      <c r="AA966" s="284">
        <v>564</v>
      </c>
      <c r="AB966" s="284">
        <v>521</v>
      </c>
      <c r="AC966" s="284">
        <v>569</v>
      </c>
      <c r="AD966" s="284">
        <v>681</v>
      </c>
      <c r="AE966" s="284">
        <v>583</v>
      </c>
      <c r="AF966" s="284">
        <v>588</v>
      </c>
      <c r="AG966" s="284">
        <v>638</v>
      </c>
      <c r="AH966" s="284">
        <v>762</v>
      </c>
      <c r="AI966" s="284">
        <v>511</v>
      </c>
      <c r="AJ966" s="284">
        <v>551</v>
      </c>
      <c r="AK966" s="284">
        <v>595</v>
      </c>
      <c r="AL966" s="284">
        <v>704</v>
      </c>
      <c r="AM966" s="284">
        <v>488</v>
      </c>
      <c r="AN966" s="284">
        <v>518</v>
      </c>
      <c r="AO966" s="284">
        <v>592</v>
      </c>
      <c r="AP966" s="284">
        <v>523</v>
      </c>
      <c r="AQ966" s="284">
        <v>523</v>
      </c>
      <c r="AR966" s="284">
        <v>612</v>
      </c>
      <c r="AS966" s="284">
        <v>597</v>
      </c>
      <c r="AU966" t="s">
        <v>3212</v>
      </c>
    </row>
    <row r="967" spans="4:47" ht="13.5" customHeight="1">
      <c r="D967" s="283" t="s">
        <v>106</v>
      </c>
      <c r="E967" s="282"/>
      <c r="F967" s="285" t="s">
        <v>935</v>
      </c>
      <c r="G967" s="199">
        <v>11.299999999999999</v>
      </c>
      <c r="H967" s="284">
        <v>488</v>
      </c>
      <c r="I967" s="284">
        <v>486</v>
      </c>
      <c r="J967" s="284">
        <v>562</v>
      </c>
      <c r="K967" s="284">
        <v>505</v>
      </c>
      <c r="L967" s="284">
        <v>493</v>
      </c>
      <c r="M967" s="284">
        <v>594</v>
      </c>
      <c r="N967" s="284">
        <v>531</v>
      </c>
      <c r="O967" s="284">
        <v>487</v>
      </c>
      <c r="P967" s="284">
        <v>511</v>
      </c>
      <c r="Q967" s="284">
        <v>584</v>
      </c>
      <c r="R967" s="284">
        <v>570</v>
      </c>
      <c r="S967" s="284">
        <v>668</v>
      </c>
      <c r="T967" s="284">
        <v>752</v>
      </c>
      <c r="U967" s="284">
        <v>797</v>
      </c>
      <c r="V967" s="284">
        <v>605</v>
      </c>
      <c r="W967" s="284">
        <v>674</v>
      </c>
      <c r="X967" s="284">
        <v>540</v>
      </c>
      <c r="Y967" s="284">
        <v>587</v>
      </c>
      <c r="Z967" s="284">
        <v>697</v>
      </c>
      <c r="AA967" s="284">
        <v>606</v>
      </c>
      <c r="AB967" s="284">
        <v>565</v>
      </c>
      <c r="AC967" s="284">
        <v>628</v>
      </c>
      <c r="AD967" s="284">
        <v>754</v>
      </c>
      <c r="AE967" s="284">
        <v>634</v>
      </c>
      <c r="AF967" s="284">
        <v>632</v>
      </c>
      <c r="AG967" s="284">
        <v>696</v>
      </c>
      <c r="AH967" s="284">
        <v>835</v>
      </c>
      <c r="AI967" s="284">
        <v>546</v>
      </c>
      <c r="AJ967" s="284">
        <v>601</v>
      </c>
      <c r="AK967" s="284">
        <v>659</v>
      </c>
      <c r="AL967" s="284">
        <v>779</v>
      </c>
      <c r="AM967" s="284">
        <v>531</v>
      </c>
      <c r="AN967" s="284">
        <v>571</v>
      </c>
      <c r="AO967" s="284">
        <v>652</v>
      </c>
      <c r="AP967" s="284">
        <v>575</v>
      </c>
      <c r="AQ967" s="284">
        <v>575</v>
      </c>
      <c r="AR967" s="284">
        <v>683</v>
      </c>
      <c r="AS967" s="284">
        <v>646</v>
      </c>
      <c r="AU967" t="s">
        <v>106</v>
      </c>
    </row>
    <row r="968" spans="4:47" ht="13.5" customHeight="1">
      <c r="D968" s="283" t="s">
        <v>3213</v>
      </c>
      <c r="E968" s="282"/>
      <c r="F968" s="285" t="s">
        <v>935</v>
      </c>
      <c r="G968" s="199">
        <v>11.299999999999999</v>
      </c>
      <c r="H968" s="284">
        <v>488</v>
      </c>
      <c r="I968" s="284">
        <v>486</v>
      </c>
      <c r="J968" s="284">
        <v>562</v>
      </c>
      <c r="K968" s="284">
        <v>505</v>
      </c>
      <c r="L968" s="284">
        <v>493</v>
      </c>
      <c r="M968" s="284">
        <v>594</v>
      </c>
      <c r="N968" s="284">
        <v>531</v>
      </c>
      <c r="O968" s="284">
        <v>487</v>
      </c>
      <c r="P968" s="284">
        <v>511</v>
      </c>
      <c r="Q968" s="284">
        <v>584</v>
      </c>
      <c r="R968" s="284">
        <v>570</v>
      </c>
      <c r="S968" s="284">
        <v>668</v>
      </c>
      <c r="T968" s="284">
        <v>752</v>
      </c>
      <c r="U968" s="284">
        <v>797</v>
      </c>
      <c r="V968" s="284">
        <v>605</v>
      </c>
      <c r="W968" s="284">
        <v>674</v>
      </c>
      <c r="X968" s="284">
        <v>540</v>
      </c>
      <c r="Y968" s="284">
        <v>587</v>
      </c>
      <c r="Z968" s="284">
        <v>697</v>
      </c>
      <c r="AA968" s="284">
        <v>606</v>
      </c>
      <c r="AB968" s="284">
        <v>565</v>
      </c>
      <c r="AC968" s="284">
        <v>628</v>
      </c>
      <c r="AD968" s="284">
        <v>754</v>
      </c>
      <c r="AE968" s="284">
        <v>634</v>
      </c>
      <c r="AF968" s="284">
        <v>632</v>
      </c>
      <c r="AG968" s="284">
        <v>696</v>
      </c>
      <c r="AH968" s="284">
        <v>835</v>
      </c>
      <c r="AI968" s="284">
        <v>546</v>
      </c>
      <c r="AJ968" s="284">
        <v>601</v>
      </c>
      <c r="AK968" s="284">
        <v>659</v>
      </c>
      <c r="AL968" s="284">
        <v>779</v>
      </c>
      <c r="AM968" s="284">
        <v>531</v>
      </c>
      <c r="AN968" s="284">
        <v>571</v>
      </c>
      <c r="AO968" s="284">
        <v>652</v>
      </c>
      <c r="AP968" s="284">
        <v>575</v>
      </c>
      <c r="AQ968" s="284">
        <v>575</v>
      </c>
      <c r="AR968" s="284">
        <v>683</v>
      </c>
      <c r="AS968" s="284">
        <v>646</v>
      </c>
      <c r="AU968" t="s">
        <v>3213</v>
      </c>
    </row>
    <row r="969" spans="4:47" ht="13.5" customHeight="1">
      <c r="D969" s="283" t="s">
        <v>107</v>
      </c>
      <c r="E969" s="282"/>
      <c r="F969" s="285" t="s">
        <v>936</v>
      </c>
      <c r="G969" s="199">
        <v>14.2</v>
      </c>
      <c r="H969" s="284">
        <v>713</v>
      </c>
      <c r="I969" s="284">
        <v>707</v>
      </c>
      <c r="J969" s="284">
        <v>820</v>
      </c>
      <c r="K969" s="284">
        <v>744</v>
      </c>
      <c r="L969" s="284">
        <v>727</v>
      </c>
      <c r="M969" s="284">
        <v>862</v>
      </c>
      <c r="N969" s="284">
        <v>779</v>
      </c>
      <c r="O969" s="284">
        <v>709</v>
      </c>
      <c r="P969" s="284">
        <v>735</v>
      </c>
      <c r="Q969" s="284">
        <v>845</v>
      </c>
      <c r="R969" s="284">
        <v>817</v>
      </c>
      <c r="S969" s="284">
        <v>1056</v>
      </c>
      <c r="T969" s="284">
        <v>1181</v>
      </c>
      <c r="U969" s="284">
        <v>1235</v>
      </c>
      <c r="V969" s="284">
        <v>916</v>
      </c>
      <c r="W969" s="284">
        <v>1021</v>
      </c>
      <c r="X969" s="284">
        <v>835</v>
      </c>
      <c r="Y969" s="284">
        <v>897</v>
      </c>
      <c r="Z969" s="284">
        <v>1063</v>
      </c>
      <c r="AA969" s="284">
        <v>936</v>
      </c>
      <c r="AB969" s="284">
        <v>862</v>
      </c>
      <c r="AC969" s="284">
        <v>942</v>
      </c>
      <c r="AD969" s="284">
        <v>1128</v>
      </c>
      <c r="AE969" s="284">
        <v>965</v>
      </c>
      <c r="AF969" s="284">
        <v>996</v>
      </c>
      <c r="AG969" s="284">
        <v>1079</v>
      </c>
      <c r="AH969" s="284">
        <v>1289</v>
      </c>
      <c r="AI969" s="284">
        <v>849</v>
      </c>
      <c r="AJ969" s="284">
        <v>912</v>
      </c>
      <c r="AK969" s="284">
        <v>984</v>
      </c>
      <c r="AL969" s="284">
        <v>1166</v>
      </c>
      <c r="AM969" s="284">
        <v>794</v>
      </c>
      <c r="AN969" s="284">
        <v>844</v>
      </c>
      <c r="AO969" s="284">
        <v>964</v>
      </c>
      <c r="AP969" s="284">
        <v>840</v>
      </c>
      <c r="AQ969" s="284">
        <v>840</v>
      </c>
      <c r="AR969" s="284">
        <v>997</v>
      </c>
      <c r="AS969" s="284">
        <v>990</v>
      </c>
      <c r="AU969" t="s">
        <v>107</v>
      </c>
    </row>
    <row r="970" spans="4:47" ht="13.5" customHeight="1">
      <c r="D970" s="283" t="s">
        <v>108</v>
      </c>
      <c r="E970" s="282"/>
      <c r="F970" s="285" t="s">
        <v>937</v>
      </c>
      <c r="G970" s="199">
        <v>17</v>
      </c>
      <c r="H970" s="284">
        <v>755</v>
      </c>
      <c r="I970" s="284">
        <v>751</v>
      </c>
      <c r="J970" s="284">
        <v>870</v>
      </c>
      <c r="K970" s="284">
        <v>787</v>
      </c>
      <c r="L970" s="284">
        <v>769</v>
      </c>
      <c r="M970" s="284">
        <v>920</v>
      </c>
      <c r="N970" s="284">
        <v>826</v>
      </c>
      <c r="O970" s="284">
        <v>753</v>
      </c>
      <c r="P970" s="284">
        <v>786</v>
      </c>
      <c r="Q970" s="284">
        <v>901</v>
      </c>
      <c r="R970" s="284">
        <v>876</v>
      </c>
      <c r="S970" s="284">
        <v>1105</v>
      </c>
      <c r="T970" s="284">
        <v>1244</v>
      </c>
      <c r="U970" s="284">
        <v>1302</v>
      </c>
      <c r="V970" s="284">
        <v>969</v>
      </c>
      <c r="W970" s="284">
        <v>1079</v>
      </c>
      <c r="X970" s="284">
        <v>872</v>
      </c>
      <c r="Y970" s="284">
        <v>944</v>
      </c>
      <c r="Z970" s="284">
        <v>1121</v>
      </c>
      <c r="AA970" s="284">
        <v>980</v>
      </c>
      <c r="AB970" s="284">
        <v>908</v>
      </c>
      <c r="AC970" s="284">
        <v>1002</v>
      </c>
      <c r="AD970" s="284">
        <v>1202</v>
      </c>
      <c r="AE970" s="284">
        <v>1018</v>
      </c>
      <c r="AF970" s="284">
        <v>1042</v>
      </c>
      <c r="AG970" s="284">
        <v>1139</v>
      </c>
      <c r="AH970" s="284">
        <v>1363</v>
      </c>
      <c r="AI970" s="284">
        <v>885</v>
      </c>
      <c r="AJ970" s="284">
        <v>964</v>
      </c>
      <c r="AK970" s="284">
        <v>1049</v>
      </c>
      <c r="AL970" s="284">
        <v>1242</v>
      </c>
      <c r="AM970" s="284">
        <v>838</v>
      </c>
      <c r="AN970" s="284">
        <v>898</v>
      </c>
      <c r="AO970" s="284">
        <v>1026</v>
      </c>
      <c r="AP970" s="284">
        <v>893</v>
      </c>
      <c r="AQ970" s="284">
        <v>893</v>
      </c>
      <c r="AR970" s="284">
        <v>1070</v>
      </c>
      <c r="AS970" s="284">
        <v>1041</v>
      </c>
      <c r="AU970" t="s">
        <v>108</v>
      </c>
    </row>
    <row r="971" spans="4:47" ht="13.5" customHeight="1">
      <c r="D971" s="283" t="s">
        <v>109</v>
      </c>
      <c r="E971" s="283" t="s">
        <v>4713</v>
      </c>
      <c r="F971" s="285" t="s">
        <v>805</v>
      </c>
      <c r="G971" s="199">
        <v>14.2</v>
      </c>
      <c r="H971" s="284">
        <v>540</v>
      </c>
      <c r="I971" s="284">
        <v>532</v>
      </c>
      <c r="J971" s="284">
        <v>614</v>
      </c>
      <c r="K971" s="284">
        <v>555</v>
      </c>
      <c r="L971" s="284">
        <v>542</v>
      </c>
      <c r="M971" s="284">
        <v>631</v>
      </c>
      <c r="N971" s="284">
        <v>578</v>
      </c>
      <c r="O971" s="284">
        <v>533</v>
      </c>
      <c r="P971" s="284">
        <v>542</v>
      </c>
      <c r="Q971" s="284">
        <v>623</v>
      </c>
      <c r="R971" s="284">
        <v>607</v>
      </c>
      <c r="S971" s="284">
        <v>730</v>
      </c>
      <c r="T971" s="284">
        <v>814</v>
      </c>
      <c r="U971" s="284">
        <v>864</v>
      </c>
      <c r="V971" s="284">
        <v>681</v>
      </c>
      <c r="W971" s="284">
        <v>751</v>
      </c>
      <c r="X971" s="284">
        <v>597</v>
      </c>
      <c r="Y971" s="284">
        <v>628</v>
      </c>
      <c r="Z971" s="284">
        <v>740</v>
      </c>
      <c r="AA971" s="284">
        <v>668</v>
      </c>
      <c r="AB971" s="284">
        <v>606</v>
      </c>
      <c r="AC971" s="284">
        <v>645</v>
      </c>
      <c r="AD971" s="284">
        <v>764</v>
      </c>
      <c r="AE971" s="284">
        <v>678</v>
      </c>
      <c r="AF971" s="284">
        <v>673</v>
      </c>
      <c r="AG971" s="284">
        <v>713</v>
      </c>
      <c r="AH971" s="284">
        <v>845</v>
      </c>
      <c r="AI971" s="284">
        <v>610</v>
      </c>
      <c r="AJ971" s="284">
        <v>641</v>
      </c>
      <c r="AK971" s="284">
        <v>679</v>
      </c>
      <c r="AL971" s="284">
        <v>797</v>
      </c>
      <c r="AM971" s="284">
        <v>586</v>
      </c>
      <c r="AN971" s="284">
        <v>611</v>
      </c>
      <c r="AO971" s="284">
        <v>694</v>
      </c>
      <c r="AP971" s="284">
        <v>635</v>
      </c>
      <c r="AQ971" s="284">
        <v>635</v>
      </c>
      <c r="AR971" s="284">
        <v>703</v>
      </c>
      <c r="AS971" s="284">
        <v>711</v>
      </c>
      <c r="AU971" t="s">
        <v>109</v>
      </c>
    </row>
    <row r="972" spans="4:47" ht="13.5" customHeight="1">
      <c r="D972" s="283" t="s">
        <v>3214</v>
      </c>
      <c r="E972" s="283" t="s">
        <v>4713</v>
      </c>
      <c r="F972" s="285" t="s">
        <v>805</v>
      </c>
      <c r="G972" s="199">
        <v>14.2</v>
      </c>
      <c r="H972" s="284">
        <v>540</v>
      </c>
      <c r="I972" s="284">
        <v>532</v>
      </c>
      <c r="J972" s="284">
        <v>614</v>
      </c>
      <c r="K972" s="284">
        <v>555</v>
      </c>
      <c r="L972" s="284">
        <v>542</v>
      </c>
      <c r="M972" s="284">
        <v>631</v>
      </c>
      <c r="N972" s="284">
        <v>578</v>
      </c>
      <c r="O972" s="284">
        <v>533</v>
      </c>
      <c r="P972" s="284">
        <v>542</v>
      </c>
      <c r="Q972" s="284">
        <v>623</v>
      </c>
      <c r="R972" s="284">
        <v>607</v>
      </c>
      <c r="S972" s="284">
        <v>730</v>
      </c>
      <c r="T972" s="284">
        <v>814</v>
      </c>
      <c r="U972" s="284">
        <v>864</v>
      </c>
      <c r="V972" s="284">
        <v>681</v>
      </c>
      <c r="W972" s="284">
        <v>751</v>
      </c>
      <c r="X972" s="284">
        <v>597</v>
      </c>
      <c r="Y972" s="284">
        <v>628</v>
      </c>
      <c r="Z972" s="284">
        <v>740</v>
      </c>
      <c r="AA972" s="284">
        <v>668</v>
      </c>
      <c r="AB972" s="284">
        <v>606</v>
      </c>
      <c r="AC972" s="284">
        <v>645</v>
      </c>
      <c r="AD972" s="284">
        <v>764</v>
      </c>
      <c r="AE972" s="284">
        <v>678</v>
      </c>
      <c r="AF972" s="284">
        <v>673</v>
      </c>
      <c r="AG972" s="284">
        <v>713</v>
      </c>
      <c r="AH972" s="284">
        <v>845</v>
      </c>
      <c r="AI972" s="284">
        <v>610</v>
      </c>
      <c r="AJ972" s="284">
        <v>641</v>
      </c>
      <c r="AK972" s="284">
        <v>679</v>
      </c>
      <c r="AL972" s="284">
        <v>797</v>
      </c>
      <c r="AM972" s="284">
        <v>586</v>
      </c>
      <c r="AN972" s="284">
        <v>611</v>
      </c>
      <c r="AO972" s="284">
        <v>694</v>
      </c>
      <c r="AP972" s="284">
        <v>635</v>
      </c>
      <c r="AQ972" s="284">
        <v>635</v>
      </c>
      <c r="AR972" s="284">
        <v>703</v>
      </c>
      <c r="AS972" s="284">
        <v>711</v>
      </c>
      <c r="AU972" t="s">
        <v>3214</v>
      </c>
    </row>
    <row r="973" spans="4:47" ht="13.5" customHeight="1">
      <c r="D973" s="283" t="s">
        <v>110</v>
      </c>
      <c r="E973" s="283" t="s">
        <v>4713</v>
      </c>
      <c r="F973" s="285" t="s">
        <v>806</v>
      </c>
      <c r="G973" s="199">
        <v>19.8</v>
      </c>
      <c r="H973" s="284">
        <v>551</v>
      </c>
      <c r="I973" s="284">
        <v>544</v>
      </c>
      <c r="J973" s="284">
        <v>628</v>
      </c>
      <c r="K973" s="284">
        <v>567</v>
      </c>
      <c r="L973" s="284">
        <v>554</v>
      </c>
      <c r="M973" s="284">
        <v>651</v>
      </c>
      <c r="N973" s="284">
        <v>592</v>
      </c>
      <c r="O973" s="284">
        <v>546</v>
      </c>
      <c r="P973" s="284">
        <v>560</v>
      </c>
      <c r="Q973" s="284">
        <v>642</v>
      </c>
      <c r="R973" s="284">
        <v>628</v>
      </c>
      <c r="S973" s="284">
        <v>743</v>
      </c>
      <c r="T973" s="284">
        <v>832</v>
      </c>
      <c r="U973" s="284">
        <v>881</v>
      </c>
      <c r="V973" s="284">
        <v>689</v>
      </c>
      <c r="W973" s="284">
        <v>763</v>
      </c>
      <c r="X973" s="284">
        <v>605</v>
      </c>
      <c r="Y973" s="284">
        <v>643</v>
      </c>
      <c r="Z973" s="284">
        <v>759</v>
      </c>
      <c r="AA973" s="284">
        <v>678</v>
      </c>
      <c r="AB973" s="284">
        <v>620</v>
      </c>
      <c r="AC973" s="284">
        <v>668</v>
      </c>
      <c r="AD973" s="284">
        <v>795</v>
      </c>
      <c r="AE973" s="284">
        <v>695</v>
      </c>
      <c r="AF973" s="284">
        <v>687</v>
      </c>
      <c r="AG973" s="284">
        <v>737</v>
      </c>
      <c r="AH973" s="284">
        <v>876</v>
      </c>
      <c r="AI973" s="284">
        <v>616</v>
      </c>
      <c r="AJ973" s="284">
        <v>658</v>
      </c>
      <c r="AK973" s="284">
        <v>704</v>
      </c>
      <c r="AL973" s="284">
        <v>828</v>
      </c>
      <c r="AM973" s="284">
        <v>597</v>
      </c>
      <c r="AN973" s="284">
        <v>628</v>
      </c>
      <c r="AO973" s="284">
        <v>715</v>
      </c>
      <c r="AP973" s="284">
        <v>649</v>
      </c>
      <c r="AQ973" s="284">
        <v>649</v>
      </c>
      <c r="AR973" s="284">
        <v>731</v>
      </c>
      <c r="AS973" s="284">
        <v>724</v>
      </c>
      <c r="AU973" t="s">
        <v>110</v>
      </c>
    </row>
    <row r="974" spans="4:47" ht="13.5" customHeight="1">
      <c r="D974" s="283" t="s">
        <v>3215</v>
      </c>
      <c r="E974" s="283" t="s">
        <v>4713</v>
      </c>
      <c r="F974" s="285" t="s">
        <v>806</v>
      </c>
      <c r="G974" s="199">
        <v>19.8</v>
      </c>
      <c r="H974" s="284">
        <v>551</v>
      </c>
      <c r="I974" s="284">
        <v>544</v>
      </c>
      <c r="J974" s="284">
        <v>628</v>
      </c>
      <c r="K974" s="284">
        <v>567</v>
      </c>
      <c r="L974" s="284">
        <v>554</v>
      </c>
      <c r="M974" s="284">
        <v>651</v>
      </c>
      <c r="N974" s="284">
        <v>592</v>
      </c>
      <c r="O974" s="284">
        <v>546</v>
      </c>
      <c r="P974" s="284">
        <v>560</v>
      </c>
      <c r="Q974" s="284">
        <v>642</v>
      </c>
      <c r="R974" s="284">
        <v>628</v>
      </c>
      <c r="S974" s="284">
        <v>743</v>
      </c>
      <c r="T974" s="284">
        <v>832</v>
      </c>
      <c r="U974" s="284">
        <v>881</v>
      </c>
      <c r="V974" s="284">
        <v>689</v>
      </c>
      <c r="W974" s="284">
        <v>763</v>
      </c>
      <c r="X974" s="284">
        <v>605</v>
      </c>
      <c r="Y974" s="284">
        <v>643</v>
      </c>
      <c r="Z974" s="284">
        <v>759</v>
      </c>
      <c r="AA974" s="284">
        <v>678</v>
      </c>
      <c r="AB974" s="284">
        <v>620</v>
      </c>
      <c r="AC974" s="284">
        <v>668</v>
      </c>
      <c r="AD974" s="284">
        <v>795</v>
      </c>
      <c r="AE974" s="284">
        <v>695</v>
      </c>
      <c r="AF974" s="284">
        <v>687</v>
      </c>
      <c r="AG974" s="284">
        <v>737</v>
      </c>
      <c r="AH974" s="284">
        <v>876</v>
      </c>
      <c r="AI974" s="284">
        <v>616</v>
      </c>
      <c r="AJ974" s="284">
        <v>658</v>
      </c>
      <c r="AK974" s="284">
        <v>704</v>
      </c>
      <c r="AL974" s="284">
        <v>828</v>
      </c>
      <c r="AM974" s="284">
        <v>597</v>
      </c>
      <c r="AN974" s="284">
        <v>628</v>
      </c>
      <c r="AO974" s="284">
        <v>715</v>
      </c>
      <c r="AP974" s="284">
        <v>649</v>
      </c>
      <c r="AQ974" s="284">
        <v>649</v>
      </c>
      <c r="AR974" s="284">
        <v>731</v>
      </c>
      <c r="AS974" s="284">
        <v>724</v>
      </c>
      <c r="AU974" t="s">
        <v>3215</v>
      </c>
    </row>
    <row r="975" spans="4:47" ht="13.5" customHeight="1">
      <c r="D975" s="283" t="s">
        <v>111</v>
      </c>
      <c r="E975" s="283" t="s">
        <v>4713</v>
      </c>
      <c r="F975" s="285" t="s">
        <v>807</v>
      </c>
      <c r="G975" s="199">
        <v>19.8</v>
      </c>
      <c r="H975" s="284">
        <v>568</v>
      </c>
      <c r="I975" s="284">
        <v>563</v>
      </c>
      <c r="J975" s="284">
        <v>649</v>
      </c>
      <c r="K975" s="284">
        <v>584</v>
      </c>
      <c r="L975" s="284">
        <v>572</v>
      </c>
      <c r="M975" s="284">
        <v>673</v>
      </c>
      <c r="N975" s="284">
        <v>612</v>
      </c>
      <c r="O975" s="284">
        <v>563</v>
      </c>
      <c r="P975" s="284">
        <v>581</v>
      </c>
      <c r="Q975" s="284">
        <v>664</v>
      </c>
      <c r="R975" s="284">
        <v>651</v>
      </c>
      <c r="S975" s="284">
        <v>760</v>
      </c>
      <c r="T975" s="284">
        <v>861</v>
      </c>
      <c r="U975" s="284">
        <v>906</v>
      </c>
      <c r="V975" s="284">
        <v>718</v>
      </c>
      <c r="W975" s="284">
        <v>786</v>
      </c>
      <c r="X975" s="284">
        <v>621</v>
      </c>
      <c r="Y975" s="284">
        <v>663</v>
      </c>
      <c r="Z975" s="284">
        <v>783</v>
      </c>
      <c r="AA975" s="284">
        <v>698</v>
      </c>
      <c r="AB975" s="284">
        <v>639</v>
      </c>
      <c r="AC975" s="284">
        <v>692</v>
      </c>
      <c r="AD975" s="284">
        <v>824</v>
      </c>
      <c r="AE975" s="284">
        <v>717</v>
      </c>
      <c r="AF975" s="284">
        <v>706</v>
      </c>
      <c r="AG975" s="284">
        <v>761</v>
      </c>
      <c r="AH975" s="284">
        <v>904</v>
      </c>
      <c r="AI975" s="284">
        <v>634</v>
      </c>
      <c r="AJ975" s="284">
        <v>679</v>
      </c>
      <c r="AK975" s="284">
        <v>732</v>
      </c>
      <c r="AL975" s="284">
        <v>858</v>
      </c>
      <c r="AM975" s="284">
        <v>616</v>
      </c>
      <c r="AN975" s="284">
        <v>652</v>
      </c>
      <c r="AO975" s="284">
        <v>739</v>
      </c>
      <c r="AP975" s="284">
        <v>674</v>
      </c>
      <c r="AQ975" s="284">
        <v>674</v>
      </c>
      <c r="AR975" s="284">
        <v>762</v>
      </c>
      <c r="AS975" s="284">
        <v>748</v>
      </c>
      <c r="AU975" t="s">
        <v>111</v>
      </c>
    </row>
    <row r="976" spans="4:47" ht="13.5" customHeight="1">
      <c r="D976" s="283" t="s">
        <v>3216</v>
      </c>
      <c r="E976" s="283" t="s">
        <v>4713</v>
      </c>
      <c r="F976" s="285" t="s">
        <v>807</v>
      </c>
      <c r="G976" s="199">
        <v>19.8</v>
      </c>
      <c r="H976" s="284">
        <v>568</v>
      </c>
      <c r="I976" s="284">
        <v>563</v>
      </c>
      <c r="J976" s="284">
        <v>649</v>
      </c>
      <c r="K976" s="284">
        <v>584</v>
      </c>
      <c r="L976" s="284">
        <v>572</v>
      </c>
      <c r="M976" s="284">
        <v>673</v>
      </c>
      <c r="N976" s="284">
        <v>612</v>
      </c>
      <c r="O976" s="284">
        <v>563</v>
      </c>
      <c r="P976" s="284">
        <v>581</v>
      </c>
      <c r="Q976" s="284">
        <v>664</v>
      </c>
      <c r="R976" s="284">
        <v>651</v>
      </c>
      <c r="S976" s="284">
        <v>760</v>
      </c>
      <c r="T976" s="284">
        <v>861</v>
      </c>
      <c r="U976" s="284">
        <v>906</v>
      </c>
      <c r="V976" s="284">
        <v>718</v>
      </c>
      <c r="W976" s="284">
        <v>786</v>
      </c>
      <c r="X976" s="284">
        <v>621</v>
      </c>
      <c r="Y976" s="284">
        <v>663</v>
      </c>
      <c r="Z976" s="284">
        <v>783</v>
      </c>
      <c r="AA976" s="284">
        <v>698</v>
      </c>
      <c r="AB976" s="284">
        <v>639</v>
      </c>
      <c r="AC976" s="284">
        <v>692</v>
      </c>
      <c r="AD976" s="284">
        <v>824</v>
      </c>
      <c r="AE976" s="284">
        <v>717</v>
      </c>
      <c r="AF976" s="284">
        <v>706</v>
      </c>
      <c r="AG976" s="284">
        <v>761</v>
      </c>
      <c r="AH976" s="284">
        <v>904</v>
      </c>
      <c r="AI976" s="284">
        <v>634</v>
      </c>
      <c r="AJ976" s="284">
        <v>679</v>
      </c>
      <c r="AK976" s="284">
        <v>732</v>
      </c>
      <c r="AL976" s="284">
        <v>858</v>
      </c>
      <c r="AM976" s="284">
        <v>616</v>
      </c>
      <c r="AN976" s="284">
        <v>652</v>
      </c>
      <c r="AO976" s="284">
        <v>739</v>
      </c>
      <c r="AP976" s="284">
        <v>674</v>
      </c>
      <c r="AQ976" s="284">
        <v>674</v>
      </c>
      <c r="AR976" s="284">
        <v>762</v>
      </c>
      <c r="AS976" s="284">
        <v>748</v>
      </c>
      <c r="AU976" t="s">
        <v>3216</v>
      </c>
    </row>
    <row r="977" spans="4:47" ht="13.5" customHeight="1">
      <c r="D977" s="283" t="s">
        <v>481</v>
      </c>
      <c r="E977" s="282"/>
      <c r="F977" s="285" t="s">
        <v>1410</v>
      </c>
      <c r="G977" s="199">
        <v>0.1</v>
      </c>
      <c r="H977" s="284">
        <v>25</v>
      </c>
      <c r="I977" s="284">
        <v>25</v>
      </c>
      <c r="J977" s="284">
        <v>29</v>
      </c>
      <c r="K977" s="284">
        <v>25</v>
      </c>
      <c r="L977" s="284">
        <v>25</v>
      </c>
      <c r="M977" s="284">
        <v>29</v>
      </c>
      <c r="N977" s="284">
        <v>26</v>
      </c>
      <c r="O977" s="284">
        <v>25</v>
      </c>
      <c r="P977" s="284">
        <v>25</v>
      </c>
      <c r="Q977" s="284">
        <v>29</v>
      </c>
      <c r="R977" s="284">
        <v>26</v>
      </c>
      <c r="S977" s="284">
        <v>25</v>
      </c>
      <c r="T977" s="284">
        <v>25</v>
      </c>
      <c r="U977" s="284">
        <v>29</v>
      </c>
      <c r="V977" s="284">
        <v>25</v>
      </c>
      <c r="W977" s="284">
        <v>29</v>
      </c>
      <c r="X977" s="284">
        <v>25</v>
      </c>
      <c r="Y977" s="284">
        <v>25</v>
      </c>
      <c r="Z977" s="284">
        <v>29</v>
      </c>
      <c r="AA977" s="284">
        <v>26</v>
      </c>
      <c r="AB977" s="284">
        <v>25</v>
      </c>
      <c r="AC977" s="284">
        <v>25</v>
      </c>
      <c r="AD977" s="284">
        <v>29</v>
      </c>
      <c r="AE977" s="284">
        <v>26</v>
      </c>
      <c r="AF977" s="284">
        <v>25</v>
      </c>
      <c r="AG977" s="284">
        <v>25</v>
      </c>
      <c r="AH977" s="284">
        <v>29</v>
      </c>
      <c r="AI977" s="284">
        <v>25</v>
      </c>
      <c r="AJ977" s="284">
        <v>25</v>
      </c>
      <c r="AK977" s="284">
        <v>25</v>
      </c>
      <c r="AL977" s="284">
        <v>29</v>
      </c>
      <c r="AM977" s="284">
        <v>25</v>
      </c>
      <c r="AN977" s="284">
        <v>25</v>
      </c>
      <c r="AO977" s="284">
        <v>29</v>
      </c>
      <c r="AP977" s="284">
        <v>28</v>
      </c>
      <c r="AQ977" s="284">
        <v>28</v>
      </c>
      <c r="AR977" s="284">
        <v>28</v>
      </c>
      <c r="AS977" s="284">
        <v>28</v>
      </c>
      <c r="AU977" t="s">
        <v>481</v>
      </c>
    </row>
    <row r="978" spans="4:47" ht="13.5" customHeight="1">
      <c r="D978" s="283" t="s">
        <v>482</v>
      </c>
      <c r="E978" s="282"/>
      <c r="F978" s="285" t="s">
        <v>1411</v>
      </c>
      <c r="G978" s="199">
        <v>0.1</v>
      </c>
      <c r="H978" s="284">
        <v>29</v>
      </c>
      <c r="I978" s="284">
        <v>30</v>
      </c>
      <c r="J978" s="284">
        <v>34</v>
      </c>
      <c r="K978" s="284">
        <v>29</v>
      </c>
      <c r="L978" s="284">
        <v>30</v>
      </c>
      <c r="M978" s="284">
        <v>34</v>
      </c>
      <c r="N978" s="284">
        <v>31</v>
      </c>
      <c r="O978" s="284">
        <v>29</v>
      </c>
      <c r="P978" s="284">
        <v>30</v>
      </c>
      <c r="Q978" s="284">
        <v>34</v>
      </c>
      <c r="R978" s="284">
        <v>31</v>
      </c>
      <c r="S978" s="284">
        <v>29</v>
      </c>
      <c r="T978" s="284">
        <v>30</v>
      </c>
      <c r="U978" s="284">
        <v>34</v>
      </c>
      <c r="V978" s="284">
        <v>30</v>
      </c>
      <c r="W978" s="284">
        <v>34</v>
      </c>
      <c r="X978" s="284">
        <v>29</v>
      </c>
      <c r="Y978" s="284">
        <v>30</v>
      </c>
      <c r="Z978" s="284">
        <v>34</v>
      </c>
      <c r="AA978" s="284">
        <v>31</v>
      </c>
      <c r="AB978" s="284">
        <v>29</v>
      </c>
      <c r="AC978" s="284">
        <v>30</v>
      </c>
      <c r="AD978" s="284">
        <v>34</v>
      </c>
      <c r="AE978" s="284">
        <v>31</v>
      </c>
      <c r="AF978" s="284">
        <v>29</v>
      </c>
      <c r="AG978" s="284">
        <v>30</v>
      </c>
      <c r="AH978" s="284">
        <v>34</v>
      </c>
      <c r="AI978" s="284">
        <v>30</v>
      </c>
      <c r="AJ978" s="284">
        <v>29</v>
      </c>
      <c r="AK978" s="284">
        <v>30</v>
      </c>
      <c r="AL978" s="284">
        <v>34</v>
      </c>
      <c r="AM978" s="284">
        <v>29</v>
      </c>
      <c r="AN978" s="284">
        <v>30</v>
      </c>
      <c r="AO978" s="284">
        <v>34</v>
      </c>
      <c r="AP978" s="284">
        <v>34</v>
      </c>
      <c r="AQ978" s="284">
        <v>34</v>
      </c>
      <c r="AR978" s="284">
        <v>34</v>
      </c>
      <c r="AS978" s="284">
        <v>34</v>
      </c>
      <c r="AU978" t="s">
        <v>482</v>
      </c>
    </row>
    <row r="979" spans="4:47" ht="13.5" customHeight="1">
      <c r="D979" s="283" t="s">
        <v>483</v>
      </c>
      <c r="E979" s="282"/>
      <c r="F979" s="285" t="s">
        <v>1412</v>
      </c>
      <c r="G979" s="199">
        <v>0.1</v>
      </c>
      <c r="H979" s="284">
        <v>44</v>
      </c>
      <c r="I979" s="284">
        <v>44</v>
      </c>
      <c r="J979" s="284">
        <v>50</v>
      </c>
      <c r="K979" s="284">
        <v>44</v>
      </c>
      <c r="L979" s="284">
        <v>44</v>
      </c>
      <c r="M979" s="284">
        <v>50</v>
      </c>
      <c r="N979" s="284">
        <v>48</v>
      </c>
      <c r="O979" s="284">
        <v>44</v>
      </c>
      <c r="P979" s="284">
        <v>44</v>
      </c>
      <c r="Q979" s="284">
        <v>50</v>
      </c>
      <c r="R979" s="284">
        <v>48</v>
      </c>
      <c r="S979" s="284">
        <v>44</v>
      </c>
      <c r="T979" s="284">
        <v>44</v>
      </c>
      <c r="U979" s="284">
        <v>50</v>
      </c>
      <c r="V979" s="284">
        <v>44</v>
      </c>
      <c r="W979" s="284">
        <v>50</v>
      </c>
      <c r="X979" s="284">
        <v>44</v>
      </c>
      <c r="Y979" s="284">
        <v>44</v>
      </c>
      <c r="Z979" s="284">
        <v>50</v>
      </c>
      <c r="AA979" s="284">
        <v>48</v>
      </c>
      <c r="AB979" s="284">
        <v>44</v>
      </c>
      <c r="AC979" s="284">
        <v>44</v>
      </c>
      <c r="AD979" s="284">
        <v>50</v>
      </c>
      <c r="AE979" s="284">
        <v>48</v>
      </c>
      <c r="AF979" s="284">
        <v>44</v>
      </c>
      <c r="AG979" s="284">
        <v>44</v>
      </c>
      <c r="AH979" s="284">
        <v>50</v>
      </c>
      <c r="AI979" s="284">
        <v>44</v>
      </c>
      <c r="AJ979" s="284">
        <v>44</v>
      </c>
      <c r="AK979" s="284">
        <v>44</v>
      </c>
      <c r="AL979" s="284">
        <v>50</v>
      </c>
      <c r="AM979" s="284">
        <v>44</v>
      </c>
      <c r="AN979" s="284">
        <v>44</v>
      </c>
      <c r="AO979" s="284">
        <v>50</v>
      </c>
      <c r="AP979" s="284">
        <v>53</v>
      </c>
      <c r="AQ979" s="284">
        <v>53</v>
      </c>
      <c r="AR979" s="284">
        <v>53</v>
      </c>
      <c r="AS979" s="284">
        <v>53</v>
      </c>
      <c r="AU979" t="s">
        <v>483</v>
      </c>
    </row>
    <row r="980" spans="4:47" ht="13.5" customHeight="1">
      <c r="D980" s="283" t="s">
        <v>112</v>
      </c>
      <c r="E980" s="282"/>
      <c r="F980" s="285" t="s">
        <v>947</v>
      </c>
      <c r="G980" s="199">
        <v>5.6999999999999993</v>
      </c>
      <c r="H980" s="284">
        <v>651</v>
      </c>
      <c r="I980" s="284">
        <v>635</v>
      </c>
      <c r="J980" s="284">
        <v>731</v>
      </c>
      <c r="K980" s="284">
        <v>651</v>
      </c>
      <c r="L980" s="284">
        <v>635</v>
      </c>
      <c r="M980" s="284">
        <v>731</v>
      </c>
      <c r="N980" s="284">
        <v>669</v>
      </c>
      <c r="O980" s="284">
        <v>638</v>
      </c>
      <c r="P980" s="284">
        <v>635</v>
      </c>
      <c r="Q980" s="284">
        <v>731</v>
      </c>
      <c r="R980" s="284">
        <v>686</v>
      </c>
      <c r="S980" s="284">
        <v>924</v>
      </c>
      <c r="T980" s="284">
        <v>1000</v>
      </c>
      <c r="U980" s="284">
        <v>983</v>
      </c>
      <c r="V980" s="284">
        <v>756</v>
      </c>
      <c r="W980" s="284">
        <v>850</v>
      </c>
      <c r="X980" s="284">
        <v>755</v>
      </c>
      <c r="Y980" s="284">
        <v>788</v>
      </c>
      <c r="Z980" s="284">
        <v>930</v>
      </c>
      <c r="AA980" s="284">
        <v>842</v>
      </c>
      <c r="AB980" s="284">
        <v>759</v>
      </c>
      <c r="AC980" s="284">
        <v>799</v>
      </c>
      <c r="AD980" s="284">
        <v>947</v>
      </c>
      <c r="AE980" s="284">
        <v>846</v>
      </c>
      <c r="AF980" s="284">
        <v>853</v>
      </c>
      <c r="AG980" s="284">
        <v>895</v>
      </c>
      <c r="AH980" s="284">
        <v>1060</v>
      </c>
      <c r="AI980" s="284">
        <v>751</v>
      </c>
      <c r="AJ980" s="284">
        <v>782</v>
      </c>
      <c r="AK980" s="284">
        <v>807</v>
      </c>
      <c r="AL980" s="284">
        <v>966</v>
      </c>
      <c r="AM980" s="284">
        <v>694</v>
      </c>
      <c r="AN980" s="284">
        <v>719</v>
      </c>
      <c r="AO980" s="284">
        <v>825</v>
      </c>
      <c r="AP980" s="284">
        <v>745</v>
      </c>
      <c r="AQ980" s="284">
        <v>745</v>
      </c>
      <c r="AR980" s="284">
        <v>836</v>
      </c>
      <c r="AS980" s="284">
        <v>825</v>
      </c>
      <c r="AU980" t="s">
        <v>112</v>
      </c>
    </row>
    <row r="981" spans="4:47" ht="13.5" customHeight="1">
      <c r="D981" s="283" t="s">
        <v>113</v>
      </c>
      <c r="E981" s="282"/>
      <c r="F981" s="285" t="s">
        <v>948</v>
      </c>
      <c r="G981" s="199">
        <v>7.1</v>
      </c>
      <c r="H981" s="284">
        <v>687</v>
      </c>
      <c r="I981" s="284">
        <v>671</v>
      </c>
      <c r="J981" s="284">
        <v>772</v>
      </c>
      <c r="K981" s="284">
        <v>687</v>
      </c>
      <c r="L981" s="284">
        <v>671</v>
      </c>
      <c r="M981" s="284">
        <v>772</v>
      </c>
      <c r="N981" s="284">
        <v>705</v>
      </c>
      <c r="O981" s="284">
        <v>673</v>
      </c>
      <c r="P981" s="284">
        <v>671</v>
      </c>
      <c r="Q981" s="284">
        <v>772</v>
      </c>
      <c r="R981" s="284">
        <v>726</v>
      </c>
      <c r="S981" s="284">
        <v>954</v>
      </c>
      <c r="T981" s="284">
        <v>1033</v>
      </c>
      <c r="U981" s="284">
        <v>1020</v>
      </c>
      <c r="V981" s="284">
        <v>783</v>
      </c>
      <c r="W981" s="284">
        <v>879</v>
      </c>
      <c r="X981" s="284">
        <v>785</v>
      </c>
      <c r="Y981" s="284">
        <v>823</v>
      </c>
      <c r="Z981" s="284">
        <v>972</v>
      </c>
      <c r="AA981" s="284">
        <v>876</v>
      </c>
      <c r="AB981" s="284">
        <v>792</v>
      </c>
      <c r="AC981" s="284">
        <v>839</v>
      </c>
      <c r="AD981" s="284">
        <v>997</v>
      </c>
      <c r="AE981" s="284">
        <v>884</v>
      </c>
      <c r="AF981" s="284">
        <v>887</v>
      </c>
      <c r="AG981" s="284">
        <v>935</v>
      </c>
      <c r="AH981" s="284">
        <v>1110</v>
      </c>
      <c r="AI981" s="284">
        <v>780</v>
      </c>
      <c r="AJ981" s="284">
        <v>819</v>
      </c>
      <c r="AK981" s="284">
        <v>851</v>
      </c>
      <c r="AL981" s="284">
        <v>1017</v>
      </c>
      <c r="AM981" s="284">
        <v>731</v>
      </c>
      <c r="AN981" s="284">
        <v>762</v>
      </c>
      <c r="AO981" s="284">
        <v>874</v>
      </c>
      <c r="AP981" s="284">
        <v>771</v>
      </c>
      <c r="AQ981" s="284">
        <v>771</v>
      </c>
      <c r="AR981" s="284">
        <v>862</v>
      </c>
      <c r="AS981" s="284">
        <v>849</v>
      </c>
      <c r="AU981" t="s">
        <v>113</v>
      </c>
    </row>
    <row r="982" spans="4:47" ht="13.5" customHeight="1">
      <c r="D982" s="283" t="s">
        <v>114</v>
      </c>
      <c r="E982" s="282"/>
      <c r="F982" s="285" t="s">
        <v>949</v>
      </c>
      <c r="G982" s="199">
        <v>8.5</v>
      </c>
      <c r="H982" s="284">
        <v>721</v>
      </c>
      <c r="I982" s="284">
        <v>705</v>
      </c>
      <c r="J982" s="284">
        <v>811</v>
      </c>
      <c r="K982" s="284">
        <v>721</v>
      </c>
      <c r="L982" s="284">
        <v>705</v>
      </c>
      <c r="M982" s="284">
        <v>811</v>
      </c>
      <c r="N982" s="284">
        <v>740</v>
      </c>
      <c r="O982" s="284">
        <v>707</v>
      </c>
      <c r="P982" s="284">
        <v>705</v>
      </c>
      <c r="Q982" s="284">
        <v>811</v>
      </c>
      <c r="R982" s="284">
        <v>765</v>
      </c>
      <c r="S982" s="284">
        <v>984</v>
      </c>
      <c r="T982" s="284">
        <v>1065</v>
      </c>
      <c r="U982" s="284">
        <v>1057</v>
      </c>
      <c r="V982" s="284">
        <v>809</v>
      </c>
      <c r="W982" s="284">
        <v>907</v>
      </c>
      <c r="X982" s="284">
        <v>813</v>
      </c>
      <c r="Y982" s="284">
        <v>856</v>
      </c>
      <c r="Z982" s="284">
        <v>1012</v>
      </c>
      <c r="AA982" s="284">
        <v>908</v>
      </c>
      <c r="AB982" s="284">
        <v>825</v>
      </c>
      <c r="AC982" s="284">
        <v>879</v>
      </c>
      <c r="AD982" s="284">
        <v>1045</v>
      </c>
      <c r="AE982" s="284">
        <v>920</v>
      </c>
      <c r="AF982" s="284">
        <v>919</v>
      </c>
      <c r="AG982" s="284">
        <v>975</v>
      </c>
      <c r="AH982" s="284">
        <v>1158</v>
      </c>
      <c r="AI982" s="284">
        <v>809</v>
      </c>
      <c r="AJ982" s="284">
        <v>854</v>
      </c>
      <c r="AK982" s="284">
        <v>894</v>
      </c>
      <c r="AL982" s="284">
        <v>1067</v>
      </c>
      <c r="AM982" s="284">
        <v>766</v>
      </c>
      <c r="AN982" s="284">
        <v>803</v>
      </c>
      <c r="AO982" s="284">
        <v>921</v>
      </c>
      <c r="AP982" s="284">
        <v>796</v>
      </c>
      <c r="AQ982" s="284">
        <v>796</v>
      </c>
      <c r="AR982" s="284">
        <v>887</v>
      </c>
      <c r="AS982" s="284">
        <v>873</v>
      </c>
      <c r="AU982" t="s">
        <v>114</v>
      </c>
    </row>
    <row r="983" spans="4:47" ht="13.5" customHeight="1">
      <c r="D983" s="283" t="s">
        <v>115</v>
      </c>
      <c r="E983" s="282"/>
      <c r="F983" s="285" t="s">
        <v>950</v>
      </c>
      <c r="G983" s="199">
        <v>9.9</v>
      </c>
      <c r="H983" s="284">
        <v>746</v>
      </c>
      <c r="I983" s="284">
        <v>730</v>
      </c>
      <c r="J983" s="284">
        <v>839</v>
      </c>
      <c r="K983" s="284">
        <v>746</v>
      </c>
      <c r="L983" s="284">
        <v>730</v>
      </c>
      <c r="M983" s="284">
        <v>839</v>
      </c>
      <c r="N983" s="284">
        <v>765</v>
      </c>
      <c r="O983" s="284">
        <v>731</v>
      </c>
      <c r="P983" s="284">
        <v>730</v>
      </c>
      <c r="Q983" s="284">
        <v>839</v>
      </c>
      <c r="R983" s="284">
        <v>793</v>
      </c>
      <c r="S983" s="284">
        <v>1007</v>
      </c>
      <c r="T983" s="284">
        <v>1091</v>
      </c>
      <c r="U983" s="284">
        <v>1086</v>
      </c>
      <c r="V983" s="284">
        <v>828</v>
      </c>
      <c r="W983" s="284">
        <v>926</v>
      </c>
      <c r="X983" s="284">
        <v>832</v>
      </c>
      <c r="Y983" s="284">
        <v>880</v>
      </c>
      <c r="Z983" s="284">
        <v>1041</v>
      </c>
      <c r="AA983" s="284">
        <v>930</v>
      </c>
      <c r="AB983" s="284">
        <v>847</v>
      </c>
      <c r="AC983" s="284">
        <v>908</v>
      </c>
      <c r="AD983" s="284">
        <v>1082</v>
      </c>
      <c r="AE983" s="284">
        <v>947</v>
      </c>
      <c r="AF983" s="284">
        <v>942</v>
      </c>
      <c r="AG983" s="284">
        <v>1004</v>
      </c>
      <c r="AH983" s="284">
        <v>1195</v>
      </c>
      <c r="AI983" s="284">
        <v>827</v>
      </c>
      <c r="AJ983" s="284">
        <v>879</v>
      </c>
      <c r="AK983" s="284">
        <v>925</v>
      </c>
      <c r="AL983" s="284">
        <v>1104</v>
      </c>
      <c r="AM983" s="284">
        <v>791</v>
      </c>
      <c r="AN983" s="284">
        <v>834</v>
      </c>
      <c r="AO983" s="284">
        <v>957</v>
      </c>
      <c r="AP983" s="284">
        <v>816</v>
      </c>
      <c r="AQ983" s="284">
        <v>816</v>
      </c>
      <c r="AR983" s="284">
        <v>912</v>
      </c>
      <c r="AS983" s="284">
        <v>889</v>
      </c>
      <c r="AU983" t="s">
        <v>115</v>
      </c>
    </row>
    <row r="984" spans="4:47" ht="13.5" customHeight="1">
      <c r="D984" s="283" t="s">
        <v>116</v>
      </c>
      <c r="E984" s="282"/>
      <c r="F984" s="285" t="s">
        <v>951</v>
      </c>
      <c r="G984" s="199">
        <v>11.299999999999999</v>
      </c>
      <c r="H984" s="284">
        <v>784</v>
      </c>
      <c r="I984" s="284">
        <v>768</v>
      </c>
      <c r="J984" s="284">
        <v>883</v>
      </c>
      <c r="K984" s="284">
        <v>784</v>
      </c>
      <c r="L984" s="284">
        <v>768</v>
      </c>
      <c r="M984" s="284">
        <v>883</v>
      </c>
      <c r="N984" s="284">
        <v>807</v>
      </c>
      <c r="O984" s="284">
        <v>769</v>
      </c>
      <c r="P984" s="284">
        <v>768</v>
      </c>
      <c r="Q984" s="284">
        <v>883</v>
      </c>
      <c r="R984" s="284">
        <v>840</v>
      </c>
      <c r="S984" s="284">
        <v>1047</v>
      </c>
      <c r="T984" s="284">
        <v>1139</v>
      </c>
      <c r="U984" s="284">
        <v>1137</v>
      </c>
      <c r="V984" s="284">
        <v>865</v>
      </c>
      <c r="W984" s="284">
        <v>968</v>
      </c>
      <c r="X984" s="284">
        <v>863</v>
      </c>
      <c r="Y984" s="284">
        <v>916</v>
      </c>
      <c r="Z984" s="284">
        <v>1084</v>
      </c>
      <c r="AA984" s="284">
        <v>965</v>
      </c>
      <c r="AB984" s="284">
        <v>882</v>
      </c>
      <c r="AC984" s="284">
        <v>950</v>
      </c>
      <c r="AD984" s="284">
        <v>1132</v>
      </c>
      <c r="AE984" s="284">
        <v>986</v>
      </c>
      <c r="AF984" s="284">
        <v>976</v>
      </c>
      <c r="AG984" s="284">
        <v>1046</v>
      </c>
      <c r="AH984" s="284">
        <v>1246</v>
      </c>
      <c r="AI984" s="284">
        <v>858</v>
      </c>
      <c r="AJ984" s="284">
        <v>917</v>
      </c>
      <c r="AK984" s="284">
        <v>970</v>
      </c>
      <c r="AL984" s="284">
        <v>1157</v>
      </c>
      <c r="AM984" s="284">
        <v>829</v>
      </c>
      <c r="AN984" s="284">
        <v>878</v>
      </c>
      <c r="AO984" s="284">
        <v>1007</v>
      </c>
      <c r="AP984" s="284">
        <v>856</v>
      </c>
      <c r="AQ984" s="284">
        <v>856</v>
      </c>
      <c r="AR984" s="284">
        <v>962</v>
      </c>
      <c r="AS984" s="284">
        <v>924</v>
      </c>
      <c r="AU984" t="s">
        <v>116</v>
      </c>
    </row>
    <row r="985" spans="4:47" ht="13.5" customHeight="1">
      <c r="D985" s="283" t="s">
        <v>117</v>
      </c>
      <c r="E985" s="283" t="s">
        <v>4713</v>
      </c>
      <c r="F985" s="285" t="s">
        <v>938</v>
      </c>
      <c r="G985" s="199">
        <v>11.299999999999999</v>
      </c>
      <c r="H985" s="284">
        <v>384</v>
      </c>
      <c r="I985" s="284">
        <v>385</v>
      </c>
      <c r="J985" s="284">
        <v>446</v>
      </c>
      <c r="K985" s="284">
        <v>401</v>
      </c>
      <c r="L985" s="284">
        <v>393</v>
      </c>
      <c r="M985" s="284">
        <v>479</v>
      </c>
      <c r="N985" s="284">
        <v>425</v>
      </c>
      <c r="O985" s="284">
        <v>386</v>
      </c>
      <c r="P985" s="284">
        <v>411</v>
      </c>
      <c r="Q985" s="284">
        <v>468</v>
      </c>
      <c r="R985" s="284">
        <v>463</v>
      </c>
      <c r="S985" s="284">
        <v>549</v>
      </c>
      <c r="T985" s="284">
        <v>631</v>
      </c>
      <c r="U985" s="284">
        <v>650</v>
      </c>
      <c r="V985" s="284">
        <v>512</v>
      </c>
      <c r="W985" s="284">
        <v>568</v>
      </c>
      <c r="X985" s="284">
        <v>434</v>
      </c>
      <c r="Y985" s="284">
        <v>479</v>
      </c>
      <c r="Z985" s="284">
        <v>571</v>
      </c>
      <c r="AA985" s="284">
        <v>490</v>
      </c>
      <c r="AB985" s="284">
        <v>460</v>
      </c>
      <c r="AC985" s="284">
        <v>520</v>
      </c>
      <c r="AD985" s="284">
        <v>628</v>
      </c>
      <c r="AE985" s="284">
        <v>517</v>
      </c>
      <c r="AF985" s="284">
        <v>527</v>
      </c>
      <c r="AG985" s="284">
        <v>589</v>
      </c>
      <c r="AH985" s="284">
        <v>708</v>
      </c>
      <c r="AI985" s="284">
        <v>444</v>
      </c>
      <c r="AJ985" s="284">
        <v>495</v>
      </c>
      <c r="AK985" s="284">
        <v>555</v>
      </c>
      <c r="AL985" s="284">
        <v>651</v>
      </c>
      <c r="AM985" s="284">
        <v>425</v>
      </c>
      <c r="AN985" s="284">
        <v>465</v>
      </c>
      <c r="AO985" s="284">
        <v>530</v>
      </c>
      <c r="AP985" s="284">
        <v>462</v>
      </c>
      <c r="AQ985" s="284">
        <v>462</v>
      </c>
      <c r="AR985" s="284">
        <v>570</v>
      </c>
      <c r="AS985" s="284">
        <v>539</v>
      </c>
      <c r="AU985" t="s">
        <v>117</v>
      </c>
    </row>
    <row r="986" spans="4:47" ht="13.5" customHeight="1">
      <c r="D986" s="283" t="s">
        <v>3218</v>
      </c>
      <c r="E986" s="283" t="s">
        <v>4713</v>
      </c>
      <c r="F986" s="285" t="s">
        <v>938</v>
      </c>
      <c r="G986" s="199">
        <v>11.299999999999999</v>
      </c>
      <c r="H986" s="284">
        <v>384</v>
      </c>
      <c r="I986" s="284">
        <v>385</v>
      </c>
      <c r="J986" s="284">
        <v>446</v>
      </c>
      <c r="K986" s="284">
        <v>401</v>
      </c>
      <c r="L986" s="284">
        <v>393</v>
      </c>
      <c r="M986" s="284">
        <v>479</v>
      </c>
      <c r="N986" s="284">
        <v>425</v>
      </c>
      <c r="O986" s="284">
        <v>386</v>
      </c>
      <c r="P986" s="284">
        <v>411</v>
      </c>
      <c r="Q986" s="284">
        <v>468</v>
      </c>
      <c r="R986" s="284">
        <v>463</v>
      </c>
      <c r="S986" s="284">
        <v>549</v>
      </c>
      <c r="T986" s="284">
        <v>631</v>
      </c>
      <c r="U986" s="284">
        <v>650</v>
      </c>
      <c r="V986" s="284">
        <v>512</v>
      </c>
      <c r="W986" s="284">
        <v>568</v>
      </c>
      <c r="X986" s="284">
        <v>434</v>
      </c>
      <c r="Y986" s="284">
        <v>479</v>
      </c>
      <c r="Z986" s="284">
        <v>571</v>
      </c>
      <c r="AA986" s="284">
        <v>490</v>
      </c>
      <c r="AB986" s="284">
        <v>460</v>
      </c>
      <c r="AC986" s="284">
        <v>520</v>
      </c>
      <c r="AD986" s="284">
        <v>628</v>
      </c>
      <c r="AE986" s="284">
        <v>517</v>
      </c>
      <c r="AF986" s="284">
        <v>527</v>
      </c>
      <c r="AG986" s="284">
        <v>589</v>
      </c>
      <c r="AH986" s="284">
        <v>708</v>
      </c>
      <c r="AI986" s="284">
        <v>444</v>
      </c>
      <c r="AJ986" s="284">
        <v>495</v>
      </c>
      <c r="AK986" s="284">
        <v>555</v>
      </c>
      <c r="AL986" s="284">
        <v>651</v>
      </c>
      <c r="AM986" s="284">
        <v>425</v>
      </c>
      <c r="AN986" s="284">
        <v>465</v>
      </c>
      <c r="AO986" s="284">
        <v>530</v>
      </c>
      <c r="AP986" s="284">
        <v>462</v>
      </c>
      <c r="AQ986" s="284">
        <v>462</v>
      </c>
      <c r="AR986" s="284">
        <v>570</v>
      </c>
      <c r="AS986" s="284">
        <v>539</v>
      </c>
      <c r="AU986" t="s">
        <v>3218</v>
      </c>
    </row>
    <row r="987" spans="4:47" ht="13.5" customHeight="1">
      <c r="D987" s="283" t="s">
        <v>118</v>
      </c>
      <c r="E987" s="282"/>
      <c r="F987" s="285" t="s">
        <v>808</v>
      </c>
      <c r="G987" s="199">
        <v>17</v>
      </c>
      <c r="H987" s="284">
        <v>543</v>
      </c>
      <c r="I987" s="284">
        <v>546</v>
      </c>
      <c r="J987" s="284">
        <v>634</v>
      </c>
      <c r="K987" s="284">
        <v>575</v>
      </c>
      <c r="L987" s="284">
        <v>564</v>
      </c>
      <c r="M987" s="284">
        <v>683</v>
      </c>
      <c r="N987" s="284">
        <v>609</v>
      </c>
      <c r="O987" s="284">
        <v>545</v>
      </c>
      <c r="P987" s="284">
        <v>581</v>
      </c>
      <c r="Q987" s="284">
        <v>665</v>
      </c>
      <c r="R987" s="284">
        <v>681</v>
      </c>
      <c r="S987" s="284">
        <v>892</v>
      </c>
      <c r="T987" s="284">
        <v>1027</v>
      </c>
      <c r="U987" s="284">
        <v>1038</v>
      </c>
      <c r="V987" s="284">
        <v>801</v>
      </c>
      <c r="W987" s="284">
        <v>888</v>
      </c>
      <c r="X987" s="284">
        <v>657</v>
      </c>
      <c r="Y987" s="284">
        <v>725</v>
      </c>
      <c r="Z987" s="284">
        <v>863</v>
      </c>
      <c r="AA987" s="284">
        <v>741</v>
      </c>
      <c r="AB987" s="284">
        <v>692</v>
      </c>
      <c r="AC987" s="284">
        <v>783</v>
      </c>
      <c r="AD987" s="284">
        <v>944</v>
      </c>
      <c r="AE987" s="284">
        <v>779</v>
      </c>
      <c r="AF987" s="284">
        <v>826</v>
      </c>
      <c r="AG987" s="284">
        <v>919</v>
      </c>
      <c r="AH987" s="284">
        <v>1105</v>
      </c>
      <c r="AI987" s="284">
        <v>676</v>
      </c>
      <c r="AJ987" s="284">
        <v>769</v>
      </c>
      <c r="AK987" s="284">
        <v>861</v>
      </c>
      <c r="AL987" s="284">
        <v>1009</v>
      </c>
      <c r="AM987" s="284">
        <v>643</v>
      </c>
      <c r="AN987" s="284">
        <v>703</v>
      </c>
      <c r="AO987" s="284">
        <v>802</v>
      </c>
      <c r="AP987" s="284">
        <v>686</v>
      </c>
      <c r="AQ987" s="284">
        <v>686</v>
      </c>
      <c r="AR987" s="284">
        <v>863</v>
      </c>
      <c r="AS987" s="284">
        <v>841</v>
      </c>
      <c r="AU987" t="s">
        <v>118</v>
      </c>
    </row>
    <row r="988" spans="4:47" ht="13.5" customHeight="1">
      <c r="D988" s="283" t="s">
        <v>4042</v>
      </c>
      <c r="E988" s="282"/>
      <c r="F988" s="285" t="s">
        <v>4772</v>
      </c>
      <c r="G988" s="199">
        <v>0</v>
      </c>
      <c r="H988" s="286">
        <v>0.75</v>
      </c>
      <c r="I988" s="286">
        <v>0.75</v>
      </c>
      <c r="J988" s="286">
        <v>0.75</v>
      </c>
      <c r="K988" s="286">
        <v>0.75</v>
      </c>
      <c r="L988" s="286">
        <v>0.75</v>
      </c>
      <c r="M988" s="286">
        <v>0.75</v>
      </c>
      <c r="N988" s="286">
        <v>0.75</v>
      </c>
      <c r="O988" s="286">
        <v>0</v>
      </c>
      <c r="P988" s="286">
        <v>0.75</v>
      </c>
      <c r="Q988" s="286">
        <v>0.75</v>
      </c>
      <c r="R988" s="286">
        <v>0.75</v>
      </c>
      <c r="S988" s="286">
        <v>0.75</v>
      </c>
      <c r="T988" s="286">
        <v>0.75</v>
      </c>
      <c r="U988" s="286">
        <v>0.75</v>
      </c>
      <c r="V988" s="286">
        <v>0.75</v>
      </c>
      <c r="W988" s="286">
        <v>0.75</v>
      </c>
      <c r="X988" s="286">
        <v>0.75</v>
      </c>
      <c r="Y988" s="286">
        <v>0.75</v>
      </c>
      <c r="Z988" s="286">
        <v>0.75</v>
      </c>
      <c r="AA988" s="286">
        <v>0.75</v>
      </c>
      <c r="AB988" s="286">
        <v>0.75</v>
      </c>
      <c r="AC988" s="286">
        <v>0.75</v>
      </c>
      <c r="AD988" s="286">
        <v>0.75</v>
      </c>
      <c r="AE988" s="286">
        <v>0.75</v>
      </c>
      <c r="AF988" s="286">
        <v>0.75</v>
      </c>
      <c r="AG988" s="286">
        <v>0.75</v>
      </c>
      <c r="AH988" s="286">
        <v>0.75</v>
      </c>
      <c r="AI988" s="286">
        <v>0.75</v>
      </c>
      <c r="AJ988" s="286">
        <v>0.75</v>
      </c>
      <c r="AK988" s="286">
        <v>0.75</v>
      </c>
      <c r="AL988" s="286">
        <v>0.75</v>
      </c>
      <c r="AM988" s="286">
        <v>0.75</v>
      </c>
      <c r="AN988" s="286">
        <v>0.75</v>
      </c>
      <c r="AO988" s="286">
        <v>0.75</v>
      </c>
      <c r="AP988" s="286">
        <v>0.75</v>
      </c>
      <c r="AQ988" s="286">
        <v>0.75</v>
      </c>
      <c r="AR988" s="286">
        <v>0.75</v>
      </c>
      <c r="AS988" s="286">
        <v>0.75</v>
      </c>
      <c r="AU988" t="s">
        <v>4042</v>
      </c>
    </row>
    <row r="989" spans="4:47" ht="13.5" customHeight="1">
      <c r="D989" s="283" t="s">
        <v>484</v>
      </c>
      <c r="E989" s="282"/>
      <c r="F989" s="285" t="s">
        <v>613</v>
      </c>
      <c r="G989" s="199">
        <v>0.30000000000000004</v>
      </c>
      <c r="H989" s="284">
        <v>67</v>
      </c>
      <c r="I989" s="284">
        <v>66</v>
      </c>
      <c r="J989" s="284">
        <v>77</v>
      </c>
      <c r="K989" s="284">
        <v>67</v>
      </c>
      <c r="L989" s="284">
        <v>66</v>
      </c>
      <c r="M989" s="284">
        <v>77</v>
      </c>
      <c r="N989" s="284">
        <v>70</v>
      </c>
      <c r="O989" s="284">
        <v>67</v>
      </c>
      <c r="P989" s="284">
        <v>66</v>
      </c>
      <c r="Q989" s="284">
        <v>77</v>
      </c>
      <c r="R989" s="284">
        <v>70</v>
      </c>
      <c r="S989" s="284">
        <v>67</v>
      </c>
      <c r="T989" s="284">
        <v>66</v>
      </c>
      <c r="U989" s="284">
        <v>77</v>
      </c>
      <c r="V989" s="284">
        <v>66</v>
      </c>
      <c r="W989" s="284">
        <v>77</v>
      </c>
      <c r="X989" s="284">
        <v>67</v>
      </c>
      <c r="Y989" s="284">
        <v>66</v>
      </c>
      <c r="Z989" s="284">
        <v>77</v>
      </c>
      <c r="AA989" s="284">
        <v>70</v>
      </c>
      <c r="AB989" s="284">
        <v>67</v>
      </c>
      <c r="AC989" s="284">
        <v>66</v>
      </c>
      <c r="AD989" s="284">
        <v>77</v>
      </c>
      <c r="AE989" s="284">
        <v>70</v>
      </c>
      <c r="AF989" s="284">
        <v>67</v>
      </c>
      <c r="AG989" s="284">
        <v>66</v>
      </c>
      <c r="AH989" s="284">
        <v>77</v>
      </c>
      <c r="AI989" s="284">
        <v>66</v>
      </c>
      <c r="AJ989" s="284">
        <v>67</v>
      </c>
      <c r="AK989" s="284">
        <v>66</v>
      </c>
      <c r="AL989" s="284">
        <v>77</v>
      </c>
      <c r="AM989" s="284">
        <v>67</v>
      </c>
      <c r="AN989" s="284">
        <v>66</v>
      </c>
      <c r="AO989" s="284">
        <v>77</v>
      </c>
      <c r="AP989" s="284">
        <v>75</v>
      </c>
      <c r="AQ989" s="284">
        <v>75</v>
      </c>
      <c r="AR989" s="284">
        <v>75</v>
      </c>
      <c r="AS989" s="284">
        <v>75</v>
      </c>
      <c r="AU989" t="s">
        <v>484</v>
      </c>
    </row>
    <row r="990" spans="4:47" ht="13.5" customHeight="1">
      <c r="D990" s="283" t="s">
        <v>485</v>
      </c>
      <c r="E990" s="282"/>
      <c r="F990" s="285" t="s">
        <v>614</v>
      </c>
      <c r="G990" s="199">
        <v>0.30000000000000004</v>
      </c>
      <c r="H990" s="284">
        <v>68</v>
      </c>
      <c r="I990" s="284">
        <v>66</v>
      </c>
      <c r="J990" s="284">
        <v>79</v>
      </c>
      <c r="K990" s="284">
        <v>68</v>
      </c>
      <c r="L990" s="284">
        <v>66</v>
      </c>
      <c r="M990" s="284">
        <v>79</v>
      </c>
      <c r="N990" s="284">
        <v>70</v>
      </c>
      <c r="O990" s="284">
        <v>68</v>
      </c>
      <c r="P990" s="284">
        <v>66</v>
      </c>
      <c r="Q990" s="284">
        <v>79</v>
      </c>
      <c r="R990" s="284">
        <v>70</v>
      </c>
      <c r="S990" s="284">
        <v>68</v>
      </c>
      <c r="T990" s="284">
        <v>66</v>
      </c>
      <c r="U990" s="284">
        <v>79</v>
      </c>
      <c r="V990" s="284">
        <v>66</v>
      </c>
      <c r="W990" s="284">
        <v>79</v>
      </c>
      <c r="X990" s="284">
        <v>68</v>
      </c>
      <c r="Y990" s="284">
        <v>66</v>
      </c>
      <c r="Z990" s="284">
        <v>79</v>
      </c>
      <c r="AA990" s="284">
        <v>70</v>
      </c>
      <c r="AB990" s="284">
        <v>68</v>
      </c>
      <c r="AC990" s="284">
        <v>66</v>
      </c>
      <c r="AD990" s="284">
        <v>79</v>
      </c>
      <c r="AE990" s="284">
        <v>70</v>
      </c>
      <c r="AF990" s="284">
        <v>68</v>
      </c>
      <c r="AG990" s="284">
        <v>66</v>
      </c>
      <c r="AH990" s="284">
        <v>79</v>
      </c>
      <c r="AI990" s="284">
        <v>66</v>
      </c>
      <c r="AJ990" s="284">
        <v>68</v>
      </c>
      <c r="AK990" s="284">
        <v>66</v>
      </c>
      <c r="AL990" s="284">
        <v>79</v>
      </c>
      <c r="AM990" s="284">
        <v>68</v>
      </c>
      <c r="AN990" s="284">
        <v>66</v>
      </c>
      <c r="AO990" s="284">
        <v>79</v>
      </c>
      <c r="AP990" s="284">
        <v>74</v>
      </c>
      <c r="AQ990" s="284">
        <v>74</v>
      </c>
      <c r="AR990" s="284">
        <v>74</v>
      </c>
      <c r="AS990" s="284">
        <v>74</v>
      </c>
      <c r="AU990" t="s">
        <v>485</v>
      </c>
    </row>
    <row r="991" spans="4:47" ht="13.5" customHeight="1">
      <c r="D991" s="283" t="s">
        <v>3940</v>
      </c>
      <c r="E991" s="282"/>
      <c r="F991" s="285" t="s">
        <v>4490</v>
      </c>
      <c r="G991" s="199">
        <v>0.30000000000000004</v>
      </c>
      <c r="H991" s="284">
        <v>71</v>
      </c>
      <c r="I991" s="284">
        <v>70</v>
      </c>
      <c r="J991" s="284">
        <v>83</v>
      </c>
      <c r="K991" s="284">
        <v>71</v>
      </c>
      <c r="L991" s="284">
        <v>70</v>
      </c>
      <c r="M991" s="284">
        <v>83</v>
      </c>
      <c r="N991" s="284">
        <v>73</v>
      </c>
      <c r="O991" s="284">
        <v>71</v>
      </c>
      <c r="P991" s="284">
        <v>70</v>
      </c>
      <c r="Q991" s="284">
        <v>83</v>
      </c>
      <c r="R991" s="284">
        <v>73</v>
      </c>
      <c r="S991" s="284">
        <v>71</v>
      </c>
      <c r="T991" s="284">
        <v>70</v>
      </c>
      <c r="U991" s="284">
        <v>83</v>
      </c>
      <c r="V991" s="284">
        <v>70</v>
      </c>
      <c r="W991" s="284">
        <v>83</v>
      </c>
      <c r="X991" s="284">
        <v>71</v>
      </c>
      <c r="Y991" s="284">
        <v>70</v>
      </c>
      <c r="Z991" s="284">
        <v>83</v>
      </c>
      <c r="AA991" s="284">
        <v>73</v>
      </c>
      <c r="AB991" s="284">
        <v>71</v>
      </c>
      <c r="AC991" s="284">
        <v>70</v>
      </c>
      <c r="AD991" s="284">
        <v>83</v>
      </c>
      <c r="AE991" s="284">
        <v>73</v>
      </c>
      <c r="AF991" s="284">
        <v>71</v>
      </c>
      <c r="AG991" s="284">
        <v>70</v>
      </c>
      <c r="AH991" s="284">
        <v>83</v>
      </c>
      <c r="AI991" s="284">
        <v>70</v>
      </c>
      <c r="AJ991" s="284">
        <v>71</v>
      </c>
      <c r="AK991" s="284">
        <v>70</v>
      </c>
      <c r="AL991" s="284">
        <v>83</v>
      </c>
      <c r="AM991" s="284">
        <v>71</v>
      </c>
      <c r="AN991" s="284">
        <v>70</v>
      </c>
      <c r="AO991" s="284">
        <v>83</v>
      </c>
      <c r="AP991" s="284">
        <v>77</v>
      </c>
      <c r="AQ991" s="284">
        <v>77</v>
      </c>
      <c r="AR991" s="284">
        <v>77</v>
      </c>
      <c r="AS991" s="284">
        <v>77</v>
      </c>
      <c r="AU991" t="s">
        <v>3940</v>
      </c>
    </row>
    <row r="992" spans="4:47" ht="13.5" customHeight="1">
      <c r="D992" s="283" t="s">
        <v>3941</v>
      </c>
      <c r="E992" s="282"/>
      <c r="F992" s="285" t="s">
        <v>4491</v>
      </c>
      <c r="G992" s="199">
        <v>0.30000000000000004</v>
      </c>
      <c r="H992" s="284">
        <v>74</v>
      </c>
      <c r="I992" s="284">
        <v>72</v>
      </c>
      <c r="J992" s="284">
        <v>87</v>
      </c>
      <c r="K992" s="284">
        <v>74</v>
      </c>
      <c r="L992" s="284">
        <v>72</v>
      </c>
      <c r="M992" s="284">
        <v>87</v>
      </c>
      <c r="N992" s="284">
        <v>76</v>
      </c>
      <c r="O992" s="284">
        <v>74</v>
      </c>
      <c r="P992" s="284">
        <v>72</v>
      </c>
      <c r="Q992" s="284">
        <v>87</v>
      </c>
      <c r="R992" s="284">
        <v>76</v>
      </c>
      <c r="S992" s="284">
        <v>74</v>
      </c>
      <c r="T992" s="284">
        <v>72</v>
      </c>
      <c r="U992" s="284">
        <v>87</v>
      </c>
      <c r="V992" s="284">
        <v>72</v>
      </c>
      <c r="W992" s="284">
        <v>87</v>
      </c>
      <c r="X992" s="284">
        <v>74</v>
      </c>
      <c r="Y992" s="284">
        <v>72</v>
      </c>
      <c r="Z992" s="284">
        <v>87</v>
      </c>
      <c r="AA992" s="284">
        <v>76</v>
      </c>
      <c r="AB992" s="284">
        <v>74</v>
      </c>
      <c r="AC992" s="284">
        <v>72</v>
      </c>
      <c r="AD992" s="284">
        <v>87</v>
      </c>
      <c r="AE992" s="284">
        <v>76</v>
      </c>
      <c r="AF992" s="284">
        <v>74</v>
      </c>
      <c r="AG992" s="284">
        <v>72</v>
      </c>
      <c r="AH992" s="284">
        <v>87</v>
      </c>
      <c r="AI992" s="284">
        <v>72</v>
      </c>
      <c r="AJ992" s="284">
        <v>74</v>
      </c>
      <c r="AK992" s="284">
        <v>72</v>
      </c>
      <c r="AL992" s="284">
        <v>87</v>
      </c>
      <c r="AM992" s="284">
        <v>74</v>
      </c>
      <c r="AN992" s="284">
        <v>72</v>
      </c>
      <c r="AO992" s="284">
        <v>87</v>
      </c>
      <c r="AP992" s="284">
        <v>80</v>
      </c>
      <c r="AQ992" s="284">
        <v>80</v>
      </c>
      <c r="AR992" s="284">
        <v>80</v>
      </c>
      <c r="AS992" s="284">
        <v>80</v>
      </c>
      <c r="AU992" t="s">
        <v>3941</v>
      </c>
    </row>
    <row r="993" spans="4:47" ht="13.5" customHeight="1">
      <c r="D993" s="283" t="s">
        <v>486</v>
      </c>
      <c r="E993" s="282"/>
      <c r="F993" s="285" t="s">
        <v>615</v>
      </c>
      <c r="G993" s="199">
        <v>0.6</v>
      </c>
      <c r="H993" s="284">
        <v>83</v>
      </c>
      <c r="I993" s="284">
        <v>81</v>
      </c>
      <c r="J993" s="284">
        <v>97</v>
      </c>
      <c r="K993" s="284">
        <v>83</v>
      </c>
      <c r="L993" s="284">
        <v>81</v>
      </c>
      <c r="M993" s="284">
        <v>97</v>
      </c>
      <c r="N993" s="284">
        <v>85</v>
      </c>
      <c r="O993" s="284">
        <v>83</v>
      </c>
      <c r="P993" s="284">
        <v>81</v>
      </c>
      <c r="Q993" s="284">
        <v>97</v>
      </c>
      <c r="R993" s="284">
        <v>85</v>
      </c>
      <c r="S993" s="284">
        <v>83</v>
      </c>
      <c r="T993" s="284">
        <v>81</v>
      </c>
      <c r="U993" s="284">
        <v>97</v>
      </c>
      <c r="V993" s="284">
        <v>81</v>
      </c>
      <c r="W993" s="284">
        <v>97</v>
      </c>
      <c r="X993" s="284">
        <v>83</v>
      </c>
      <c r="Y993" s="284">
        <v>81</v>
      </c>
      <c r="Z993" s="284">
        <v>97</v>
      </c>
      <c r="AA993" s="284">
        <v>85</v>
      </c>
      <c r="AB993" s="284">
        <v>83</v>
      </c>
      <c r="AC993" s="284">
        <v>81</v>
      </c>
      <c r="AD993" s="284">
        <v>97</v>
      </c>
      <c r="AE993" s="284">
        <v>85</v>
      </c>
      <c r="AF993" s="284">
        <v>83</v>
      </c>
      <c r="AG993" s="284">
        <v>81</v>
      </c>
      <c r="AH993" s="284">
        <v>97</v>
      </c>
      <c r="AI993" s="284">
        <v>81</v>
      </c>
      <c r="AJ993" s="284">
        <v>83</v>
      </c>
      <c r="AK993" s="284">
        <v>81</v>
      </c>
      <c r="AL993" s="284">
        <v>97</v>
      </c>
      <c r="AM993" s="284">
        <v>83</v>
      </c>
      <c r="AN993" s="284">
        <v>81</v>
      </c>
      <c r="AO993" s="284">
        <v>97</v>
      </c>
      <c r="AP993" s="284">
        <v>93</v>
      </c>
      <c r="AQ993" s="284">
        <v>93</v>
      </c>
      <c r="AR993" s="284">
        <v>93</v>
      </c>
      <c r="AS993" s="284">
        <v>93</v>
      </c>
      <c r="AU993" t="s">
        <v>486</v>
      </c>
    </row>
    <row r="994" spans="4:47" ht="13.5" customHeight="1">
      <c r="D994" s="283" t="s">
        <v>487</v>
      </c>
      <c r="E994" s="282"/>
      <c r="F994" s="285" t="s">
        <v>616</v>
      </c>
      <c r="G994" s="199">
        <v>0.6</v>
      </c>
      <c r="H994" s="284">
        <v>84</v>
      </c>
      <c r="I994" s="284">
        <v>82</v>
      </c>
      <c r="J994" s="284">
        <v>99</v>
      </c>
      <c r="K994" s="284">
        <v>84</v>
      </c>
      <c r="L994" s="284">
        <v>82</v>
      </c>
      <c r="M994" s="284">
        <v>99</v>
      </c>
      <c r="N994" s="284">
        <v>86</v>
      </c>
      <c r="O994" s="284">
        <v>84</v>
      </c>
      <c r="P994" s="284">
        <v>82</v>
      </c>
      <c r="Q994" s="284">
        <v>99</v>
      </c>
      <c r="R994" s="284">
        <v>86</v>
      </c>
      <c r="S994" s="284">
        <v>84</v>
      </c>
      <c r="T994" s="284">
        <v>82</v>
      </c>
      <c r="U994" s="284">
        <v>99</v>
      </c>
      <c r="V994" s="284">
        <v>82</v>
      </c>
      <c r="W994" s="284">
        <v>99</v>
      </c>
      <c r="X994" s="284">
        <v>84</v>
      </c>
      <c r="Y994" s="284">
        <v>82</v>
      </c>
      <c r="Z994" s="284">
        <v>99</v>
      </c>
      <c r="AA994" s="284">
        <v>86</v>
      </c>
      <c r="AB994" s="284">
        <v>84</v>
      </c>
      <c r="AC994" s="284">
        <v>82</v>
      </c>
      <c r="AD994" s="284">
        <v>99</v>
      </c>
      <c r="AE994" s="284">
        <v>86</v>
      </c>
      <c r="AF994" s="284">
        <v>84</v>
      </c>
      <c r="AG994" s="284">
        <v>82</v>
      </c>
      <c r="AH994" s="284">
        <v>99</v>
      </c>
      <c r="AI994" s="284">
        <v>82</v>
      </c>
      <c r="AJ994" s="284">
        <v>84</v>
      </c>
      <c r="AK994" s="284">
        <v>82</v>
      </c>
      <c r="AL994" s="284">
        <v>99</v>
      </c>
      <c r="AM994" s="284">
        <v>84</v>
      </c>
      <c r="AN994" s="284">
        <v>82</v>
      </c>
      <c r="AO994" s="284">
        <v>99</v>
      </c>
      <c r="AP994" s="284">
        <v>94</v>
      </c>
      <c r="AQ994" s="284">
        <v>94</v>
      </c>
      <c r="AR994" s="284">
        <v>94</v>
      </c>
      <c r="AS994" s="284">
        <v>94</v>
      </c>
      <c r="AU994" t="s">
        <v>487</v>
      </c>
    </row>
    <row r="995" spans="4:47" ht="13.5" customHeight="1">
      <c r="D995" s="283" t="s">
        <v>488</v>
      </c>
      <c r="E995" s="282"/>
      <c r="F995" s="285" t="s">
        <v>617</v>
      </c>
      <c r="G995" s="199">
        <v>0.30000000000000004</v>
      </c>
      <c r="H995" s="284">
        <v>76</v>
      </c>
      <c r="I995" s="284">
        <v>72</v>
      </c>
      <c r="J995" s="284">
        <v>90</v>
      </c>
      <c r="K995" s="284">
        <v>76</v>
      </c>
      <c r="L995" s="284">
        <v>72</v>
      </c>
      <c r="M995" s="284">
        <v>90</v>
      </c>
      <c r="N995" s="284">
        <v>76</v>
      </c>
      <c r="O995" s="284">
        <v>76</v>
      </c>
      <c r="P995" s="284">
        <v>72</v>
      </c>
      <c r="Q995" s="284">
        <v>90</v>
      </c>
      <c r="R995" s="284">
        <v>76</v>
      </c>
      <c r="S995" s="284">
        <v>76</v>
      </c>
      <c r="T995" s="284">
        <v>72</v>
      </c>
      <c r="U995" s="284">
        <v>90</v>
      </c>
      <c r="V995" s="284">
        <v>72</v>
      </c>
      <c r="W995" s="284">
        <v>90</v>
      </c>
      <c r="X995" s="284">
        <v>76</v>
      </c>
      <c r="Y995" s="284">
        <v>72</v>
      </c>
      <c r="Z995" s="284">
        <v>90</v>
      </c>
      <c r="AA995" s="284">
        <v>76</v>
      </c>
      <c r="AB995" s="284">
        <v>76</v>
      </c>
      <c r="AC995" s="284">
        <v>72</v>
      </c>
      <c r="AD995" s="284">
        <v>90</v>
      </c>
      <c r="AE995" s="284">
        <v>76</v>
      </c>
      <c r="AF995" s="284">
        <v>76</v>
      </c>
      <c r="AG995" s="284">
        <v>72</v>
      </c>
      <c r="AH995" s="284">
        <v>90</v>
      </c>
      <c r="AI995" s="284">
        <v>72</v>
      </c>
      <c r="AJ995" s="284">
        <v>76</v>
      </c>
      <c r="AK995" s="284">
        <v>72</v>
      </c>
      <c r="AL995" s="284">
        <v>90</v>
      </c>
      <c r="AM995" s="284">
        <v>76</v>
      </c>
      <c r="AN995" s="284">
        <v>72</v>
      </c>
      <c r="AO995" s="284">
        <v>90</v>
      </c>
      <c r="AP995" s="284">
        <v>81</v>
      </c>
      <c r="AQ995" s="284">
        <v>81</v>
      </c>
      <c r="AR995" s="284">
        <v>81</v>
      </c>
      <c r="AS995" s="284">
        <v>81</v>
      </c>
      <c r="AU995" t="s">
        <v>488</v>
      </c>
    </row>
    <row r="996" spans="4:47" ht="13.5" customHeight="1">
      <c r="D996" s="283" t="s">
        <v>489</v>
      </c>
      <c r="E996" s="282"/>
      <c r="F996" s="285" t="s">
        <v>618</v>
      </c>
      <c r="G996" s="199">
        <v>0.4</v>
      </c>
      <c r="H996" s="284">
        <v>81</v>
      </c>
      <c r="I996" s="284">
        <v>78</v>
      </c>
      <c r="J996" s="284">
        <v>96</v>
      </c>
      <c r="K996" s="284">
        <v>81</v>
      </c>
      <c r="L996" s="284">
        <v>78</v>
      </c>
      <c r="M996" s="284">
        <v>96</v>
      </c>
      <c r="N996" s="284">
        <v>82</v>
      </c>
      <c r="O996" s="284">
        <v>81</v>
      </c>
      <c r="P996" s="284">
        <v>78</v>
      </c>
      <c r="Q996" s="284">
        <v>96</v>
      </c>
      <c r="R996" s="284">
        <v>82</v>
      </c>
      <c r="S996" s="284">
        <v>81</v>
      </c>
      <c r="T996" s="284">
        <v>78</v>
      </c>
      <c r="U996" s="284">
        <v>96</v>
      </c>
      <c r="V996" s="284">
        <v>78</v>
      </c>
      <c r="W996" s="284">
        <v>96</v>
      </c>
      <c r="X996" s="284">
        <v>81</v>
      </c>
      <c r="Y996" s="284">
        <v>78</v>
      </c>
      <c r="Z996" s="284">
        <v>96</v>
      </c>
      <c r="AA996" s="284">
        <v>82</v>
      </c>
      <c r="AB996" s="284">
        <v>81</v>
      </c>
      <c r="AC996" s="284">
        <v>78</v>
      </c>
      <c r="AD996" s="284">
        <v>96</v>
      </c>
      <c r="AE996" s="284">
        <v>82</v>
      </c>
      <c r="AF996" s="284">
        <v>81</v>
      </c>
      <c r="AG996" s="284">
        <v>78</v>
      </c>
      <c r="AH996" s="284">
        <v>96</v>
      </c>
      <c r="AI996" s="284">
        <v>78</v>
      </c>
      <c r="AJ996" s="284">
        <v>81</v>
      </c>
      <c r="AK996" s="284">
        <v>78</v>
      </c>
      <c r="AL996" s="284">
        <v>96</v>
      </c>
      <c r="AM996" s="284">
        <v>81</v>
      </c>
      <c r="AN996" s="284">
        <v>78</v>
      </c>
      <c r="AO996" s="284">
        <v>96</v>
      </c>
      <c r="AP996" s="284">
        <v>88</v>
      </c>
      <c r="AQ996" s="284">
        <v>88</v>
      </c>
      <c r="AR996" s="284">
        <v>88</v>
      </c>
      <c r="AS996" s="284">
        <v>88</v>
      </c>
      <c r="AU996" t="s">
        <v>489</v>
      </c>
    </row>
    <row r="997" spans="4:47" ht="13.5" customHeight="1">
      <c r="D997" s="283" t="s">
        <v>119</v>
      </c>
      <c r="E997" s="283" t="s">
        <v>4713</v>
      </c>
      <c r="F997" s="285" t="s">
        <v>809</v>
      </c>
      <c r="G997" s="199">
        <v>6.3</v>
      </c>
      <c r="H997" s="284">
        <v>585</v>
      </c>
      <c r="I997" s="284">
        <v>586</v>
      </c>
      <c r="J997" s="284">
        <v>679</v>
      </c>
      <c r="K997" s="284">
        <v>624</v>
      </c>
      <c r="L997" s="284">
        <v>611</v>
      </c>
      <c r="M997" s="284">
        <v>730</v>
      </c>
      <c r="N997" s="284">
        <v>655</v>
      </c>
      <c r="O997" s="284">
        <v>586</v>
      </c>
      <c r="P997" s="284">
        <v>616</v>
      </c>
      <c r="Q997" s="284">
        <v>706</v>
      </c>
      <c r="R997" s="284">
        <v>681</v>
      </c>
      <c r="S997" s="284">
        <v>912</v>
      </c>
      <c r="T997" s="284">
        <v>1048</v>
      </c>
      <c r="U997" s="284">
        <v>1061</v>
      </c>
      <c r="V997" s="284">
        <v>798</v>
      </c>
      <c r="W997" s="284">
        <v>882</v>
      </c>
      <c r="X997" s="284">
        <v>707</v>
      </c>
      <c r="Y997" s="284">
        <v>771</v>
      </c>
      <c r="Z997" s="284">
        <v>916</v>
      </c>
      <c r="AA997" s="284">
        <v>796</v>
      </c>
      <c r="AB997" s="284">
        <v>738</v>
      </c>
      <c r="AC997" s="284">
        <v>822</v>
      </c>
      <c r="AD997" s="284">
        <v>987</v>
      </c>
      <c r="AE997" s="284">
        <v>829</v>
      </c>
      <c r="AF997" s="284">
        <v>872</v>
      </c>
      <c r="AG997" s="284">
        <v>958</v>
      </c>
      <c r="AH997" s="284">
        <v>1147</v>
      </c>
      <c r="AI997" s="284">
        <v>724</v>
      </c>
      <c r="AJ997" s="284">
        <v>785</v>
      </c>
      <c r="AK997" s="284">
        <v>865</v>
      </c>
      <c r="AL997" s="284">
        <v>1019</v>
      </c>
      <c r="AM997" s="284">
        <v>660</v>
      </c>
      <c r="AN997" s="284">
        <v>713</v>
      </c>
      <c r="AO997" s="284">
        <v>812</v>
      </c>
      <c r="AP997" s="284">
        <v>715</v>
      </c>
      <c r="AQ997" s="284">
        <v>715</v>
      </c>
      <c r="AR997" s="284">
        <v>890</v>
      </c>
      <c r="AS997" s="284">
        <v>868</v>
      </c>
      <c r="AU997" t="s">
        <v>119</v>
      </c>
    </row>
    <row r="998" spans="4:47" ht="13.5" customHeight="1">
      <c r="D998" s="283" t="s">
        <v>3219</v>
      </c>
      <c r="E998" s="283" t="s">
        <v>4713</v>
      </c>
      <c r="F998" s="285" t="s">
        <v>809</v>
      </c>
      <c r="G998" s="199">
        <v>6.3</v>
      </c>
      <c r="H998" s="284">
        <v>585</v>
      </c>
      <c r="I998" s="284">
        <v>586</v>
      </c>
      <c r="J998" s="284">
        <v>679</v>
      </c>
      <c r="K998" s="284">
        <v>624</v>
      </c>
      <c r="L998" s="284">
        <v>611</v>
      </c>
      <c r="M998" s="284">
        <v>730</v>
      </c>
      <c r="N998" s="284">
        <v>655</v>
      </c>
      <c r="O998" s="284">
        <v>586</v>
      </c>
      <c r="P998" s="284">
        <v>616</v>
      </c>
      <c r="Q998" s="284">
        <v>706</v>
      </c>
      <c r="R998" s="284">
        <v>681</v>
      </c>
      <c r="S998" s="284">
        <v>912</v>
      </c>
      <c r="T998" s="284">
        <v>1048</v>
      </c>
      <c r="U998" s="284">
        <v>1061</v>
      </c>
      <c r="V998" s="284">
        <v>798</v>
      </c>
      <c r="W998" s="284">
        <v>882</v>
      </c>
      <c r="X998" s="284">
        <v>707</v>
      </c>
      <c r="Y998" s="284">
        <v>771</v>
      </c>
      <c r="Z998" s="284">
        <v>916</v>
      </c>
      <c r="AA998" s="284">
        <v>796</v>
      </c>
      <c r="AB998" s="284">
        <v>738</v>
      </c>
      <c r="AC998" s="284">
        <v>822</v>
      </c>
      <c r="AD998" s="284">
        <v>987</v>
      </c>
      <c r="AE998" s="284">
        <v>829</v>
      </c>
      <c r="AF998" s="284">
        <v>872</v>
      </c>
      <c r="AG998" s="284">
        <v>958</v>
      </c>
      <c r="AH998" s="284">
        <v>1147</v>
      </c>
      <c r="AI998" s="284">
        <v>724</v>
      </c>
      <c r="AJ998" s="284">
        <v>785</v>
      </c>
      <c r="AK998" s="284">
        <v>865</v>
      </c>
      <c r="AL998" s="284">
        <v>1019</v>
      </c>
      <c r="AM998" s="284">
        <v>660</v>
      </c>
      <c r="AN998" s="284">
        <v>713</v>
      </c>
      <c r="AO998" s="284">
        <v>812</v>
      </c>
      <c r="AP998" s="284">
        <v>715</v>
      </c>
      <c r="AQ998" s="284">
        <v>715</v>
      </c>
      <c r="AR998" s="284">
        <v>890</v>
      </c>
      <c r="AS998" s="284">
        <v>868</v>
      </c>
      <c r="AU998" t="s">
        <v>3219</v>
      </c>
    </row>
    <row r="999" spans="4:47" ht="13.5" customHeight="1">
      <c r="D999" s="283" t="s">
        <v>120</v>
      </c>
      <c r="E999" s="283" t="s">
        <v>4713</v>
      </c>
      <c r="F999" s="285" t="s">
        <v>810</v>
      </c>
      <c r="G999" s="199">
        <v>7.8</v>
      </c>
      <c r="H999" s="284">
        <v>620</v>
      </c>
      <c r="I999" s="284">
        <v>624</v>
      </c>
      <c r="J999" s="284">
        <v>722</v>
      </c>
      <c r="K999" s="284">
        <v>660</v>
      </c>
      <c r="L999" s="284">
        <v>646</v>
      </c>
      <c r="M999" s="284">
        <v>786</v>
      </c>
      <c r="N999" s="284">
        <v>697</v>
      </c>
      <c r="O999" s="284">
        <v>624</v>
      </c>
      <c r="P999" s="284">
        <v>667</v>
      </c>
      <c r="Q999" s="284">
        <v>760</v>
      </c>
      <c r="R999" s="284">
        <v>737</v>
      </c>
      <c r="S999" s="284">
        <v>953</v>
      </c>
      <c r="T999" s="284">
        <v>1108</v>
      </c>
      <c r="U999" s="284">
        <v>1120</v>
      </c>
      <c r="V999" s="284">
        <v>846</v>
      </c>
      <c r="W999" s="284">
        <v>934</v>
      </c>
      <c r="X999" s="284">
        <v>739</v>
      </c>
      <c r="Y999" s="284">
        <v>815</v>
      </c>
      <c r="Z999" s="284">
        <v>971</v>
      </c>
      <c r="AA999" s="284">
        <v>833</v>
      </c>
      <c r="AB999" s="284">
        <v>780</v>
      </c>
      <c r="AC999" s="284">
        <v>882</v>
      </c>
      <c r="AD999" s="284">
        <v>1064</v>
      </c>
      <c r="AE999" s="284">
        <v>878</v>
      </c>
      <c r="AF999" s="284">
        <v>914</v>
      </c>
      <c r="AG999" s="284">
        <v>1019</v>
      </c>
      <c r="AH999" s="284">
        <v>1225</v>
      </c>
      <c r="AI999" s="284">
        <v>753</v>
      </c>
      <c r="AJ999" s="284">
        <v>834</v>
      </c>
      <c r="AK999" s="284">
        <v>932</v>
      </c>
      <c r="AL999" s="284">
        <v>1097</v>
      </c>
      <c r="AM999" s="284">
        <v>698</v>
      </c>
      <c r="AN999" s="284">
        <v>764</v>
      </c>
      <c r="AO999" s="284">
        <v>870</v>
      </c>
      <c r="AP999" s="284">
        <v>766</v>
      </c>
      <c r="AQ999" s="284">
        <v>766</v>
      </c>
      <c r="AR999" s="284">
        <v>971</v>
      </c>
      <c r="AS999" s="284">
        <v>918</v>
      </c>
      <c r="AU999" t="s">
        <v>120</v>
      </c>
    </row>
    <row r="1000" spans="4:47" ht="13.5" customHeight="1">
      <c r="D1000" s="283" t="s">
        <v>3220</v>
      </c>
      <c r="E1000" s="283" t="s">
        <v>4713</v>
      </c>
      <c r="F1000" s="285" t="s">
        <v>810</v>
      </c>
      <c r="G1000" s="199">
        <v>7.8</v>
      </c>
      <c r="H1000" s="284">
        <v>620</v>
      </c>
      <c r="I1000" s="284">
        <v>624</v>
      </c>
      <c r="J1000" s="284">
        <v>722</v>
      </c>
      <c r="K1000" s="284">
        <v>660</v>
      </c>
      <c r="L1000" s="284">
        <v>646</v>
      </c>
      <c r="M1000" s="284">
        <v>786</v>
      </c>
      <c r="N1000" s="284">
        <v>697</v>
      </c>
      <c r="O1000" s="284">
        <v>624</v>
      </c>
      <c r="P1000" s="284">
        <v>667</v>
      </c>
      <c r="Q1000" s="284">
        <v>760</v>
      </c>
      <c r="R1000" s="284">
        <v>737</v>
      </c>
      <c r="S1000" s="284">
        <v>953</v>
      </c>
      <c r="T1000" s="284">
        <v>1108</v>
      </c>
      <c r="U1000" s="284">
        <v>1120</v>
      </c>
      <c r="V1000" s="284">
        <v>846</v>
      </c>
      <c r="W1000" s="284">
        <v>934</v>
      </c>
      <c r="X1000" s="284">
        <v>739</v>
      </c>
      <c r="Y1000" s="284">
        <v>815</v>
      </c>
      <c r="Z1000" s="284">
        <v>971</v>
      </c>
      <c r="AA1000" s="284">
        <v>833</v>
      </c>
      <c r="AB1000" s="284">
        <v>780</v>
      </c>
      <c r="AC1000" s="284">
        <v>882</v>
      </c>
      <c r="AD1000" s="284">
        <v>1064</v>
      </c>
      <c r="AE1000" s="284">
        <v>878</v>
      </c>
      <c r="AF1000" s="284">
        <v>914</v>
      </c>
      <c r="AG1000" s="284">
        <v>1019</v>
      </c>
      <c r="AH1000" s="284">
        <v>1225</v>
      </c>
      <c r="AI1000" s="284">
        <v>753</v>
      </c>
      <c r="AJ1000" s="284">
        <v>834</v>
      </c>
      <c r="AK1000" s="284">
        <v>932</v>
      </c>
      <c r="AL1000" s="284">
        <v>1097</v>
      </c>
      <c r="AM1000" s="284">
        <v>698</v>
      </c>
      <c r="AN1000" s="284">
        <v>764</v>
      </c>
      <c r="AO1000" s="284">
        <v>870</v>
      </c>
      <c r="AP1000" s="284">
        <v>766</v>
      </c>
      <c r="AQ1000" s="284">
        <v>766</v>
      </c>
      <c r="AR1000" s="284">
        <v>971</v>
      </c>
      <c r="AS1000" s="284">
        <v>918</v>
      </c>
      <c r="AU1000" t="s">
        <v>3220</v>
      </c>
    </row>
    <row r="1001" spans="4:47" ht="13.5" customHeight="1">
      <c r="D1001" s="283" t="s">
        <v>121</v>
      </c>
      <c r="E1001" s="283" t="s">
        <v>4713</v>
      </c>
      <c r="F1001" s="285" t="s">
        <v>811</v>
      </c>
      <c r="G1001" s="199">
        <v>9.4</v>
      </c>
      <c r="H1001" s="284">
        <v>656</v>
      </c>
      <c r="I1001" s="284">
        <v>662</v>
      </c>
      <c r="J1001" s="284">
        <v>766</v>
      </c>
      <c r="K1001" s="284">
        <v>697</v>
      </c>
      <c r="L1001" s="284">
        <v>683</v>
      </c>
      <c r="M1001" s="284">
        <v>843</v>
      </c>
      <c r="N1001" s="284">
        <v>740</v>
      </c>
      <c r="O1001" s="284">
        <v>664</v>
      </c>
      <c r="P1001" s="284">
        <v>719</v>
      </c>
      <c r="Q1001" s="284">
        <v>814</v>
      </c>
      <c r="R1001" s="284">
        <v>794</v>
      </c>
      <c r="S1001" s="284">
        <v>995</v>
      </c>
      <c r="T1001" s="284">
        <v>1169</v>
      </c>
      <c r="U1001" s="284">
        <v>1181</v>
      </c>
      <c r="V1001" s="284">
        <v>895</v>
      </c>
      <c r="W1001" s="284">
        <v>988</v>
      </c>
      <c r="X1001" s="284">
        <v>771</v>
      </c>
      <c r="Y1001" s="284">
        <v>861</v>
      </c>
      <c r="Z1001" s="284">
        <v>1027</v>
      </c>
      <c r="AA1001" s="284">
        <v>871</v>
      </c>
      <c r="AB1001" s="284">
        <v>823</v>
      </c>
      <c r="AC1001" s="284">
        <v>944</v>
      </c>
      <c r="AD1001" s="284">
        <v>1142</v>
      </c>
      <c r="AE1001" s="284">
        <v>928</v>
      </c>
      <c r="AF1001" s="284">
        <v>957</v>
      </c>
      <c r="AG1001" s="284">
        <v>1080</v>
      </c>
      <c r="AH1001" s="284">
        <v>1303</v>
      </c>
      <c r="AI1001" s="284">
        <v>782</v>
      </c>
      <c r="AJ1001" s="284">
        <v>884</v>
      </c>
      <c r="AK1001" s="284">
        <v>999</v>
      </c>
      <c r="AL1001" s="284">
        <v>1177</v>
      </c>
      <c r="AM1001" s="284">
        <v>737</v>
      </c>
      <c r="AN1001" s="284">
        <v>816</v>
      </c>
      <c r="AO1001" s="284">
        <v>929</v>
      </c>
      <c r="AP1001" s="284">
        <v>818</v>
      </c>
      <c r="AQ1001" s="284">
        <v>818</v>
      </c>
      <c r="AR1001" s="284">
        <v>1052</v>
      </c>
      <c r="AS1001" s="284">
        <v>968</v>
      </c>
      <c r="AU1001" t="s">
        <v>121</v>
      </c>
    </row>
    <row r="1002" spans="4:47" ht="13.5" customHeight="1">
      <c r="D1002" s="283" t="s">
        <v>3221</v>
      </c>
      <c r="E1002" s="283" t="s">
        <v>4713</v>
      </c>
      <c r="F1002" s="285" t="s">
        <v>811</v>
      </c>
      <c r="G1002" s="199">
        <v>9.4</v>
      </c>
      <c r="H1002" s="284">
        <v>656</v>
      </c>
      <c r="I1002" s="284">
        <v>662</v>
      </c>
      <c r="J1002" s="284">
        <v>766</v>
      </c>
      <c r="K1002" s="284">
        <v>697</v>
      </c>
      <c r="L1002" s="284">
        <v>683</v>
      </c>
      <c r="M1002" s="284">
        <v>843</v>
      </c>
      <c r="N1002" s="284">
        <v>740</v>
      </c>
      <c r="O1002" s="284">
        <v>664</v>
      </c>
      <c r="P1002" s="284">
        <v>719</v>
      </c>
      <c r="Q1002" s="284">
        <v>814</v>
      </c>
      <c r="R1002" s="284">
        <v>794</v>
      </c>
      <c r="S1002" s="284">
        <v>995</v>
      </c>
      <c r="T1002" s="284">
        <v>1169</v>
      </c>
      <c r="U1002" s="284">
        <v>1181</v>
      </c>
      <c r="V1002" s="284">
        <v>895</v>
      </c>
      <c r="W1002" s="284">
        <v>988</v>
      </c>
      <c r="X1002" s="284">
        <v>771</v>
      </c>
      <c r="Y1002" s="284">
        <v>861</v>
      </c>
      <c r="Z1002" s="284">
        <v>1027</v>
      </c>
      <c r="AA1002" s="284">
        <v>871</v>
      </c>
      <c r="AB1002" s="284">
        <v>823</v>
      </c>
      <c r="AC1002" s="284">
        <v>944</v>
      </c>
      <c r="AD1002" s="284">
        <v>1142</v>
      </c>
      <c r="AE1002" s="284">
        <v>928</v>
      </c>
      <c r="AF1002" s="284">
        <v>957</v>
      </c>
      <c r="AG1002" s="284">
        <v>1080</v>
      </c>
      <c r="AH1002" s="284">
        <v>1303</v>
      </c>
      <c r="AI1002" s="284">
        <v>782</v>
      </c>
      <c r="AJ1002" s="284">
        <v>884</v>
      </c>
      <c r="AK1002" s="284">
        <v>999</v>
      </c>
      <c r="AL1002" s="284">
        <v>1177</v>
      </c>
      <c r="AM1002" s="284">
        <v>737</v>
      </c>
      <c r="AN1002" s="284">
        <v>816</v>
      </c>
      <c r="AO1002" s="284">
        <v>929</v>
      </c>
      <c r="AP1002" s="284">
        <v>818</v>
      </c>
      <c r="AQ1002" s="284">
        <v>818</v>
      </c>
      <c r="AR1002" s="284">
        <v>1052</v>
      </c>
      <c r="AS1002" s="284">
        <v>968</v>
      </c>
      <c r="AU1002" t="s">
        <v>3221</v>
      </c>
    </row>
    <row r="1003" spans="4:47" ht="13.5" customHeight="1">
      <c r="D1003" s="283" t="s">
        <v>395</v>
      </c>
      <c r="E1003" s="282"/>
      <c r="F1003" s="285" t="s">
        <v>812</v>
      </c>
      <c r="G1003" s="199">
        <v>12.5</v>
      </c>
      <c r="H1003" s="284">
        <v>843</v>
      </c>
      <c r="I1003" s="284">
        <v>852</v>
      </c>
      <c r="J1003" s="284">
        <v>990</v>
      </c>
      <c r="K1003" s="284">
        <v>921</v>
      </c>
      <c r="L1003" s="284">
        <v>901</v>
      </c>
      <c r="M1003" s="284">
        <v>1098</v>
      </c>
      <c r="N1003" s="284">
        <v>973</v>
      </c>
      <c r="O1003" s="284">
        <v>851</v>
      </c>
      <c r="P1003" s="284">
        <v>919</v>
      </c>
      <c r="Q1003" s="284">
        <v>1049</v>
      </c>
      <c r="R1003" s="284">
        <v>1025</v>
      </c>
      <c r="S1003" s="284">
        <v>1299</v>
      </c>
      <c r="T1003" s="284">
        <v>1512</v>
      </c>
      <c r="U1003" s="284">
        <v>1573</v>
      </c>
      <c r="V1003" s="284">
        <v>1129</v>
      </c>
      <c r="W1003" s="284">
        <v>1253</v>
      </c>
      <c r="X1003" s="284">
        <v>1004</v>
      </c>
      <c r="Y1003" s="284">
        <v>1121</v>
      </c>
      <c r="Z1003" s="284">
        <v>1339</v>
      </c>
      <c r="AA1003" s="284">
        <v>1133</v>
      </c>
      <c r="AB1003" s="284">
        <v>1066</v>
      </c>
      <c r="AC1003" s="284">
        <v>1225</v>
      </c>
      <c r="AD1003" s="284">
        <v>1484</v>
      </c>
      <c r="AE1003" s="284">
        <v>1201</v>
      </c>
      <c r="AF1003" s="284">
        <v>1271</v>
      </c>
      <c r="AG1003" s="284">
        <v>1434</v>
      </c>
      <c r="AH1003" s="284">
        <v>1730</v>
      </c>
      <c r="AI1003" s="284">
        <v>1024</v>
      </c>
      <c r="AJ1003" s="284">
        <v>1157</v>
      </c>
      <c r="AK1003" s="284">
        <v>1311</v>
      </c>
      <c r="AL1003" s="284">
        <v>1544</v>
      </c>
      <c r="AM1003" s="284">
        <v>957</v>
      </c>
      <c r="AN1003" s="284">
        <v>1061</v>
      </c>
      <c r="AO1003" s="284">
        <v>1210</v>
      </c>
      <c r="AP1003" s="284">
        <v>998</v>
      </c>
      <c r="AQ1003" s="284">
        <v>998</v>
      </c>
      <c r="AR1003" s="284">
        <v>1291</v>
      </c>
      <c r="AS1003" s="284">
        <v>1246</v>
      </c>
      <c r="AU1003" t="s">
        <v>395</v>
      </c>
    </row>
    <row r="1004" spans="4:47" ht="13.5" customHeight="1">
      <c r="D1004" s="283" t="s">
        <v>396</v>
      </c>
      <c r="E1004" s="282"/>
      <c r="F1004" s="285" t="s">
        <v>813</v>
      </c>
      <c r="G1004" s="199">
        <v>14.1</v>
      </c>
      <c r="H1004" s="284">
        <v>922</v>
      </c>
      <c r="I1004" s="284">
        <v>933</v>
      </c>
      <c r="J1004" s="284">
        <v>1083</v>
      </c>
      <c r="K1004" s="284">
        <v>1001</v>
      </c>
      <c r="L1004" s="284">
        <v>980</v>
      </c>
      <c r="M1004" s="284">
        <v>1204</v>
      </c>
      <c r="N1004" s="284">
        <v>1061</v>
      </c>
      <c r="O1004" s="284">
        <v>934</v>
      </c>
      <c r="P1004" s="284">
        <v>1013</v>
      </c>
      <c r="Q1004" s="284">
        <v>1153</v>
      </c>
      <c r="R1004" s="284">
        <v>1127</v>
      </c>
      <c r="S1004" s="284">
        <v>1379</v>
      </c>
      <c r="T1004" s="284">
        <v>1615</v>
      </c>
      <c r="U1004" s="284">
        <v>1684</v>
      </c>
      <c r="V1004" s="284">
        <v>1221</v>
      </c>
      <c r="W1004" s="284">
        <v>1355</v>
      </c>
      <c r="X1004" s="284">
        <v>1078</v>
      </c>
      <c r="Y1004" s="284">
        <v>1209</v>
      </c>
      <c r="Z1004" s="284">
        <v>1445</v>
      </c>
      <c r="AA1004" s="284">
        <v>1219</v>
      </c>
      <c r="AB1004" s="284">
        <v>1151</v>
      </c>
      <c r="AC1004" s="284">
        <v>1329</v>
      </c>
      <c r="AD1004" s="284">
        <v>1613</v>
      </c>
      <c r="AE1004" s="284">
        <v>1298</v>
      </c>
      <c r="AF1004" s="284">
        <v>1357</v>
      </c>
      <c r="AG1004" s="284">
        <v>1539</v>
      </c>
      <c r="AH1004" s="284">
        <v>1859</v>
      </c>
      <c r="AI1004" s="284">
        <v>1097</v>
      </c>
      <c r="AJ1004" s="284">
        <v>1249</v>
      </c>
      <c r="AK1004" s="284">
        <v>1422</v>
      </c>
      <c r="AL1004" s="284">
        <v>1675</v>
      </c>
      <c r="AM1004" s="284">
        <v>1038</v>
      </c>
      <c r="AN1004" s="284">
        <v>1155</v>
      </c>
      <c r="AO1004" s="284">
        <v>1317</v>
      </c>
      <c r="AP1004" s="284">
        <v>1102</v>
      </c>
      <c r="AQ1004" s="284">
        <v>1102</v>
      </c>
      <c r="AR1004" s="284">
        <v>1428</v>
      </c>
      <c r="AS1004" s="284">
        <v>1347</v>
      </c>
      <c r="AU1004" t="s">
        <v>396</v>
      </c>
    </row>
    <row r="1005" spans="4:47" ht="13.5" customHeight="1">
      <c r="D1005" s="283" t="s">
        <v>397</v>
      </c>
      <c r="E1005" s="282"/>
      <c r="F1005" s="285" t="s">
        <v>814</v>
      </c>
      <c r="G1005" s="199">
        <v>15.6</v>
      </c>
      <c r="H1005" s="284">
        <v>970</v>
      </c>
      <c r="I1005" s="284">
        <v>984</v>
      </c>
      <c r="J1005" s="284">
        <v>1141</v>
      </c>
      <c r="K1005" s="284">
        <v>1050</v>
      </c>
      <c r="L1005" s="284">
        <v>1028</v>
      </c>
      <c r="M1005" s="284">
        <v>1275</v>
      </c>
      <c r="N1005" s="284">
        <v>1116</v>
      </c>
      <c r="O1005" s="284">
        <v>985</v>
      </c>
      <c r="P1005" s="284">
        <v>1077</v>
      </c>
      <c r="Q1005" s="284">
        <v>1221</v>
      </c>
      <c r="R1005" s="284">
        <v>1195</v>
      </c>
      <c r="S1005" s="284">
        <v>1446</v>
      </c>
      <c r="T1005" s="284">
        <v>1703</v>
      </c>
      <c r="U1005" s="284">
        <v>1776</v>
      </c>
      <c r="V1005" s="284">
        <v>1285</v>
      </c>
      <c r="W1005" s="284">
        <v>1426</v>
      </c>
      <c r="X1005" s="284">
        <v>1120</v>
      </c>
      <c r="Y1005" s="284">
        <v>1263</v>
      </c>
      <c r="Z1005" s="284">
        <v>1511</v>
      </c>
      <c r="AA1005" s="284">
        <v>1268</v>
      </c>
      <c r="AB1005" s="284">
        <v>1203</v>
      </c>
      <c r="AC1005" s="284">
        <v>1398</v>
      </c>
      <c r="AD1005" s="284">
        <v>1699</v>
      </c>
      <c r="AE1005" s="284">
        <v>1358</v>
      </c>
      <c r="AF1005" s="284">
        <v>1408</v>
      </c>
      <c r="AG1005" s="284">
        <v>1607</v>
      </c>
      <c r="AH1005" s="284">
        <v>1945</v>
      </c>
      <c r="AI1005" s="284">
        <v>1136</v>
      </c>
      <c r="AJ1005" s="284">
        <v>1306</v>
      </c>
      <c r="AK1005" s="284">
        <v>1496</v>
      </c>
      <c r="AL1005" s="284">
        <v>1761</v>
      </c>
      <c r="AM1005" s="284">
        <v>1086</v>
      </c>
      <c r="AN1005" s="284">
        <v>1215</v>
      </c>
      <c r="AO1005" s="284">
        <v>1384</v>
      </c>
      <c r="AP1005" s="284">
        <v>1172</v>
      </c>
      <c r="AQ1005" s="284">
        <v>1172</v>
      </c>
      <c r="AR1005" s="284">
        <v>1530</v>
      </c>
      <c r="AS1005" s="284">
        <v>1414</v>
      </c>
      <c r="AU1005" t="s">
        <v>397</v>
      </c>
    </row>
    <row r="1006" spans="4:47" ht="13.5" customHeight="1">
      <c r="D1006" s="283" t="s">
        <v>398</v>
      </c>
      <c r="E1006" s="282"/>
      <c r="F1006" s="285" t="s">
        <v>815</v>
      </c>
      <c r="G1006" s="199">
        <v>17.200000000000003</v>
      </c>
      <c r="H1006" s="284">
        <v>1007</v>
      </c>
      <c r="I1006" s="284">
        <v>1023</v>
      </c>
      <c r="J1006" s="284">
        <v>1175</v>
      </c>
      <c r="K1006" s="284">
        <v>1088</v>
      </c>
      <c r="L1006" s="284">
        <v>1066</v>
      </c>
      <c r="M1006" s="284">
        <v>1322</v>
      </c>
      <c r="N1006" s="284">
        <v>1196</v>
      </c>
      <c r="O1006" s="284">
        <v>1025</v>
      </c>
      <c r="P1006" s="284">
        <v>1130</v>
      </c>
      <c r="Q1006" s="284">
        <v>1265</v>
      </c>
      <c r="R1006" s="284">
        <v>1253</v>
      </c>
      <c r="S1006" s="284">
        <v>1498</v>
      </c>
      <c r="T1006" s="284">
        <v>1781</v>
      </c>
      <c r="U1006" s="284">
        <v>1853</v>
      </c>
      <c r="V1006" s="284">
        <v>1348</v>
      </c>
      <c r="W1006" s="284">
        <v>1494</v>
      </c>
      <c r="X1006" s="284">
        <v>1155</v>
      </c>
      <c r="Y1006" s="284">
        <v>1312</v>
      </c>
      <c r="Z1006" s="284">
        <v>1572</v>
      </c>
      <c r="AA1006" s="284">
        <v>1309</v>
      </c>
      <c r="AB1006" s="284">
        <v>1250</v>
      </c>
      <c r="AC1006" s="284">
        <v>1465</v>
      </c>
      <c r="AD1006" s="284">
        <v>1784</v>
      </c>
      <c r="AE1006" s="284">
        <v>1412</v>
      </c>
      <c r="AF1006" s="284">
        <v>1455</v>
      </c>
      <c r="AG1006" s="284">
        <v>1674</v>
      </c>
      <c r="AH1006" s="284">
        <v>2030</v>
      </c>
      <c r="AI1006" s="284">
        <v>1169</v>
      </c>
      <c r="AJ1006" s="284">
        <v>1360</v>
      </c>
      <c r="AK1006" s="284">
        <v>1570</v>
      </c>
      <c r="AL1006" s="284">
        <v>1849</v>
      </c>
      <c r="AM1006" s="284">
        <v>1128</v>
      </c>
      <c r="AN1006" s="284">
        <v>1271</v>
      </c>
      <c r="AO1006" s="284">
        <v>1448</v>
      </c>
      <c r="AP1006" s="284">
        <v>1239</v>
      </c>
      <c r="AQ1006" s="284">
        <v>1239</v>
      </c>
      <c r="AR1006" s="284">
        <v>1638</v>
      </c>
      <c r="AS1006" s="284">
        <v>1478</v>
      </c>
      <c r="AU1006" t="s">
        <v>398</v>
      </c>
    </row>
    <row r="1007" spans="4:47" ht="13.5" customHeight="1">
      <c r="D1007" s="283" t="s">
        <v>399</v>
      </c>
      <c r="E1007" s="282"/>
      <c r="F1007" s="285" t="s">
        <v>816</v>
      </c>
      <c r="G1007" s="199">
        <v>18.700000000000003</v>
      </c>
      <c r="H1007" s="284">
        <v>1041</v>
      </c>
      <c r="I1007" s="284">
        <v>1061</v>
      </c>
      <c r="J1007" s="284">
        <v>1229</v>
      </c>
      <c r="K1007" s="284">
        <v>1123</v>
      </c>
      <c r="L1007" s="284">
        <v>1101</v>
      </c>
      <c r="M1007" s="284">
        <v>1389</v>
      </c>
      <c r="N1007" s="284">
        <v>1201</v>
      </c>
      <c r="O1007" s="284">
        <v>1063</v>
      </c>
      <c r="P1007" s="284">
        <v>1180</v>
      </c>
      <c r="Q1007" s="284">
        <v>1329</v>
      </c>
      <c r="R1007" s="284">
        <v>1309</v>
      </c>
      <c r="S1007" s="284">
        <v>1544</v>
      </c>
      <c r="T1007" s="284">
        <v>1851</v>
      </c>
      <c r="U1007" s="284">
        <v>1921</v>
      </c>
      <c r="V1007" s="284">
        <v>1403</v>
      </c>
      <c r="W1007" s="284">
        <v>1555</v>
      </c>
      <c r="X1007" s="284">
        <v>1186</v>
      </c>
      <c r="Y1007" s="284">
        <v>1356</v>
      </c>
      <c r="Z1007" s="284">
        <v>1626</v>
      </c>
      <c r="AA1007" s="284">
        <v>1345</v>
      </c>
      <c r="AB1007" s="284">
        <v>1292</v>
      </c>
      <c r="AC1007" s="284">
        <v>1525</v>
      </c>
      <c r="AD1007" s="284">
        <v>1860</v>
      </c>
      <c r="AE1007" s="284">
        <v>1461</v>
      </c>
      <c r="AF1007" s="284">
        <v>1497</v>
      </c>
      <c r="AG1007" s="284">
        <v>1734</v>
      </c>
      <c r="AH1007" s="284">
        <v>2106</v>
      </c>
      <c r="AI1007" s="284">
        <v>1196</v>
      </c>
      <c r="AJ1007" s="284">
        <v>1408</v>
      </c>
      <c r="AK1007" s="284">
        <v>1636</v>
      </c>
      <c r="AL1007" s="284">
        <v>1926</v>
      </c>
      <c r="AM1007" s="284">
        <v>1165</v>
      </c>
      <c r="AN1007" s="284">
        <v>1321</v>
      </c>
      <c r="AO1007" s="284">
        <v>1504</v>
      </c>
      <c r="AP1007" s="284">
        <v>1298</v>
      </c>
      <c r="AQ1007" s="284">
        <v>1298</v>
      </c>
      <c r="AR1007" s="284">
        <v>1734</v>
      </c>
      <c r="AS1007" s="284">
        <v>1533</v>
      </c>
      <c r="AU1007" t="s">
        <v>399</v>
      </c>
    </row>
    <row r="1008" spans="4:47" ht="13.5" customHeight="1">
      <c r="D1008" s="283" t="s">
        <v>122</v>
      </c>
      <c r="E1008" s="283" t="s">
        <v>4713</v>
      </c>
      <c r="F1008" s="285" t="s">
        <v>817</v>
      </c>
      <c r="G1008" s="199">
        <v>11</v>
      </c>
      <c r="H1008" s="284">
        <v>689</v>
      </c>
      <c r="I1008" s="284">
        <v>699</v>
      </c>
      <c r="J1008" s="284">
        <v>808</v>
      </c>
      <c r="K1008" s="284">
        <v>731</v>
      </c>
      <c r="L1008" s="284">
        <v>717</v>
      </c>
      <c r="M1008" s="284">
        <v>898</v>
      </c>
      <c r="N1008" s="284">
        <v>780</v>
      </c>
      <c r="O1008" s="284">
        <v>701</v>
      </c>
      <c r="P1008" s="284">
        <v>768</v>
      </c>
      <c r="Q1008" s="284">
        <v>866</v>
      </c>
      <c r="R1008" s="284">
        <v>848</v>
      </c>
      <c r="S1008" s="284">
        <v>1033</v>
      </c>
      <c r="T1008" s="284">
        <v>1226</v>
      </c>
      <c r="U1008" s="284">
        <v>1239</v>
      </c>
      <c r="V1008" s="284">
        <v>941</v>
      </c>
      <c r="W1008" s="284">
        <v>1038</v>
      </c>
      <c r="X1008" s="284">
        <v>801</v>
      </c>
      <c r="Y1008" s="284">
        <v>903</v>
      </c>
      <c r="Z1008" s="284">
        <v>1079</v>
      </c>
      <c r="AA1008" s="284">
        <v>907</v>
      </c>
      <c r="AB1008" s="284">
        <v>864</v>
      </c>
      <c r="AC1008" s="284">
        <v>1003</v>
      </c>
      <c r="AD1008" s="284">
        <v>1217</v>
      </c>
      <c r="AE1008" s="284">
        <v>976</v>
      </c>
      <c r="AF1008" s="284">
        <v>998</v>
      </c>
      <c r="AG1008" s="284">
        <v>1139</v>
      </c>
      <c r="AH1008" s="284">
        <v>1378</v>
      </c>
      <c r="AI1008" s="284">
        <v>809</v>
      </c>
      <c r="AJ1008" s="284">
        <v>930</v>
      </c>
      <c r="AK1008" s="284">
        <v>1064</v>
      </c>
      <c r="AL1008" s="284">
        <v>1253</v>
      </c>
      <c r="AM1008" s="284">
        <v>773</v>
      </c>
      <c r="AN1008" s="284">
        <v>865</v>
      </c>
      <c r="AO1008" s="284">
        <v>984</v>
      </c>
      <c r="AP1008" s="284">
        <v>867</v>
      </c>
      <c r="AQ1008" s="284">
        <v>867</v>
      </c>
      <c r="AR1008" s="284">
        <v>1131</v>
      </c>
      <c r="AS1008" s="284">
        <v>1016</v>
      </c>
      <c r="AU1008" t="s">
        <v>122</v>
      </c>
    </row>
    <row r="1009" spans="4:47" ht="13.5" customHeight="1">
      <c r="D1009" s="283" t="s">
        <v>3222</v>
      </c>
      <c r="E1009" s="283" t="s">
        <v>4713</v>
      </c>
      <c r="F1009" s="285" t="s">
        <v>817</v>
      </c>
      <c r="G1009" s="199">
        <v>11</v>
      </c>
      <c r="H1009" s="284">
        <v>689</v>
      </c>
      <c r="I1009" s="284">
        <v>699</v>
      </c>
      <c r="J1009" s="284">
        <v>808</v>
      </c>
      <c r="K1009" s="284">
        <v>731</v>
      </c>
      <c r="L1009" s="284">
        <v>717</v>
      </c>
      <c r="M1009" s="284">
        <v>898</v>
      </c>
      <c r="N1009" s="284">
        <v>780</v>
      </c>
      <c r="O1009" s="284">
        <v>701</v>
      </c>
      <c r="P1009" s="284">
        <v>768</v>
      </c>
      <c r="Q1009" s="284">
        <v>866</v>
      </c>
      <c r="R1009" s="284">
        <v>848</v>
      </c>
      <c r="S1009" s="284">
        <v>1033</v>
      </c>
      <c r="T1009" s="284">
        <v>1226</v>
      </c>
      <c r="U1009" s="284">
        <v>1239</v>
      </c>
      <c r="V1009" s="284">
        <v>941</v>
      </c>
      <c r="W1009" s="284">
        <v>1038</v>
      </c>
      <c r="X1009" s="284">
        <v>801</v>
      </c>
      <c r="Y1009" s="284">
        <v>903</v>
      </c>
      <c r="Z1009" s="284">
        <v>1079</v>
      </c>
      <c r="AA1009" s="284">
        <v>907</v>
      </c>
      <c r="AB1009" s="284">
        <v>864</v>
      </c>
      <c r="AC1009" s="284">
        <v>1003</v>
      </c>
      <c r="AD1009" s="284">
        <v>1217</v>
      </c>
      <c r="AE1009" s="284">
        <v>976</v>
      </c>
      <c r="AF1009" s="284">
        <v>998</v>
      </c>
      <c r="AG1009" s="284">
        <v>1139</v>
      </c>
      <c r="AH1009" s="284">
        <v>1378</v>
      </c>
      <c r="AI1009" s="284">
        <v>809</v>
      </c>
      <c r="AJ1009" s="284">
        <v>930</v>
      </c>
      <c r="AK1009" s="284">
        <v>1064</v>
      </c>
      <c r="AL1009" s="284">
        <v>1253</v>
      </c>
      <c r="AM1009" s="284">
        <v>773</v>
      </c>
      <c r="AN1009" s="284">
        <v>865</v>
      </c>
      <c r="AO1009" s="284">
        <v>984</v>
      </c>
      <c r="AP1009" s="284">
        <v>867</v>
      </c>
      <c r="AQ1009" s="284">
        <v>867</v>
      </c>
      <c r="AR1009" s="284">
        <v>1131</v>
      </c>
      <c r="AS1009" s="284">
        <v>1016</v>
      </c>
      <c r="AU1009" t="s">
        <v>3222</v>
      </c>
    </row>
    <row r="1010" spans="4:47" ht="13.5" customHeight="1">
      <c r="D1010" s="283" t="s">
        <v>123</v>
      </c>
      <c r="E1010" s="283" t="s">
        <v>4713</v>
      </c>
      <c r="F1010" s="285" t="s">
        <v>818</v>
      </c>
      <c r="G1010" s="199">
        <v>12.5</v>
      </c>
      <c r="H1010" s="284">
        <v>726</v>
      </c>
      <c r="I1010" s="284">
        <v>739</v>
      </c>
      <c r="J1010" s="284">
        <v>854</v>
      </c>
      <c r="K1010" s="284">
        <v>769</v>
      </c>
      <c r="L1010" s="284">
        <v>755</v>
      </c>
      <c r="M1010" s="284">
        <v>957</v>
      </c>
      <c r="N1010" s="284">
        <v>825</v>
      </c>
      <c r="O1010" s="284">
        <v>741</v>
      </c>
      <c r="P1010" s="284">
        <v>822</v>
      </c>
      <c r="Q1010" s="284">
        <v>922</v>
      </c>
      <c r="R1010" s="284">
        <v>907</v>
      </c>
      <c r="S1010" s="284">
        <v>1075</v>
      </c>
      <c r="T1010" s="284">
        <v>1287</v>
      </c>
      <c r="U1010" s="284">
        <v>1299</v>
      </c>
      <c r="V1010" s="284">
        <v>990</v>
      </c>
      <c r="W1010" s="284">
        <v>1091</v>
      </c>
      <c r="X1010" s="284">
        <v>833</v>
      </c>
      <c r="Y1010" s="284">
        <v>948</v>
      </c>
      <c r="Z1010" s="284">
        <v>1135</v>
      </c>
      <c r="AA1010" s="284">
        <v>945</v>
      </c>
      <c r="AB1010" s="284">
        <v>907</v>
      </c>
      <c r="AC1010" s="284">
        <v>1064</v>
      </c>
      <c r="AD1010" s="284">
        <v>1295</v>
      </c>
      <c r="AE1010" s="284">
        <v>1026</v>
      </c>
      <c r="AF1010" s="284">
        <v>1041</v>
      </c>
      <c r="AG1010" s="284">
        <v>1201</v>
      </c>
      <c r="AH1010" s="284">
        <v>1456</v>
      </c>
      <c r="AI1010" s="284">
        <v>839</v>
      </c>
      <c r="AJ1010" s="284">
        <v>980</v>
      </c>
      <c r="AK1010" s="284">
        <v>1132</v>
      </c>
      <c r="AL1010" s="284">
        <v>1333</v>
      </c>
      <c r="AM1010" s="284">
        <v>812</v>
      </c>
      <c r="AN1010" s="284">
        <v>917</v>
      </c>
      <c r="AO1010" s="284">
        <v>1043</v>
      </c>
      <c r="AP1010" s="284">
        <v>919</v>
      </c>
      <c r="AQ1010" s="284">
        <v>919</v>
      </c>
      <c r="AR1010" s="284">
        <v>1213</v>
      </c>
      <c r="AS1010" s="284">
        <v>1066</v>
      </c>
      <c r="AU1010" t="s">
        <v>123</v>
      </c>
    </row>
    <row r="1011" spans="4:47" ht="13.5" customHeight="1">
      <c r="D1011" s="283" t="s">
        <v>3223</v>
      </c>
      <c r="E1011" s="283" t="s">
        <v>4713</v>
      </c>
      <c r="F1011" s="285" t="s">
        <v>818</v>
      </c>
      <c r="G1011" s="199">
        <v>12.5</v>
      </c>
      <c r="H1011" s="284">
        <v>726</v>
      </c>
      <c r="I1011" s="284">
        <v>739</v>
      </c>
      <c r="J1011" s="284">
        <v>854</v>
      </c>
      <c r="K1011" s="284">
        <v>769</v>
      </c>
      <c r="L1011" s="284">
        <v>755</v>
      </c>
      <c r="M1011" s="284">
        <v>957</v>
      </c>
      <c r="N1011" s="284">
        <v>825</v>
      </c>
      <c r="O1011" s="284">
        <v>741</v>
      </c>
      <c r="P1011" s="284">
        <v>822</v>
      </c>
      <c r="Q1011" s="284">
        <v>922</v>
      </c>
      <c r="R1011" s="284">
        <v>907</v>
      </c>
      <c r="S1011" s="284">
        <v>1075</v>
      </c>
      <c r="T1011" s="284">
        <v>1287</v>
      </c>
      <c r="U1011" s="284">
        <v>1299</v>
      </c>
      <c r="V1011" s="284">
        <v>990</v>
      </c>
      <c r="W1011" s="284">
        <v>1091</v>
      </c>
      <c r="X1011" s="284">
        <v>833</v>
      </c>
      <c r="Y1011" s="284">
        <v>948</v>
      </c>
      <c r="Z1011" s="284">
        <v>1135</v>
      </c>
      <c r="AA1011" s="284">
        <v>945</v>
      </c>
      <c r="AB1011" s="284">
        <v>907</v>
      </c>
      <c r="AC1011" s="284">
        <v>1064</v>
      </c>
      <c r="AD1011" s="284">
        <v>1295</v>
      </c>
      <c r="AE1011" s="284">
        <v>1026</v>
      </c>
      <c r="AF1011" s="284">
        <v>1041</v>
      </c>
      <c r="AG1011" s="284">
        <v>1201</v>
      </c>
      <c r="AH1011" s="284">
        <v>1456</v>
      </c>
      <c r="AI1011" s="284">
        <v>839</v>
      </c>
      <c r="AJ1011" s="284">
        <v>980</v>
      </c>
      <c r="AK1011" s="284">
        <v>1132</v>
      </c>
      <c r="AL1011" s="284">
        <v>1333</v>
      </c>
      <c r="AM1011" s="284">
        <v>812</v>
      </c>
      <c r="AN1011" s="284">
        <v>917</v>
      </c>
      <c r="AO1011" s="284">
        <v>1043</v>
      </c>
      <c r="AP1011" s="284">
        <v>919</v>
      </c>
      <c r="AQ1011" s="284">
        <v>919</v>
      </c>
      <c r="AR1011" s="284">
        <v>1213</v>
      </c>
      <c r="AS1011" s="284">
        <v>1066</v>
      </c>
      <c r="AU1011" t="s">
        <v>3223</v>
      </c>
    </row>
    <row r="1012" spans="4:47" ht="13.5" customHeight="1">
      <c r="D1012" s="283" t="s">
        <v>400</v>
      </c>
      <c r="E1012" s="282"/>
      <c r="F1012" s="285" t="s">
        <v>819</v>
      </c>
      <c r="G1012" s="199">
        <v>25</v>
      </c>
      <c r="H1012" s="284">
        <v>1537</v>
      </c>
      <c r="I1012" s="284">
        <v>1560</v>
      </c>
      <c r="J1012" s="284">
        <v>1814</v>
      </c>
      <c r="K1012" s="284">
        <v>1693</v>
      </c>
      <c r="L1012" s="284">
        <v>1659</v>
      </c>
      <c r="M1012" s="284">
        <v>2030</v>
      </c>
      <c r="N1012" s="284">
        <v>1794</v>
      </c>
      <c r="O1012" s="284">
        <v>1558</v>
      </c>
      <c r="P1012" s="284">
        <v>1695</v>
      </c>
      <c r="Q1012" s="284">
        <v>1934</v>
      </c>
      <c r="R1012" s="284">
        <v>1893</v>
      </c>
      <c r="S1012" s="284">
        <v>2448</v>
      </c>
      <c r="T1012" s="284">
        <v>2875</v>
      </c>
      <c r="U1012" s="284">
        <v>2977</v>
      </c>
      <c r="V1012" s="284">
        <v>2113</v>
      </c>
      <c r="W1012" s="284">
        <v>2343</v>
      </c>
      <c r="X1012" s="284">
        <v>1864</v>
      </c>
      <c r="Y1012" s="284">
        <v>2096</v>
      </c>
      <c r="Z1012" s="284">
        <v>2505</v>
      </c>
      <c r="AA1012" s="284">
        <v>2108</v>
      </c>
      <c r="AB1012" s="284">
        <v>1988</v>
      </c>
      <c r="AC1012" s="284">
        <v>2303</v>
      </c>
      <c r="AD1012" s="284">
        <v>2796</v>
      </c>
      <c r="AE1012" s="284">
        <v>2243</v>
      </c>
      <c r="AF1012" s="284">
        <v>2398</v>
      </c>
      <c r="AG1012" s="284">
        <v>2721</v>
      </c>
      <c r="AH1012" s="284">
        <v>3288</v>
      </c>
      <c r="AI1012" s="284">
        <v>1902</v>
      </c>
      <c r="AJ1012" s="284">
        <v>2166</v>
      </c>
      <c r="AK1012" s="284">
        <v>2472</v>
      </c>
      <c r="AL1012" s="284">
        <v>2912</v>
      </c>
      <c r="AM1012" s="284">
        <v>1767</v>
      </c>
      <c r="AN1012" s="284">
        <v>1976</v>
      </c>
      <c r="AO1012" s="284">
        <v>2250</v>
      </c>
      <c r="AP1012" s="284">
        <v>1832</v>
      </c>
      <c r="AQ1012" s="284">
        <v>1832</v>
      </c>
      <c r="AR1012" s="284">
        <v>2417</v>
      </c>
      <c r="AS1012" s="284">
        <v>2327</v>
      </c>
      <c r="AU1012" t="s">
        <v>400</v>
      </c>
    </row>
    <row r="1013" spans="4:47" ht="13.5" customHeight="1">
      <c r="D1013" s="283" t="s">
        <v>124</v>
      </c>
      <c r="E1013" s="282"/>
      <c r="F1013" s="285" t="s">
        <v>820</v>
      </c>
      <c r="G1013" s="199">
        <v>21.900000000000002</v>
      </c>
      <c r="H1013" s="284">
        <v>1218</v>
      </c>
      <c r="I1013" s="284">
        <v>1241</v>
      </c>
      <c r="J1013" s="284">
        <v>1436</v>
      </c>
      <c r="K1013" s="284">
        <v>1302</v>
      </c>
      <c r="L1013" s="284">
        <v>1278</v>
      </c>
      <c r="M1013" s="284">
        <v>1616</v>
      </c>
      <c r="N1013" s="284">
        <v>1395</v>
      </c>
      <c r="O1013" s="284">
        <v>1244</v>
      </c>
      <c r="P1013" s="284">
        <v>1381</v>
      </c>
      <c r="Q1013" s="284">
        <v>1552</v>
      </c>
      <c r="R1013" s="284">
        <v>1527</v>
      </c>
      <c r="S1013" s="284">
        <v>1907</v>
      </c>
      <c r="T1013" s="284">
        <v>2293</v>
      </c>
      <c r="U1013" s="284">
        <v>2295</v>
      </c>
      <c r="V1013" s="284">
        <v>1723</v>
      </c>
      <c r="W1013" s="284">
        <v>1898</v>
      </c>
      <c r="X1013" s="284">
        <v>1447</v>
      </c>
      <c r="Y1013" s="284">
        <v>1648</v>
      </c>
      <c r="Z1013" s="284">
        <v>1972</v>
      </c>
      <c r="AA1013" s="284">
        <v>1641</v>
      </c>
      <c r="AB1013" s="284">
        <v>1573</v>
      </c>
      <c r="AC1013" s="284">
        <v>1846</v>
      </c>
      <c r="AD1013" s="284">
        <v>2247</v>
      </c>
      <c r="AE1013" s="284">
        <v>1778</v>
      </c>
      <c r="AF1013" s="284">
        <v>1841</v>
      </c>
      <c r="AG1013" s="284">
        <v>2120</v>
      </c>
      <c r="AH1013" s="284">
        <v>2568</v>
      </c>
      <c r="AI1013" s="284">
        <v>1460</v>
      </c>
      <c r="AJ1013" s="284">
        <v>1701</v>
      </c>
      <c r="AK1013" s="284">
        <v>1966</v>
      </c>
      <c r="AL1013" s="284">
        <v>2315</v>
      </c>
      <c r="AM1013" s="284">
        <v>1386</v>
      </c>
      <c r="AN1013" s="284">
        <v>1571</v>
      </c>
      <c r="AO1013" s="284">
        <v>1784</v>
      </c>
      <c r="AP1013" s="284">
        <v>1556</v>
      </c>
      <c r="AQ1013" s="284">
        <v>1556</v>
      </c>
      <c r="AR1013" s="284">
        <v>2083</v>
      </c>
      <c r="AS1013" s="284">
        <v>1852</v>
      </c>
      <c r="AU1013" t="s">
        <v>124</v>
      </c>
    </row>
    <row r="1014" spans="4:47" ht="13.5" customHeight="1">
      <c r="D1014" s="283" t="s">
        <v>125</v>
      </c>
      <c r="E1014" s="282"/>
      <c r="F1014" s="285" t="s">
        <v>821</v>
      </c>
      <c r="G1014" s="199">
        <v>25</v>
      </c>
      <c r="H1014" s="284">
        <v>1381</v>
      </c>
      <c r="I1014" s="284">
        <v>1408</v>
      </c>
      <c r="J1014" s="284">
        <v>1628</v>
      </c>
      <c r="K1014" s="284">
        <v>1467</v>
      </c>
      <c r="L1014" s="284">
        <v>1440</v>
      </c>
      <c r="M1014" s="284">
        <v>1834</v>
      </c>
      <c r="N1014" s="284">
        <v>1577</v>
      </c>
      <c r="O1014" s="284">
        <v>1412</v>
      </c>
      <c r="P1014" s="284">
        <v>1573</v>
      </c>
      <c r="Q1014" s="284">
        <v>1764</v>
      </c>
      <c r="R1014" s="284">
        <v>1736</v>
      </c>
      <c r="S1014" s="284">
        <v>2065</v>
      </c>
      <c r="T1014" s="284">
        <v>2491</v>
      </c>
      <c r="U1014" s="284">
        <v>2509</v>
      </c>
      <c r="V1014" s="284">
        <v>1901</v>
      </c>
      <c r="W1014" s="284">
        <v>2095</v>
      </c>
      <c r="X1014" s="284">
        <v>1597</v>
      </c>
      <c r="Y1014" s="284">
        <v>1826</v>
      </c>
      <c r="Z1014" s="284">
        <v>2187</v>
      </c>
      <c r="AA1014" s="284">
        <v>1813</v>
      </c>
      <c r="AB1014" s="284">
        <v>1745</v>
      </c>
      <c r="AC1014" s="284">
        <v>2057</v>
      </c>
      <c r="AD1014" s="284">
        <v>2506</v>
      </c>
      <c r="AE1014" s="284">
        <v>1974</v>
      </c>
      <c r="AF1014" s="284">
        <v>2013</v>
      </c>
      <c r="AG1014" s="284">
        <v>2331</v>
      </c>
      <c r="AH1014" s="284">
        <v>2828</v>
      </c>
      <c r="AI1014" s="284">
        <v>1607</v>
      </c>
      <c r="AJ1014" s="284">
        <v>1887</v>
      </c>
      <c r="AK1014" s="284">
        <v>2190</v>
      </c>
      <c r="AL1014" s="284">
        <v>2578</v>
      </c>
      <c r="AM1014" s="284">
        <v>1550</v>
      </c>
      <c r="AN1014" s="284">
        <v>1761</v>
      </c>
      <c r="AO1014" s="284">
        <v>2001</v>
      </c>
      <c r="AP1014" s="284">
        <v>1757</v>
      </c>
      <c r="AQ1014" s="284">
        <v>1757</v>
      </c>
      <c r="AR1014" s="284">
        <v>2344</v>
      </c>
      <c r="AS1014" s="284">
        <v>2050</v>
      </c>
      <c r="AU1014" t="s">
        <v>125</v>
      </c>
    </row>
    <row r="1015" spans="4:47" ht="13.5" customHeight="1">
      <c r="D1015" s="283" t="s">
        <v>126</v>
      </c>
      <c r="E1015" s="283" t="s">
        <v>4713</v>
      </c>
      <c r="F1015" s="285" t="s">
        <v>822</v>
      </c>
      <c r="G1015" s="199">
        <v>9.4</v>
      </c>
      <c r="H1015" s="284">
        <v>883</v>
      </c>
      <c r="I1015" s="284">
        <v>894</v>
      </c>
      <c r="J1015" s="284">
        <v>1020</v>
      </c>
      <c r="K1015" s="284">
        <v>923</v>
      </c>
      <c r="L1015" s="284">
        <v>916</v>
      </c>
      <c r="M1015" s="284">
        <v>1097</v>
      </c>
      <c r="N1015" s="284">
        <v>999</v>
      </c>
      <c r="O1015" s="284">
        <v>886</v>
      </c>
      <c r="P1015" s="284">
        <v>955</v>
      </c>
      <c r="Q1015" s="284">
        <v>1065</v>
      </c>
      <c r="R1015" s="284">
        <v>1015</v>
      </c>
      <c r="S1015" s="284">
        <v>1303</v>
      </c>
      <c r="T1015" s="284">
        <v>1484</v>
      </c>
      <c r="U1015" s="284">
        <v>1565</v>
      </c>
      <c r="V1015" s="284">
        <v>1221</v>
      </c>
      <c r="W1015" s="284">
        <v>1358</v>
      </c>
      <c r="X1015" s="284">
        <v>991</v>
      </c>
      <c r="Y1015" s="284">
        <v>1087</v>
      </c>
      <c r="Z1015" s="284">
        <v>1288</v>
      </c>
      <c r="AA1015" s="284">
        <v>1115</v>
      </c>
      <c r="AB1015" s="284">
        <v>1043</v>
      </c>
      <c r="AC1015" s="284">
        <v>1170</v>
      </c>
      <c r="AD1015" s="284">
        <v>1403</v>
      </c>
      <c r="AE1015" s="284">
        <v>1172</v>
      </c>
      <c r="AF1015" s="284">
        <v>1177</v>
      </c>
      <c r="AG1015" s="284">
        <v>1307</v>
      </c>
      <c r="AH1015" s="284">
        <v>1564</v>
      </c>
      <c r="AI1015" s="284">
        <v>1009</v>
      </c>
      <c r="AJ1015" s="284">
        <v>1092</v>
      </c>
      <c r="AK1015" s="284">
        <v>1213</v>
      </c>
      <c r="AL1015" s="284">
        <v>1428</v>
      </c>
      <c r="AM1015" s="284">
        <v>946</v>
      </c>
      <c r="AN1015" s="284">
        <v>1025</v>
      </c>
      <c r="AO1015" s="284">
        <v>1169</v>
      </c>
      <c r="AP1015" s="284">
        <v>1052</v>
      </c>
      <c r="AQ1015" s="284">
        <v>1052</v>
      </c>
      <c r="AR1015" s="284">
        <v>1286</v>
      </c>
      <c r="AS1015" s="284">
        <v>1206</v>
      </c>
      <c r="AU1015" t="s">
        <v>126</v>
      </c>
    </row>
    <row r="1016" spans="4:47" ht="13.5" customHeight="1">
      <c r="D1016" s="283" t="s">
        <v>3224</v>
      </c>
      <c r="E1016" s="283" t="s">
        <v>4713</v>
      </c>
      <c r="F1016" s="285" t="s">
        <v>822</v>
      </c>
      <c r="G1016" s="199">
        <v>9.4</v>
      </c>
      <c r="H1016" s="284">
        <v>883</v>
      </c>
      <c r="I1016" s="284">
        <v>894</v>
      </c>
      <c r="J1016" s="284">
        <v>1020</v>
      </c>
      <c r="K1016" s="284">
        <v>923</v>
      </c>
      <c r="L1016" s="284">
        <v>916</v>
      </c>
      <c r="M1016" s="284">
        <v>1097</v>
      </c>
      <c r="N1016" s="284">
        <v>999</v>
      </c>
      <c r="O1016" s="284">
        <v>886</v>
      </c>
      <c r="P1016" s="284">
        <v>955</v>
      </c>
      <c r="Q1016" s="284">
        <v>1065</v>
      </c>
      <c r="R1016" s="284">
        <v>1015</v>
      </c>
      <c r="S1016" s="284">
        <v>1303</v>
      </c>
      <c r="T1016" s="284">
        <v>1484</v>
      </c>
      <c r="U1016" s="284">
        <v>1565</v>
      </c>
      <c r="V1016" s="284">
        <v>1221</v>
      </c>
      <c r="W1016" s="284">
        <v>1358</v>
      </c>
      <c r="X1016" s="284">
        <v>991</v>
      </c>
      <c r="Y1016" s="284">
        <v>1087</v>
      </c>
      <c r="Z1016" s="284">
        <v>1288</v>
      </c>
      <c r="AA1016" s="284">
        <v>1115</v>
      </c>
      <c r="AB1016" s="284">
        <v>1043</v>
      </c>
      <c r="AC1016" s="284">
        <v>1170</v>
      </c>
      <c r="AD1016" s="284">
        <v>1403</v>
      </c>
      <c r="AE1016" s="284">
        <v>1172</v>
      </c>
      <c r="AF1016" s="284">
        <v>1177</v>
      </c>
      <c r="AG1016" s="284">
        <v>1307</v>
      </c>
      <c r="AH1016" s="284">
        <v>1564</v>
      </c>
      <c r="AI1016" s="284">
        <v>1009</v>
      </c>
      <c r="AJ1016" s="284">
        <v>1092</v>
      </c>
      <c r="AK1016" s="284">
        <v>1213</v>
      </c>
      <c r="AL1016" s="284">
        <v>1428</v>
      </c>
      <c r="AM1016" s="284">
        <v>946</v>
      </c>
      <c r="AN1016" s="284">
        <v>1025</v>
      </c>
      <c r="AO1016" s="284">
        <v>1169</v>
      </c>
      <c r="AP1016" s="284">
        <v>1052</v>
      </c>
      <c r="AQ1016" s="284">
        <v>1052</v>
      </c>
      <c r="AR1016" s="284">
        <v>1286</v>
      </c>
      <c r="AS1016" s="284">
        <v>1206</v>
      </c>
      <c r="AU1016" t="s">
        <v>3224</v>
      </c>
    </row>
    <row r="1017" spans="4:47" ht="13.5" customHeight="1">
      <c r="D1017" s="283" t="s">
        <v>127</v>
      </c>
      <c r="E1017" s="283" t="s">
        <v>4713</v>
      </c>
      <c r="F1017" s="285" t="s">
        <v>823</v>
      </c>
      <c r="G1017" s="199">
        <v>11</v>
      </c>
      <c r="H1017" s="284">
        <v>917</v>
      </c>
      <c r="I1017" s="284">
        <v>933</v>
      </c>
      <c r="J1017" s="284">
        <v>1063</v>
      </c>
      <c r="K1017" s="284">
        <v>959</v>
      </c>
      <c r="L1017" s="284">
        <v>953</v>
      </c>
      <c r="M1017" s="284">
        <v>1154</v>
      </c>
      <c r="N1017" s="284">
        <v>1045</v>
      </c>
      <c r="O1017" s="284">
        <v>924</v>
      </c>
      <c r="P1017" s="284">
        <v>1008</v>
      </c>
      <c r="Q1017" s="284">
        <v>1118</v>
      </c>
      <c r="R1017" s="284">
        <v>1070</v>
      </c>
      <c r="S1017" s="284">
        <v>1343</v>
      </c>
      <c r="T1017" s="284">
        <v>1542</v>
      </c>
      <c r="U1017" s="284">
        <v>1623</v>
      </c>
      <c r="V1017" s="284">
        <v>1268</v>
      </c>
      <c r="W1017" s="284">
        <v>1409</v>
      </c>
      <c r="X1017" s="284">
        <v>1022</v>
      </c>
      <c r="Y1017" s="284">
        <v>1131</v>
      </c>
      <c r="Z1017" s="284">
        <v>1343</v>
      </c>
      <c r="AA1017" s="284">
        <v>1152</v>
      </c>
      <c r="AB1017" s="284">
        <v>1085</v>
      </c>
      <c r="AC1017" s="284">
        <v>1231</v>
      </c>
      <c r="AD1017" s="284">
        <v>1480</v>
      </c>
      <c r="AE1017" s="284">
        <v>1221</v>
      </c>
      <c r="AF1017" s="284">
        <v>1220</v>
      </c>
      <c r="AG1017" s="284">
        <v>1367</v>
      </c>
      <c r="AH1017" s="284">
        <v>1641</v>
      </c>
      <c r="AI1017" s="284">
        <v>1037</v>
      </c>
      <c r="AJ1017" s="284">
        <v>1140</v>
      </c>
      <c r="AK1017" s="284">
        <v>1278</v>
      </c>
      <c r="AL1017" s="284">
        <v>1505</v>
      </c>
      <c r="AM1017" s="284">
        <v>983</v>
      </c>
      <c r="AN1017" s="284">
        <v>1075</v>
      </c>
      <c r="AO1017" s="284">
        <v>1225</v>
      </c>
      <c r="AP1017" s="284">
        <v>1102</v>
      </c>
      <c r="AQ1017" s="284">
        <v>1102</v>
      </c>
      <c r="AR1017" s="284">
        <v>1366</v>
      </c>
      <c r="AS1017" s="284">
        <v>1254</v>
      </c>
      <c r="AU1017" t="s">
        <v>127</v>
      </c>
    </row>
    <row r="1018" spans="4:47" ht="13.5" customHeight="1">
      <c r="D1018" s="283" t="s">
        <v>3225</v>
      </c>
      <c r="E1018" s="283" t="s">
        <v>4713</v>
      </c>
      <c r="F1018" s="285" t="s">
        <v>823</v>
      </c>
      <c r="G1018" s="199">
        <v>11</v>
      </c>
      <c r="H1018" s="284">
        <v>917</v>
      </c>
      <c r="I1018" s="284">
        <v>933</v>
      </c>
      <c r="J1018" s="284">
        <v>1063</v>
      </c>
      <c r="K1018" s="284">
        <v>959</v>
      </c>
      <c r="L1018" s="284">
        <v>953</v>
      </c>
      <c r="M1018" s="284">
        <v>1154</v>
      </c>
      <c r="N1018" s="284">
        <v>1045</v>
      </c>
      <c r="O1018" s="284">
        <v>924</v>
      </c>
      <c r="P1018" s="284">
        <v>1008</v>
      </c>
      <c r="Q1018" s="284">
        <v>1118</v>
      </c>
      <c r="R1018" s="284">
        <v>1070</v>
      </c>
      <c r="S1018" s="284">
        <v>1343</v>
      </c>
      <c r="T1018" s="284">
        <v>1542</v>
      </c>
      <c r="U1018" s="284">
        <v>1623</v>
      </c>
      <c r="V1018" s="284">
        <v>1268</v>
      </c>
      <c r="W1018" s="284">
        <v>1409</v>
      </c>
      <c r="X1018" s="284">
        <v>1022</v>
      </c>
      <c r="Y1018" s="284">
        <v>1131</v>
      </c>
      <c r="Z1018" s="284">
        <v>1343</v>
      </c>
      <c r="AA1018" s="284">
        <v>1152</v>
      </c>
      <c r="AB1018" s="284">
        <v>1085</v>
      </c>
      <c r="AC1018" s="284">
        <v>1231</v>
      </c>
      <c r="AD1018" s="284">
        <v>1480</v>
      </c>
      <c r="AE1018" s="284">
        <v>1221</v>
      </c>
      <c r="AF1018" s="284">
        <v>1220</v>
      </c>
      <c r="AG1018" s="284">
        <v>1367</v>
      </c>
      <c r="AH1018" s="284">
        <v>1641</v>
      </c>
      <c r="AI1018" s="284">
        <v>1037</v>
      </c>
      <c r="AJ1018" s="284">
        <v>1140</v>
      </c>
      <c r="AK1018" s="284">
        <v>1278</v>
      </c>
      <c r="AL1018" s="284">
        <v>1505</v>
      </c>
      <c r="AM1018" s="284">
        <v>983</v>
      </c>
      <c r="AN1018" s="284">
        <v>1075</v>
      </c>
      <c r="AO1018" s="284">
        <v>1225</v>
      </c>
      <c r="AP1018" s="284">
        <v>1102</v>
      </c>
      <c r="AQ1018" s="284">
        <v>1102</v>
      </c>
      <c r="AR1018" s="284">
        <v>1366</v>
      </c>
      <c r="AS1018" s="284">
        <v>1254</v>
      </c>
      <c r="AU1018" t="s">
        <v>3225</v>
      </c>
    </row>
    <row r="1019" spans="4:47" ht="13.5" customHeight="1">
      <c r="D1019" s="283" t="s">
        <v>128</v>
      </c>
      <c r="E1019" s="283" t="s">
        <v>4713</v>
      </c>
      <c r="F1019" s="285" t="s">
        <v>824</v>
      </c>
      <c r="G1019" s="199">
        <v>9.4</v>
      </c>
      <c r="H1019" s="284">
        <v>790</v>
      </c>
      <c r="I1019" s="284">
        <v>794</v>
      </c>
      <c r="J1019" s="284">
        <v>912</v>
      </c>
      <c r="K1019" s="284">
        <v>837</v>
      </c>
      <c r="L1019" s="284">
        <v>816</v>
      </c>
      <c r="M1019" s="284">
        <v>1008</v>
      </c>
      <c r="N1019" s="284">
        <v>880</v>
      </c>
      <c r="O1019" s="284">
        <v>800</v>
      </c>
      <c r="P1019" s="284">
        <v>869</v>
      </c>
      <c r="Q1019" s="284">
        <v>980</v>
      </c>
      <c r="R1019" s="284">
        <v>928</v>
      </c>
      <c r="S1019" s="284">
        <v>1082</v>
      </c>
      <c r="T1019" s="284">
        <v>1243</v>
      </c>
      <c r="U1019" s="284">
        <v>1410</v>
      </c>
      <c r="V1019" s="284">
        <v>1107</v>
      </c>
      <c r="W1019" s="284">
        <v>1235</v>
      </c>
      <c r="X1019" s="284">
        <v>833</v>
      </c>
      <c r="Y1019" s="284">
        <v>923</v>
      </c>
      <c r="Z1019" s="284">
        <v>1101</v>
      </c>
      <c r="AA1019" s="284">
        <v>939</v>
      </c>
      <c r="AB1019" s="284">
        <v>886</v>
      </c>
      <c r="AC1019" s="284">
        <v>1007</v>
      </c>
      <c r="AD1019" s="284">
        <v>1218</v>
      </c>
      <c r="AE1019" s="284">
        <v>997</v>
      </c>
      <c r="AF1019" s="284">
        <v>957</v>
      </c>
      <c r="AG1019" s="284">
        <v>1080</v>
      </c>
      <c r="AH1019" s="284">
        <v>1303</v>
      </c>
      <c r="AI1019" s="284">
        <v>841</v>
      </c>
      <c r="AJ1019" s="284">
        <v>949</v>
      </c>
      <c r="AK1019" s="284">
        <v>1071</v>
      </c>
      <c r="AL1019" s="284">
        <v>1257</v>
      </c>
      <c r="AM1019" s="284">
        <v>838</v>
      </c>
      <c r="AN1019" s="284">
        <v>911</v>
      </c>
      <c r="AO1019" s="284">
        <v>1038</v>
      </c>
      <c r="AP1019" s="284">
        <v>981</v>
      </c>
      <c r="AQ1019" s="284">
        <v>981</v>
      </c>
      <c r="AR1019" s="284">
        <v>1199</v>
      </c>
      <c r="AS1019" s="284">
        <v>1098</v>
      </c>
      <c r="AU1019" t="s">
        <v>128</v>
      </c>
    </row>
    <row r="1020" spans="4:47" ht="13.5" customHeight="1">
      <c r="D1020" s="283" t="s">
        <v>3226</v>
      </c>
      <c r="E1020" s="283" t="s">
        <v>4713</v>
      </c>
      <c r="F1020" s="285" t="s">
        <v>824</v>
      </c>
      <c r="G1020" s="199">
        <v>9.4</v>
      </c>
      <c r="H1020" s="284">
        <v>790</v>
      </c>
      <c r="I1020" s="284">
        <v>794</v>
      </c>
      <c r="J1020" s="284">
        <v>912</v>
      </c>
      <c r="K1020" s="284">
        <v>837</v>
      </c>
      <c r="L1020" s="284">
        <v>816</v>
      </c>
      <c r="M1020" s="284">
        <v>1008</v>
      </c>
      <c r="N1020" s="284">
        <v>880</v>
      </c>
      <c r="O1020" s="284">
        <v>800</v>
      </c>
      <c r="P1020" s="284">
        <v>869</v>
      </c>
      <c r="Q1020" s="284">
        <v>980</v>
      </c>
      <c r="R1020" s="284">
        <v>928</v>
      </c>
      <c r="S1020" s="284">
        <v>1082</v>
      </c>
      <c r="T1020" s="284">
        <v>1243</v>
      </c>
      <c r="U1020" s="284">
        <v>1410</v>
      </c>
      <c r="V1020" s="284">
        <v>1107</v>
      </c>
      <c r="W1020" s="284">
        <v>1235</v>
      </c>
      <c r="X1020" s="284">
        <v>833</v>
      </c>
      <c r="Y1020" s="284">
        <v>923</v>
      </c>
      <c r="Z1020" s="284">
        <v>1101</v>
      </c>
      <c r="AA1020" s="284">
        <v>939</v>
      </c>
      <c r="AB1020" s="284">
        <v>886</v>
      </c>
      <c r="AC1020" s="284">
        <v>1007</v>
      </c>
      <c r="AD1020" s="284">
        <v>1218</v>
      </c>
      <c r="AE1020" s="284">
        <v>997</v>
      </c>
      <c r="AF1020" s="284">
        <v>957</v>
      </c>
      <c r="AG1020" s="284">
        <v>1080</v>
      </c>
      <c r="AH1020" s="284">
        <v>1303</v>
      </c>
      <c r="AI1020" s="284">
        <v>841</v>
      </c>
      <c r="AJ1020" s="284">
        <v>949</v>
      </c>
      <c r="AK1020" s="284">
        <v>1071</v>
      </c>
      <c r="AL1020" s="284">
        <v>1257</v>
      </c>
      <c r="AM1020" s="284">
        <v>838</v>
      </c>
      <c r="AN1020" s="284">
        <v>911</v>
      </c>
      <c r="AO1020" s="284">
        <v>1038</v>
      </c>
      <c r="AP1020" s="284">
        <v>981</v>
      </c>
      <c r="AQ1020" s="284">
        <v>981</v>
      </c>
      <c r="AR1020" s="284">
        <v>1199</v>
      </c>
      <c r="AS1020" s="284">
        <v>1098</v>
      </c>
      <c r="AU1020" t="s">
        <v>3226</v>
      </c>
    </row>
    <row r="1021" spans="4:47" ht="13.5" customHeight="1">
      <c r="D1021" s="283" t="s">
        <v>129</v>
      </c>
      <c r="E1021" s="282"/>
      <c r="F1021" s="285" t="s">
        <v>825</v>
      </c>
      <c r="G1021" s="199">
        <v>7.8</v>
      </c>
      <c r="H1021" s="284">
        <v>1074</v>
      </c>
      <c r="I1021" s="284">
        <v>1054</v>
      </c>
      <c r="J1021" s="284">
        <v>1211</v>
      </c>
      <c r="K1021" s="284">
        <v>1074</v>
      </c>
      <c r="L1021" s="284">
        <v>1054</v>
      </c>
      <c r="M1021" s="284">
        <v>1211</v>
      </c>
      <c r="N1021" s="284">
        <v>1097</v>
      </c>
      <c r="O1021" s="284">
        <v>1053</v>
      </c>
      <c r="P1021" s="284">
        <v>1054</v>
      </c>
      <c r="Q1021" s="284">
        <v>1211</v>
      </c>
      <c r="R1021" s="284">
        <v>1134</v>
      </c>
      <c r="S1021" s="284">
        <v>1728</v>
      </c>
      <c r="T1021" s="284">
        <v>1921</v>
      </c>
      <c r="U1021" s="284">
        <v>1707</v>
      </c>
      <c r="V1021" s="284">
        <v>1350</v>
      </c>
      <c r="W1021" s="284">
        <v>1503</v>
      </c>
      <c r="X1021" s="284">
        <v>1338</v>
      </c>
      <c r="Y1021" s="284">
        <v>1426</v>
      </c>
      <c r="Z1021" s="284">
        <v>1688</v>
      </c>
      <c r="AA1021" s="284">
        <v>1498</v>
      </c>
      <c r="AB1021" s="284">
        <v>1356</v>
      </c>
      <c r="AC1021" s="284">
        <v>1468</v>
      </c>
      <c r="AD1021" s="284">
        <v>1752</v>
      </c>
      <c r="AE1021" s="284">
        <v>1517</v>
      </c>
      <c r="AF1021" s="284">
        <v>1607</v>
      </c>
      <c r="AG1021" s="284">
        <v>1724</v>
      </c>
      <c r="AH1021" s="284">
        <v>2054</v>
      </c>
      <c r="AI1021" s="284">
        <v>1328</v>
      </c>
      <c r="AJ1021" s="284">
        <v>1416</v>
      </c>
      <c r="AK1021" s="284">
        <v>1509</v>
      </c>
      <c r="AL1021" s="284">
        <v>1794</v>
      </c>
      <c r="AM1021" s="284">
        <v>1178</v>
      </c>
      <c r="AN1021" s="284">
        <v>1261</v>
      </c>
      <c r="AO1021" s="284">
        <v>1445</v>
      </c>
      <c r="AP1021" s="284">
        <v>1210</v>
      </c>
      <c r="AQ1021" s="284">
        <v>1210</v>
      </c>
      <c r="AR1021" s="284">
        <v>1453</v>
      </c>
      <c r="AS1021" s="284">
        <v>1430</v>
      </c>
      <c r="AU1021" t="s">
        <v>129</v>
      </c>
    </row>
    <row r="1022" spans="4:47" ht="13.5" customHeight="1">
      <c r="D1022" s="283" t="s">
        <v>130</v>
      </c>
      <c r="E1022" s="282"/>
      <c r="F1022" s="285" t="s">
        <v>826</v>
      </c>
      <c r="G1022" s="199">
        <v>11</v>
      </c>
      <c r="H1022" s="284">
        <v>1197</v>
      </c>
      <c r="I1022" s="284">
        <v>1177</v>
      </c>
      <c r="J1022" s="284">
        <v>1352</v>
      </c>
      <c r="K1022" s="284">
        <v>1197</v>
      </c>
      <c r="L1022" s="284">
        <v>1177</v>
      </c>
      <c r="M1022" s="284">
        <v>1352</v>
      </c>
      <c r="N1022" s="284">
        <v>1219</v>
      </c>
      <c r="O1022" s="284">
        <v>1174</v>
      </c>
      <c r="P1022" s="284">
        <v>1177</v>
      </c>
      <c r="Q1022" s="284">
        <v>1352</v>
      </c>
      <c r="R1022" s="284">
        <v>1270</v>
      </c>
      <c r="S1022" s="284">
        <v>1813</v>
      </c>
      <c r="T1022" s="284">
        <v>2020</v>
      </c>
      <c r="U1022" s="284">
        <v>1813</v>
      </c>
      <c r="V1022" s="284">
        <v>1425</v>
      </c>
      <c r="W1022" s="284">
        <v>1584</v>
      </c>
      <c r="X1022" s="284">
        <v>1430</v>
      </c>
      <c r="Y1022" s="284">
        <v>1543</v>
      </c>
      <c r="Z1022" s="284">
        <v>1831</v>
      </c>
      <c r="AA1022" s="284">
        <v>1604</v>
      </c>
      <c r="AB1022" s="284">
        <v>1468</v>
      </c>
      <c r="AC1022" s="284">
        <v>1617</v>
      </c>
      <c r="AD1022" s="284">
        <v>1939</v>
      </c>
      <c r="AE1022" s="284">
        <v>1646</v>
      </c>
      <c r="AF1022" s="284">
        <v>1720</v>
      </c>
      <c r="AG1022" s="284">
        <v>1873</v>
      </c>
      <c r="AH1022" s="284">
        <v>2240</v>
      </c>
      <c r="AI1022" s="284">
        <v>1416</v>
      </c>
      <c r="AJ1022" s="284">
        <v>1542</v>
      </c>
      <c r="AK1022" s="284">
        <v>1671</v>
      </c>
      <c r="AL1022" s="284">
        <v>1984</v>
      </c>
      <c r="AM1022" s="284">
        <v>1304</v>
      </c>
      <c r="AN1022" s="284">
        <v>1420</v>
      </c>
      <c r="AO1022" s="284">
        <v>1628</v>
      </c>
      <c r="AP1022" s="284">
        <v>1290</v>
      </c>
      <c r="AQ1022" s="284">
        <v>1290</v>
      </c>
      <c r="AR1022" s="284">
        <v>1549</v>
      </c>
      <c r="AS1022" s="284">
        <v>1500</v>
      </c>
      <c r="AU1022" t="s">
        <v>130</v>
      </c>
    </row>
    <row r="1023" spans="4:47" ht="13.5" customHeight="1">
      <c r="D1023" s="283" t="s">
        <v>3011</v>
      </c>
      <c r="E1023" s="282"/>
      <c r="F1023" s="285" t="s">
        <v>3573</v>
      </c>
      <c r="G1023" s="199">
        <v>0</v>
      </c>
      <c r="H1023" s="284">
        <v>96</v>
      </c>
      <c r="I1023" s="284">
        <v>96</v>
      </c>
      <c r="J1023" s="284">
        <v>96</v>
      </c>
      <c r="K1023" s="284">
        <v>96</v>
      </c>
      <c r="L1023" s="284">
        <v>96</v>
      </c>
      <c r="M1023" s="284">
        <v>96</v>
      </c>
      <c r="N1023" s="284">
        <v>96</v>
      </c>
      <c r="O1023" s="284">
        <v>96</v>
      </c>
      <c r="P1023" s="284">
        <v>96</v>
      </c>
      <c r="Q1023" s="284">
        <v>96</v>
      </c>
      <c r="R1023" s="284">
        <v>96</v>
      </c>
      <c r="S1023" s="284">
        <v>96</v>
      </c>
      <c r="T1023" s="284">
        <v>96</v>
      </c>
      <c r="U1023" s="284">
        <v>96</v>
      </c>
      <c r="V1023" s="284">
        <v>96</v>
      </c>
      <c r="W1023" s="284">
        <v>96</v>
      </c>
      <c r="X1023" s="284">
        <v>96</v>
      </c>
      <c r="Y1023" s="284">
        <v>96</v>
      </c>
      <c r="Z1023" s="284">
        <v>96</v>
      </c>
      <c r="AA1023" s="284">
        <v>96</v>
      </c>
      <c r="AB1023" s="284">
        <v>96</v>
      </c>
      <c r="AC1023" s="284">
        <v>96</v>
      </c>
      <c r="AD1023" s="284">
        <v>96</v>
      </c>
      <c r="AE1023" s="284">
        <v>96</v>
      </c>
      <c r="AF1023" s="284">
        <v>96</v>
      </c>
      <c r="AG1023" s="284">
        <v>96</v>
      </c>
      <c r="AH1023" s="284">
        <v>96</v>
      </c>
      <c r="AI1023" s="284">
        <v>96</v>
      </c>
      <c r="AJ1023" s="284">
        <v>96</v>
      </c>
      <c r="AK1023" s="284">
        <v>96</v>
      </c>
      <c r="AL1023" s="284">
        <v>96</v>
      </c>
      <c r="AM1023" s="284">
        <v>96</v>
      </c>
      <c r="AN1023" s="284">
        <v>96</v>
      </c>
      <c r="AO1023" s="284">
        <v>96</v>
      </c>
      <c r="AP1023" s="284">
        <v>96</v>
      </c>
      <c r="AQ1023" s="284">
        <v>96</v>
      </c>
      <c r="AR1023" s="284">
        <v>96</v>
      </c>
      <c r="AS1023" s="284">
        <v>96</v>
      </c>
      <c r="AU1023" t="s">
        <v>3011</v>
      </c>
    </row>
    <row r="1024" spans="4:47" ht="13.5" customHeight="1">
      <c r="D1024" s="283" t="s">
        <v>401</v>
      </c>
      <c r="E1024" s="282"/>
      <c r="F1024" s="285" t="s">
        <v>827</v>
      </c>
      <c r="G1024" s="199">
        <v>12.5</v>
      </c>
      <c r="H1024" s="284">
        <v>683</v>
      </c>
      <c r="I1024" s="284">
        <v>697</v>
      </c>
      <c r="J1024" s="284">
        <v>812</v>
      </c>
      <c r="K1024" s="284">
        <v>761</v>
      </c>
      <c r="L1024" s="284">
        <v>746</v>
      </c>
      <c r="M1024" s="284">
        <v>919</v>
      </c>
      <c r="N1024" s="284">
        <v>809</v>
      </c>
      <c r="O1024" s="284">
        <v>695</v>
      </c>
      <c r="P1024" s="284">
        <v>764</v>
      </c>
      <c r="Q1024" s="284">
        <v>871</v>
      </c>
      <c r="R1024" s="284">
        <v>860</v>
      </c>
      <c r="S1024" s="284">
        <v>1134</v>
      </c>
      <c r="T1024" s="284">
        <v>1344</v>
      </c>
      <c r="U1024" s="284">
        <v>1369</v>
      </c>
      <c r="V1024" s="284">
        <v>988</v>
      </c>
      <c r="W1024" s="284">
        <v>1092</v>
      </c>
      <c r="X1024" s="284">
        <v>844</v>
      </c>
      <c r="Y1024" s="284">
        <v>958</v>
      </c>
      <c r="Z1024" s="284">
        <v>1147</v>
      </c>
      <c r="AA1024" s="284">
        <v>956</v>
      </c>
      <c r="AB1024" s="284">
        <v>906</v>
      </c>
      <c r="AC1024" s="284">
        <v>1062</v>
      </c>
      <c r="AD1024" s="284">
        <v>1292</v>
      </c>
      <c r="AE1024" s="284">
        <v>1024</v>
      </c>
      <c r="AF1024" s="284">
        <v>1111</v>
      </c>
      <c r="AG1024" s="284">
        <v>1271</v>
      </c>
      <c r="AH1024" s="284">
        <v>1538</v>
      </c>
      <c r="AI1024" s="284">
        <v>866</v>
      </c>
      <c r="AJ1024" s="284">
        <v>996</v>
      </c>
      <c r="AK1024" s="284">
        <v>1152</v>
      </c>
      <c r="AL1024" s="284">
        <v>1351</v>
      </c>
      <c r="AM1024" s="284">
        <v>797</v>
      </c>
      <c r="AN1024" s="284">
        <v>901</v>
      </c>
      <c r="AO1024" s="284">
        <v>1025</v>
      </c>
      <c r="AP1024" s="284">
        <v>824</v>
      </c>
      <c r="AQ1024" s="284">
        <v>824</v>
      </c>
      <c r="AR1024" s="284">
        <v>1116</v>
      </c>
      <c r="AS1024" s="284">
        <v>1077</v>
      </c>
      <c r="AU1024" t="s">
        <v>401</v>
      </c>
    </row>
    <row r="1025" spans="4:47" ht="13.5" customHeight="1">
      <c r="D1025" s="283" t="s">
        <v>418</v>
      </c>
      <c r="E1025" s="282"/>
      <c r="F1025" s="285" t="s">
        <v>828</v>
      </c>
      <c r="G1025" s="199">
        <v>14.1</v>
      </c>
      <c r="H1025" s="284">
        <v>759</v>
      </c>
      <c r="I1025" s="284">
        <v>775</v>
      </c>
      <c r="J1025" s="284">
        <v>901</v>
      </c>
      <c r="K1025" s="284">
        <v>838</v>
      </c>
      <c r="L1025" s="284">
        <v>822</v>
      </c>
      <c r="M1025" s="284">
        <v>1022</v>
      </c>
      <c r="N1025" s="284">
        <v>893</v>
      </c>
      <c r="O1025" s="284">
        <v>773</v>
      </c>
      <c r="P1025" s="284">
        <v>855</v>
      </c>
      <c r="Q1025" s="284">
        <v>971</v>
      </c>
      <c r="R1025" s="284">
        <v>958</v>
      </c>
      <c r="S1025" s="284">
        <v>1210</v>
      </c>
      <c r="T1025" s="284">
        <v>1442</v>
      </c>
      <c r="U1025" s="284">
        <v>1474</v>
      </c>
      <c r="V1025" s="284">
        <v>1076</v>
      </c>
      <c r="W1025" s="284">
        <v>1190</v>
      </c>
      <c r="X1025" s="284">
        <v>915</v>
      </c>
      <c r="Y1025" s="284">
        <v>1043</v>
      </c>
      <c r="Z1025" s="284">
        <v>1249</v>
      </c>
      <c r="AA1025" s="284">
        <v>1037</v>
      </c>
      <c r="AB1025" s="284">
        <v>988</v>
      </c>
      <c r="AC1025" s="284">
        <v>1163</v>
      </c>
      <c r="AD1025" s="284">
        <v>1417</v>
      </c>
      <c r="AE1025" s="284">
        <v>1117</v>
      </c>
      <c r="AF1025" s="284">
        <v>1193</v>
      </c>
      <c r="AG1025" s="284">
        <v>1372</v>
      </c>
      <c r="AH1025" s="284">
        <v>1663</v>
      </c>
      <c r="AI1025" s="284">
        <v>935</v>
      </c>
      <c r="AJ1025" s="284">
        <v>1085</v>
      </c>
      <c r="AK1025" s="284">
        <v>1259</v>
      </c>
      <c r="AL1025" s="284">
        <v>1478</v>
      </c>
      <c r="AM1025" s="284">
        <v>874</v>
      </c>
      <c r="AN1025" s="284">
        <v>991</v>
      </c>
      <c r="AO1025" s="284">
        <v>1128</v>
      </c>
      <c r="AP1025" s="284">
        <v>924</v>
      </c>
      <c r="AQ1025" s="284">
        <v>924</v>
      </c>
      <c r="AR1025" s="284">
        <v>1249</v>
      </c>
      <c r="AS1025" s="284">
        <v>1175</v>
      </c>
      <c r="AU1025" t="s">
        <v>418</v>
      </c>
    </row>
    <row r="1026" spans="4:47" ht="13.5" customHeight="1">
      <c r="D1026" s="283" t="s">
        <v>402</v>
      </c>
      <c r="E1026" s="282"/>
      <c r="F1026" s="285" t="s">
        <v>829</v>
      </c>
      <c r="G1026" s="199">
        <v>15.6</v>
      </c>
      <c r="H1026" s="284">
        <v>788</v>
      </c>
      <c r="I1026" s="284">
        <v>807</v>
      </c>
      <c r="J1026" s="284">
        <v>938</v>
      </c>
      <c r="K1026" s="284">
        <v>868</v>
      </c>
      <c r="L1026" s="284">
        <v>852</v>
      </c>
      <c r="M1026" s="284">
        <v>1072</v>
      </c>
      <c r="N1026" s="284">
        <v>929</v>
      </c>
      <c r="O1026" s="284">
        <v>807</v>
      </c>
      <c r="P1026" s="284">
        <v>900</v>
      </c>
      <c r="Q1026" s="284">
        <v>1018</v>
      </c>
      <c r="R1026" s="284">
        <v>1008</v>
      </c>
      <c r="S1026" s="284">
        <v>1246</v>
      </c>
      <c r="T1026" s="284">
        <v>1500</v>
      </c>
      <c r="U1026" s="284">
        <v>1529</v>
      </c>
      <c r="V1026" s="284">
        <v>1121</v>
      </c>
      <c r="W1026" s="284">
        <v>1239</v>
      </c>
      <c r="X1026" s="284">
        <v>939</v>
      </c>
      <c r="Y1026" s="284">
        <v>1078</v>
      </c>
      <c r="Z1026" s="284">
        <v>1293</v>
      </c>
      <c r="AA1026" s="284">
        <v>1066</v>
      </c>
      <c r="AB1026" s="284">
        <v>1022</v>
      </c>
      <c r="AC1026" s="284">
        <v>1213</v>
      </c>
      <c r="AD1026" s="284">
        <v>1481</v>
      </c>
      <c r="AE1026" s="284">
        <v>1156</v>
      </c>
      <c r="AF1026" s="284">
        <v>1227</v>
      </c>
      <c r="AG1026" s="284">
        <v>1422</v>
      </c>
      <c r="AH1026" s="284">
        <v>1727</v>
      </c>
      <c r="AI1026" s="284">
        <v>956</v>
      </c>
      <c r="AJ1026" s="284">
        <v>1124</v>
      </c>
      <c r="AK1026" s="284">
        <v>1315</v>
      </c>
      <c r="AL1026" s="284">
        <v>1543</v>
      </c>
      <c r="AM1026" s="284">
        <v>904</v>
      </c>
      <c r="AN1026" s="284">
        <v>1032</v>
      </c>
      <c r="AO1026" s="284">
        <v>1175</v>
      </c>
      <c r="AP1026" s="284">
        <v>973</v>
      </c>
      <c r="AQ1026" s="284">
        <v>973</v>
      </c>
      <c r="AR1026" s="284">
        <v>1332</v>
      </c>
      <c r="AS1026" s="284">
        <v>1222</v>
      </c>
      <c r="AU1026" t="s">
        <v>402</v>
      </c>
    </row>
    <row r="1027" spans="4:47" ht="13.5" customHeight="1">
      <c r="D1027" s="283" t="s">
        <v>669</v>
      </c>
      <c r="E1027" s="282"/>
      <c r="F1027" s="285" t="s">
        <v>830</v>
      </c>
      <c r="G1027" s="199">
        <v>17.200000000000003</v>
      </c>
      <c r="H1027" s="284">
        <v>820</v>
      </c>
      <c r="I1027" s="284">
        <v>842</v>
      </c>
      <c r="J1027" s="284">
        <v>967</v>
      </c>
      <c r="K1027" s="284">
        <v>901</v>
      </c>
      <c r="L1027" s="284">
        <v>885</v>
      </c>
      <c r="M1027" s="284">
        <v>1114</v>
      </c>
      <c r="N1027" s="284">
        <v>1005</v>
      </c>
      <c r="O1027" s="284">
        <v>842</v>
      </c>
      <c r="P1027" s="284">
        <v>949</v>
      </c>
      <c r="Q1027" s="284">
        <v>1057</v>
      </c>
      <c r="R1027" s="284">
        <v>1061</v>
      </c>
      <c r="S1027" s="284">
        <v>1292</v>
      </c>
      <c r="T1027" s="284">
        <v>1572</v>
      </c>
      <c r="U1027" s="284">
        <v>1598</v>
      </c>
      <c r="V1027" s="284">
        <v>1179</v>
      </c>
      <c r="W1027" s="284">
        <v>1303</v>
      </c>
      <c r="X1027" s="284">
        <v>969</v>
      </c>
      <c r="Y1027" s="284">
        <v>1123</v>
      </c>
      <c r="Z1027" s="284">
        <v>1349</v>
      </c>
      <c r="AA1027" s="284">
        <v>1103</v>
      </c>
      <c r="AB1027" s="284">
        <v>1064</v>
      </c>
      <c r="AC1027" s="284">
        <v>1275</v>
      </c>
      <c r="AD1027" s="284">
        <v>1561</v>
      </c>
      <c r="AE1027" s="284">
        <v>1206</v>
      </c>
      <c r="AF1027" s="284">
        <v>1269</v>
      </c>
      <c r="AG1027" s="284">
        <v>1484</v>
      </c>
      <c r="AH1027" s="284">
        <v>1807</v>
      </c>
      <c r="AI1027" s="284">
        <v>984</v>
      </c>
      <c r="AJ1027" s="284">
        <v>1173</v>
      </c>
      <c r="AK1027" s="284">
        <v>1384</v>
      </c>
      <c r="AL1027" s="284">
        <v>1624</v>
      </c>
      <c r="AM1027" s="284">
        <v>941</v>
      </c>
      <c r="AN1027" s="284">
        <v>1084</v>
      </c>
      <c r="AO1027" s="284">
        <v>1233</v>
      </c>
      <c r="AP1027" s="284">
        <v>1035</v>
      </c>
      <c r="AQ1027" s="284">
        <v>1035</v>
      </c>
      <c r="AR1027" s="284">
        <v>1434</v>
      </c>
      <c r="AS1027" s="284">
        <v>1281</v>
      </c>
      <c r="AU1027" t="s">
        <v>669</v>
      </c>
    </row>
    <row r="1028" spans="4:47" ht="13.5" customHeight="1">
      <c r="D1028" s="283" t="s">
        <v>403</v>
      </c>
      <c r="E1028" s="282"/>
      <c r="F1028" s="285" t="s">
        <v>831</v>
      </c>
      <c r="G1028" s="199">
        <v>18.700000000000003</v>
      </c>
      <c r="H1028" s="284">
        <v>850</v>
      </c>
      <c r="I1028" s="284">
        <v>875</v>
      </c>
      <c r="J1028" s="284">
        <v>1015</v>
      </c>
      <c r="K1028" s="284">
        <v>932</v>
      </c>
      <c r="L1028" s="284">
        <v>915</v>
      </c>
      <c r="M1028" s="284">
        <v>1175</v>
      </c>
      <c r="N1028" s="284">
        <v>1004</v>
      </c>
      <c r="O1028" s="284">
        <v>876</v>
      </c>
      <c r="P1028" s="284">
        <v>994</v>
      </c>
      <c r="Q1028" s="284">
        <v>1116</v>
      </c>
      <c r="R1028" s="284">
        <v>1111</v>
      </c>
      <c r="S1028" s="284">
        <v>1332</v>
      </c>
      <c r="T1028" s="284">
        <v>1634</v>
      </c>
      <c r="U1028" s="284">
        <v>1658</v>
      </c>
      <c r="V1028" s="284">
        <v>1229</v>
      </c>
      <c r="W1028" s="284">
        <v>1358</v>
      </c>
      <c r="X1028" s="284">
        <v>995</v>
      </c>
      <c r="Y1028" s="284">
        <v>1162</v>
      </c>
      <c r="Z1028" s="284">
        <v>1397</v>
      </c>
      <c r="AA1028" s="284">
        <v>1134</v>
      </c>
      <c r="AB1028" s="284">
        <v>1101</v>
      </c>
      <c r="AC1028" s="284">
        <v>1330</v>
      </c>
      <c r="AD1028" s="284">
        <v>1631</v>
      </c>
      <c r="AE1028" s="284">
        <v>1249</v>
      </c>
      <c r="AF1028" s="284">
        <v>1306</v>
      </c>
      <c r="AG1028" s="284">
        <v>1540</v>
      </c>
      <c r="AH1028" s="284">
        <v>1877</v>
      </c>
      <c r="AI1028" s="284">
        <v>1007</v>
      </c>
      <c r="AJ1028" s="284">
        <v>1217</v>
      </c>
      <c r="AK1028" s="284">
        <v>1445</v>
      </c>
      <c r="AL1028" s="284">
        <v>1696</v>
      </c>
      <c r="AM1028" s="284">
        <v>973</v>
      </c>
      <c r="AN1028" s="284">
        <v>1129</v>
      </c>
      <c r="AO1028" s="284">
        <v>1284</v>
      </c>
      <c r="AP1028" s="284">
        <v>1089</v>
      </c>
      <c r="AQ1028" s="284">
        <v>1089</v>
      </c>
      <c r="AR1028" s="284">
        <v>1525</v>
      </c>
      <c r="AS1028" s="284">
        <v>1332</v>
      </c>
      <c r="AU1028" t="s">
        <v>403</v>
      </c>
    </row>
    <row r="1029" spans="4:47" ht="13.5" customHeight="1">
      <c r="D1029" s="283" t="s">
        <v>131</v>
      </c>
      <c r="E1029" s="283" t="s">
        <v>4713</v>
      </c>
      <c r="F1029" s="285" t="s">
        <v>832</v>
      </c>
      <c r="G1029" s="199">
        <v>12.5</v>
      </c>
      <c r="H1029" s="284">
        <v>611</v>
      </c>
      <c r="I1029" s="284">
        <v>628</v>
      </c>
      <c r="J1029" s="284">
        <v>726</v>
      </c>
      <c r="K1029" s="284">
        <v>654</v>
      </c>
      <c r="L1029" s="284">
        <v>644</v>
      </c>
      <c r="M1029" s="284">
        <v>829</v>
      </c>
      <c r="N1029" s="284">
        <v>707</v>
      </c>
      <c r="O1029" s="284">
        <v>628</v>
      </c>
      <c r="P1029" s="284">
        <v>710</v>
      </c>
      <c r="Q1029" s="284">
        <v>794</v>
      </c>
      <c r="R1029" s="284">
        <v>789</v>
      </c>
      <c r="S1029" s="284">
        <v>949</v>
      </c>
      <c r="T1029" s="284">
        <v>1165</v>
      </c>
      <c r="U1029" s="284">
        <v>1149</v>
      </c>
      <c r="V1029" s="284">
        <v>898</v>
      </c>
      <c r="W1029" s="284">
        <v>981</v>
      </c>
      <c r="X1029" s="284">
        <v>717</v>
      </c>
      <c r="Y1029" s="284">
        <v>830</v>
      </c>
      <c r="Z1029" s="284">
        <v>995</v>
      </c>
      <c r="AA1029" s="284">
        <v>816</v>
      </c>
      <c r="AB1029" s="284">
        <v>791</v>
      </c>
      <c r="AC1029" s="284">
        <v>946</v>
      </c>
      <c r="AD1029" s="284">
        <v>1155</v>
      </c>
      <c r="AE1029" s="284">
        <v>897</v>
      </c>
      <c r="AF1029" s="284">
        <v>924</v>
      </c>
      <c r="AG1029" s="284">
        <v>1082</v>
      </c>
      <c r="AH1029" s="284">
        <v>1316</v>
      </c>
      <c r="AI1029" s="284">
        <v>726</v>
      </c>
      <c r="AJ1029" s="284">
        <v>864</v>
      </c>
      <c r="AK1029" s="284">
        <v>1020</v>
      </c>
      <c r="AL1029" s="284">
        <v>1193</v>
      </c>
      <c r="AM1029" s="284">
        <v>695</v>
      </c>
      <c r="AN1029" s="284">
        <v>802</v>
      </c>
      <c r="AO1029" s="284">
        <v>909</v>
      </c>
      <c r="AP1029" s="284">
        <v>796</v>
      </c>
      <c r="AQ1029" s="284">
        <v>796</v>
      </c>
      <c r="AR1029" s="284">
        <v>1089</v>
      </c>
      <c r="AS1029" s="284">
        <v>948</v>
      </c>
      <c r="AU1029" t="s">
        <v>131</v>
      </c>
    </row>
    <row r="1030" spans="4:47" ht="13.5" customHeight="1">
      <c r="D1030" s="283" t="s">
        <v>3227</v>
      </c>
      <c r="E1030" s="283" t="s">
        <v>4713</v>
      </c>
      <c r="F1030" s="285" t="s">
        <v>832</v>
      </c>
      <c r="G1030" s="199">
        <v>12.5</v>
      </c>
      <c r="H1030" s="284">
        <v>611</v>
      </c>
      <c r="I1030" s="284">
        <v>628</v>
      </c>
      <c r="J1030" s="284">
        <v>726</v>
      </c>
      <c r="K1030" s="284">
        <v>654</v>
      </c>
      <c r="L1030" s="284">
        <v>644</v>
      </c>
      <c r="M1030" s="284">
        <v>829</v>
      </c>
      <c r="N1030" s="284">
        <v>707</v>
      </c>
      <c r="O1030" s="284">
        <v>628</v>
      </c>
      <c r="P1030" s="284">
        <v>710</v>
      </c>
      <c r="Q1030" s="284">
        <v>794</v>
      </c>
      <c r="R1030" s="284">
        <v>789</v>
      </c>
      <c r="S1030" s="284">
        <v>949</v>
      </c>
      <c r="T1030" s="284">
        <v>1165</v>
      </c>
      <c r="U1030" s="284">
        <v>1149</v>
      </c>
      <c r="V1030" s="284">
        <v>898</v>
      </c>
      <c r="W1030" s="284">
        <v>981</v>
      </c>
      <c r="X1030" s="284">
        <v>717</v>
      </c>
      <c r="Y1030" s="284">
        <v>830</v>
      </c>
      <c r="Z1030" s="284">
        <v>995</v>
      </c>
      <c r="AA1030" s="284">
        <v>816</v>
      </c>
      <c r="AB1030" s="284">
        <v>791</v>
      </c>
      <c r="AC1030" s="284">
        <v>946</v>
      </c>
      <c r="AD1030" s="284">
        <v>1155</v>
      </c>
      <c r="AE1030" s="284">
        <v>897</v>
      </c>
      <c r="AF1030" s="284">
        <v>924</v>
      </c>
      <c r="AG1030" s="284">
        <v>1082</v>
      </c>
      <c r="AH1030" s="284">
        <v>1316</v>
      </c>
      <c r="AI1030" s="284">
        <v>726</v>
      </c>
      <c r="AJ1030" s="284">
        <v>864</v>
      </c>
      <c r="AK1030" s="284">
        <v>1020</v>
      </c>
      <c r="AL1030" s="284">
        <v>1193</v>
      </c>
      <c r="AM1030" s="284">
        <v>695</v>
      </c>
      <c r="AN1030" s="284">
        <v>802</v>
      </c>
      <c r="AO1030" s="284">
        <v>909</v>
      </c>
      <c r="AP1030" s="284">
        <v>796</v>
      </c>
      <c r="AQ1030" s="284">
        <v>796</v>
      </c>
      <c r="AR1030" s="284">
        <v>1089</v>
      </c>
      <c r="AS1030" s="284">
        <v>948</v>
      </c>
      <c r="AU1030" t="s">
        <v>3227</v>
      </c>
    </row>
    <row r="1031" spans="4:47" ht="13.5" customHeight="1">
      <c r="D1031" s="283" t="s">
        <v>404</v>
      </c>
      <c r="E1031" s="282"/>
      <c r="F1031" s="285" t="s">
        <v>833</v>
      </c>
      <c r="G1031" s="199">
        <v>25</v>
      </c>
      <c r="H1031" s="284">
        <v>1288</v>
      </c>
      <c r="I1031" s="284">
        <v>1318</v>
      </c>
      <c r="J1031" s="284">
        <v>1535</v>
      </c>
      <c r="K1031" s="284">
        <v>1444</v>
      </c>
      <c r="L1031" s="284">
        <v>1416</v>
      </c>
      <c r="M1031" s="284">
        <v>1751</v>
      </c>
      <c r="N1031" s="284">
        <v>1537</v>
      </c>
      <c r="O1031" s="284">
        <v>1313</v>
      </c>
      <c r="P1031" s="284">
        <v>1452</v>
      </c>
      <c r="Q1031" s="284">
        <v>1655</v>
      </c>
      <c r="R1031" s="284">
        <v>1635</v>
      </c>
      <c r="S1031" s="284">
        <v>2178</v>
      </c>
      <c r="T1031" s="284">
        <v>2600</v>
      </c>
      <c r="U1031" s="284">
        <v>2643</v>
      </c>
      <c r="V1031" s="284">
        <v>1892</v>
      </c>
      <c r="W1031" s="284">
        <v>2091</v>
      </c>
      <c r="X1031" s="284">
        <v>1611</v>
      </c>
      <c r="Y1031" s="284">
        <v>1838</v>
      </c>
      <c r="Z1031" s="284">
        <v>2202</v>
      </c>
      <c r="AA1031" s="284">
        <v>1828</v>
      </c>
      <c r="AB1031" s="284">
        <v>1736</v>
      </c>
      <c r="AC1031" s="284">
        <v>2046</v>
      </c>
      <c r="AD1031" s="284">
        <v>2493</v>
      </c>
      <c r="AE1031" s="284">
        <v>1963</v>
      </c>
      <c r="AF1031" s="284">
        <v>2146</v>
      </c>
      <c r="AG1031" s="284">
        <v>2464</v>
      </c>
      <c r="AH1031" s="284">
        <v>2985</v>
      </c>
      <c r="AI1031" s="284">
        <v>1654</v>
      </c>
      <c r="AJ1031" s="284">
        <v>1912</v>
      </c>
      <c r="AK1031" s="284">
        <v>2223</v>
      </c>
      <c r="AL1031" s="284">
        <v>2607</v>
      </c>
      <c r="AM1031" s="284">
        <v>1513</v>
      </c>
      <c r="AN1031" s="284">
        <v>1722</v>
      </c>
      <c r="AO1031" s="284">
        <v>1958</v>
      </c>
      <c r="AP1031" s="284">
        <v>1559</v>
      </c>
      <c r="AQ1031" s="284">
        <v>1559</v>
      </c>
      <c r="AR1031" s="284">
        <v>2143</v>
      </c>
      <c r="AS1031" s="284">
        <v>2065</v>
      </c>
      <c r="AU1031" t="s">
        <v>404</v>
      </c>
    </row>
    <row r="1032" spans="4:47" ht="13.5" customHeight="1">
      <c r="D1032" s="283" t="s">
        <v>132</v>
      </c>
      <c r="E1032" s="282"/>
      <c r="F1032" s="285" t="s">
        <v>834</v>
      </c>
      <c r="G1032" s="199">
        <v>25</v>
      </c>
      <c r="H1032" s="284">
        <v>1125</v>
      </c>
      <c r="I1032" s="284">
        <v>1160</v>
      </c>
      <c r="J1032" s="284">
        <v>1342</v>
      </c>
      <c r="K1032" s="284">
        <v>1211</v>
      </c>
      <c r="L1032" s="284">
        <v>1191</v>
      </c>
      <c r="M1032" s="284">
        <v>1548</v>
      </c>
      <c r="N1032" s="284">
        <v>1313</v>
      </c>
      <c r="O1032" s="284">
        <v>1161</v>
      </c>
      <c r="P1032" s="284">
        <v>1325</v>
      </c>
      <c r="Q1032" s="284">
        <v>1478</v>
      </c>
      <c r="R1032" s="284">
        <v>1471</v>
      </c>
      <c r="S1032" s="284">
        <v>1791</v>
      </c>
      <c r="T1032" s="284">
        <v>2212</v>
      </c>
      <c r="U1032" s="284">
        <v>2169</v>
      </c>
      <c r="V1032" s="284">
        <v>1675</v>
      </c>
      <c r="W1032" s="284">
        <v>1839</v>
      </c>
      <c r="X1032" s="284">
        <v>1339</v>
      </c>
      <c r="Y1032" s="284">
        <v>1562</v>
      </c>
      <c r="Z1032" s="284">
        <v>1876</v>
      </c>
      <c r="AA1032" s="284">
        <v>1526</v>
      </c>
      <c r="AB1032" s="284">
        <v>1486</v>
      </c>
      <c r="AC1032" s="284">
        <v>1794</v>
      </c>
      <c r="AD1032" s="284">
        <v>2196</v>
      </c>
      <c r="AE1032" s="284">
        <v>1687</v>
      </c>
      <c r="AF1032" s="284">
        <v>1754</v>
      </c>
      <c r="AG1032" s="284">
        <v>2067</v>
      </c>
      <c r="AH1032" s="284">
        <v>2517</v>
      </c>
      <c r="AI1032" s="284">
        <v>1353</v>
      </c>
      <c r="AJ1032" s="284">
        <v>1627</v>
      </c>
      <c r="AK1032" s="284">
        <v>1935</v>
      </c>
      <c r="AL1032" s="284">
        <v>2266</v>
      </c>
      <c r="AM1032" s="284">
        <v>1290</v>
      </c>
      <c r="AN1032" s="284">
        <v>1501</v>
      </c>
      <c r="AO1032" s="284">
        <v>1702</v>
      </c>
      <c r="AP1032" s="284">
        <v>1477</v>
      </c>
      <c r="AQ1032" s="284">
        <v>1477</v>
      </c>
      <c r="AR1032" s="284">
        <v>2064</v>
      </c>
      <c r="AS1032" s="284">
        <v>1781</v>
      </c>
      <c r="AU1032" t="s">
        <v>132</v>
      </c>
    </row>
    <row r="1033" spans="4:47" ht="13.5" customHeight="1">
      <c r="D1033" s="283" t="s">
        <v>4294</v>
      </c>
      <c r="E1033" s="283"/>
      <c r="F1033" s="285" t="s">
        <v>4334</v>
      </c>
      <c r="G1033" s="199">
        <v>0</v>
      </c>
      <c r="H1033" s="284">
        <v>72</v>
      </c>
      <c r="I1033" s="284">
        <v>72</v>
      </c>
      <c r="J1033" s="284">
        <v>72</v>
      </c>
      <c r="K1033" s="284">
        <v>72</v>
      </c>
      <c r="L1033" s="284">
        <v>72</v>
      </c>
      <c r="M1033" s="284">
        <v>72</v>
      </c>
      <c r="N1033" s="284">
        <v>72</v>
      </c>
      <c r="O1033" s="284">
        <v>72</v>
      </c>
      <c r="P1033" s="284">
        <v>72</v>
      </c>
      <c r="Q1033" s="284">
        <v>72</v>
      </c>
      <c r="R1033" s="284">
        <v>72</v>
      </c>
      <c r="S1033" s="284">
        <v>72</v>
      </c>
      <c r="T1033" s="284">
        <v>72</v>
      </c>
      <c r="U1033" s="284">
        <v>72</v>
      </c>
      <c r="V1033" s="284">
        <v>72</v>
      </c>
      <c r="W1033" s="284">
        <v>72</v>
      </c>
      <c r="X1033" s="284">
        <v>72</v>
      </c>
      <c r="Y1033" s="284">
        <v>72</v>
      </c>
      <c r="Z1033" s="284">
        <v>72</v>
      </c>
      <c r="AA1033" s="284">
        <v>72</v>
      </c>
      <c r="AB1033" s="284">
        <v>72</v>
      </c>
      <c r="AC1033" s="284">
        <v>72</v>
      </c>
      <c r="AD1033" s="284">
        <v>72</v>
      </c>
      <c r="AE1033" s="284">
        <v>72</v>
      </c>
      <c r="AF1033" s="284">
        <v>72</v>
      </c>
      <c r="AG1033" s="284">
        <v>72</v>
      </c>
      <c r="AH1033" s="284">
        <v>72</v>
      </c>
      <c r="AI1033" s="284">
        <v>72</v>
      </c>
      <c r="AJ1033" s="284">
        <v>72</v>
      </c>
      <c r="AK1033" s="284">
        <v>72</v>
      </c>
      <c r="AL1033" s="284">
        <v>72</v>
      </c>
      <c r="AM1033" s="284">
        <v>72</v>
      </c>
      <c r="AN1033" s="284">
        <v>72</v>
      </c>
      <c r="AO1033" s="284">
        <v>72</v>
      </c>
      <c r="AP1033" s="284">
        <v>72</v>
      </c>
      <c r="AQ1033" s="284">
        <v>72</v>
      </c>
      <c r="AR1033" s="284">
        <v>72</v>
      </c>
      <c r="AS1033" s="284">
        <v>72</v>
      </c>
      <c r="AU1033" t="s">
        <v>4294</v>
      </c>
    </row>
    <row r="1034" spans="4:47" ht="13.5" customHeight="1">
      <c r="D1034" s="283" t="s">
        <v>4318</v>
      </c>
      <c r="E1034" s="283"/>
      <c r="F1034" s="285" t="s">
        <v>4338</v>
      </c>
      <c r="G1034" s="199">
        <v>0</v>
      </c>
      <c r="H1034" s="284">
        <v>221</v>
      </c>
      <c r="I1034" s="284">
        <v>221</v>
      </c>
      <c r="J1034" s="284">
        <v>221</v>
      </c>
      <c r="K1034" s="284">
        <v>221</v>
      </c>
      <c r="L1034" s="284">
        <v>221</v>
      </c>
      <c r="M1034" s="284">
        <v>221</v>
      </c>
      <c r="N1034" s="284">
        <v>221</v>
      </c>
      <c r="O1034" s="284">
        <v>221</v>
      </c>
      <c r="P1034" s="284">
        <v>221</v>
      </c>
      <c r="Q1034" s="284">
        <v>221</v>
      </c>
      <c r="R1034" s="284">
        <v>221</v>
      </c>
      <c r="S1034" s="284">
        <v>221</v>
      </c>
      <c r="T1034" s="284">
        <v>221</v>
      </c>
      <c r="U1034" s="284">
        <v>221</v>
      </c>
      <c r="V1034" s="284">
        <v>221</v>
      </c>
      <c r="W1034" s="284">
        <v>221</v>
      </c>
      <c r="X1034" s="284">
        <v>221</v>
      </c>
      <c r="Y1034" s="284">
        <v>221</v>
      </c>
      <c r="Z1034" s="284">
        <v>221</v>
      </c>
      <c r="AA1034" s="284">
        <v>221</v>
      </c>
      <c r="AB1034" s="284">
        <v>221</v>
      </c>
      <c r="AC1034" s="284">
        <v>221</v>
      </c>
      <c r="AD1034" s="284">
        <v>221</v>
      </c>
      <c r="AE1034" s="284">
        <v>221</v>
      </c>
      <c r="AF1034" s="284">
        <v>221</v>
      </c>
      <c r="AG1034" s="284">
        <v>221</v>
      </c>
      <c r="AH1034" s="284">
        <v>221</v>
      </c>
      <c r="AI1034" s="284">
        <v>221</v>
      </c>
      <c r="AJ1034" s="284">
        <v>221</v>
      </c>
      <c r="AK1034" s="284">
        <v>221</v>
      </c>
      <c r="AL1034" s="284">
        <v>221</v>
      </c>
      <c r="AM1034" s="284">
        <v>221</v>
      </c>
      <c r="AN1034" s="284">
        <v>221</v>
      </c>
      <c r="AO1034" s="284">
        <v>221</v>
      </c>
      <c r="AP1034" s="284">
        <v>221</v>
      </c>
      <c r="AQ1034" s="284">
        <v>221</v>
      </c>
      <c r="AR1034" s="284">
        <v>221</v>
      </c>
      <c r="AS1034" s="284">
        <v>221</v>
      </c>
      <c r="AU1034" t="s">
        <v>4318</v>
      </c>
    </row>
    <row r="1035" spans="4:47" ht="13.5" customHeight="1">
      <c r="D1035" s="283" t="s">
        <v>4298</v>
      </c>
      <c r="E1035" s="289"/>
      <c r="F1035" s="285" t="s">
        <v>4339</v>
      </c>
      <c r="G1035" s="199">
        <v>0</v>
      </c>
      <c r="H1035" s="284">
        <v>221</v>
      </c>
      <c r="I1035" s="284">
        <v>221</v>
      </c>
      <c r="J1035" s="284">
        <v>221</v>
      </c>
      <c r="K1035" s="284">
        <v>221</v>
      </c>
      <c r="L1035" s="284">
        <v>221</v>
      </c>
      <c r="M1035" s="284">
        <v>221</v>
      </c>
      <c r="N1035" s="284">
        <v>221</v>
      </c>
      <c r="O1035" s="284">
        <v>221</v>
      </c>
      <c r="P1035" s="284">
        <v>221</v>
      </c>
      <c r="Q1035" s="284">
        <v>221</v>
      </c>
      <c r="R1035" s="284">
        <v>221</v>
      </c>
      <c r="S1035" s="284">
        <v>221</v>
      </c>
      <c r="T1035" s="284">
        <v>221</v>
      </c>
      <c r="U1035" s="284">
        <v>221</v>
      </c>
      <c r="V1035" s="284">
        <v>221</v>
      </c>
      <c r="W1035" s="284">
        <v>221</v>
      </c>
      <c r="X1035" s="284">
        <v>221</v>
      </c>
      <c r="Y1035" s="284">
        <v>221</v>
      </c>
      <c r="Z1035" s="284">
        <v>221</v>
      </c>
      <c r="AA1035" s="284">
        <v>221</v>
      </c>
      <c r="AB1035" s="284">
        <v>221</v>
      </c>
      <c r="AC1035" s="284">
        <v>221</v>
      </c>
      <c r="AD1035" s="284">
        <v>221</v>
      </c>
      <c r="AE1035" s="284">
        <v>221</v>
      </c>
      <c r="AF1035" s="284">
        <v>221</v>
      </c>
      <c r="AG1035" s="284">
        <v>221</v>
      </c>
      <c r="AH1035" s="284">
        <v>221</v>
      </c>
      <c r="AI1035" s="284">
        <v>221</v>
      </c>
      <c r="AJ1035" s="284">
        <v>221</v>
      </c>
      <c r="AK1035" s="284">
        <v>221</v>
      </c>
      <c r="AL1035" s="284">
        <v>221</v>
      </c>
      <c r="AM1035" s="284">
        <v>221</v>
      </c>
      <c r="AN1035" s="284">
        <v>221</v>
      </c>
      <c r="AO1035" s="284">
        <v>221</v>
      </c>
      <c r="AP1035" s="284">
        <v>221</v>
      </c>
      <c r="AQ1035" s="284">
        <v>221</v>
      </c>
      <c r="AR1035" s="284">
        <v>221</v>
      </c>
      <c r="AS1035" s="284">
        <v>221</v>
      </c>
      <c r="AU1035" t="s">
        <v>4298</v>
      </c>
    </row>
    <row r="1036" spans="4:47" ht="13.5" customHeight="1">
      <c r="D1036" s="283" t="s">
        <v>4299</v>
      </c>
      <c r="E1036" s="283"/>
      <c r="F1036" s="285" t="s">
        <v>4340</v>
      </c>
      <c r="G1036" s="199">
        <v>0</v>
      </c>
      <c r="H1036" s="284">
        <v>253</v>
      </c>
      <c r="I1036" s="284">
        <v>253</v>
      </c>
      <c r="J1036" s="284">
        <v>253</v>
      </c>
      <c r="K1036" s="284">
        <v>253</v>
      </c>
      <c r="L1036" s="284">
        <v>253</v>
      </c>
      <c r="M1036" s="284">
        <v>253</v>
      </c>
      <c r="N1036" s="284">
        <v>253</v>
      </c>
      <c r="O1036" s="284">
        <v>253</v>
      </c>
      <c r="P1036" s="284">
        <v>253</v>
      </c>
      <c r="Q1036" s="284">
        <v>253</v>
      </c>
      <c r="R1036" s="284">
        <v>253</v>
      </c>
      <c r="S1036" s="284">
        <v>253</v>
      </c>
      <c r="T1036" s="284">
        <v>253</v>
      </c>
      <c r="U1036" s="284">
        <v>253</v>
      </c>
      <c r="V1036" s="284">
        <v>253</v>
      </c>
      <c r="W1036" s="284">
        <v>253</v>
      </c>
      <c r="X1036" s="284">
        <v>253</v>
      </c>
      <c r="Y1036" s="284">
        <v>253</v>
      </c>
      <c r="Z1036" s="284">
        <v>253</v>
      </c>
      <c r="AA1036" s="284">
        <v>253</v>
      </c>
      <c r="AB1036" s="284">
        <v>253</v>
      </c>
      <c r="AC1036" s="284">
        <v>253</v>
      </c>
      <c r="AD1036" s="284">
        <v>253</v>
      </c>
      <c r="AE1036" s="284">
        <v>253</v>
      </c>
      <c r="AF1036" s="284">
        <v>253</v>
      </c>
      <c r="AG1036" s="284">
        <v>253</v>
      </c>
      <c r="AH1036" s="284">
        <v>253</v>
      </c>
      <c r="AI1036" s="284">
        <v>253</v>
      </c>
      <c r="AJ1036" s="284">
        <v>253</v>
      </c>
      <c r="AK1036" s="284">
        <v>253</v>
      </c>
      <c r="AL1036" s="284">
        <v>253</v>
      </c>
      <c r="AM1036" s="284">
        <v>253</v>
      </c>
      <c r="AN1036" s="284">
        <v>253</v>
      </c>
      <c r="AO1036" s="284">
        <v>253</v>
      </c>
      <c r="AP1036" s="284">
        <v>253</v>
      </c>
      <c r="AQ1036" s="284">
        <v>253</v>
      </c>
      <c r="AR1036" s="284">
        <v>253</v>
      </c>
      <c r="AS1036" s="284">
        <v>253</v>
      </c>
      <c r="AU1036" t="s">
        <v>4299</v>
      </c>
    </row>
    <row r="1037" spans="4:47" ht="13.5" customHeight="1">
      <c r="D1037" s="283" t="s">
        <v>4300</v>
      </c>
      <c r="E1037" s="283"/>
      <c r="F1037" s="285" t="s">
        <v>4341</v>
      </c>
      <c r="G1037" s="199">
        <v>0</v>
      </c>
      <c r="H1037" s="284">
        <v>338</v>
      </c>
      <c r="I1037" s="284">
        <v>338</v>
      </c>
      <c r="J1037" s="284">
        <v>338</v>
      </c>
      <c r="K1037" s="284">
        <v>338</v>
      </c>
      <c r="L1037" s="284">
        <v>338</v>
      </c>
      <c r="M1037" s="284">
        <v>338</v>
      </c>
      <c r="N1037" s="284">
        <v>338</v>
      </c>
      <c r="O1037" s="284">
        <v>338</v>
      </c>
      <c r="P1037" s="284">
        <v>338</v>
      </c>
      <c r="Q1037" s="284">
        <v>338</v>
      </c>
      <c r="R1037" s="284">
        <v>338</v>
      </c>
      <c r="S1037" s="284">
        <v>338</v>
      </c>
      <c r="T1037" s="284">
        <v>338</v>
      </c>
      <c r="U1037" s="284">
        <v>338</v>
      </c>
      <c r="V1037" s="284">
        <v>338</v>
      </c>
      <c r="W1037" s="284">
        <v>338</v>
      </c>
      <c r="X1037" s="284">
        <v>338</v>
      </c>
      <c r="Y1037" s="284">
        <v>338</v>
      </c>
      <c r="Z1037" s="284">
        <v>338</v>
      </c>
      <c r="AA1037" s="284">
        <v>338</v>
      </c>
      <c r="AB1037" s="284">
        <v>338</v>
      </c>
      <c r="AC1037" s="284">
        <v>338</v>
      </c>
      <c r="AD1037" s="284">
        <v>338</v>
      </c>
      <c r="AE1037" s="284">
        <v>338</v>
      </c>
      <c r="AF1037" s="284">
        <v>338</v>
      </c>
      <c r="AG1037" s="284">
        <v>338</v>
      </c>
      <c r="AH1037" s="284">
        <v>338</v>
      </c>
      <c r="AI1037" s="284">
        <v>338</v>
      </c>
      <c r="AJ1037" s="284">
        <v>338</v>
      </c>
      <c r="AK1037" s="284">
        <v>338</v>
      </c>
      <c r="AL1037" s="284">
        <v>338</v>
      </c>
      <c r="AM1037" s="284">
        <v>338</v>
      </c>
      <c r="AN1037" s="284">
        <v>338</v>
      </c>
      <c r="AO1037" s="284">
        <v>338</v>
      </c>
      <c r="AP1037" s="284">
        <v>338</v>
      </c>
      <c r="AQ1037" s="284">
        <v>338</v>
      </c>
      <c r="AR1037" s="284">
        <v>338</v>
      </c>
      <c r="AS1037" s="284">
        <v>338</v>
      </c>
      <c r="AU1037" t="s">
        <v>4300</v>
      </c>
    </row>
    <row r="1038" spans="4:47" ht="13.5" customHeight="1">
      <c r="D1038" s="283" t="s">
        <v>4301</v>
      </c>
      <c r="E1038" s="289"/>
      <c r="F1038" s="285" t="s">
        <v>4342</v>
      </c>
      <c r="G1038" s="199">
        <v>0</v>
      </c>
      <c r="H1038" s="284">
        <v>338</v>
      </c>
      <c r="I1038" s="284">
        <v>338</v>
      </c>
      <c r="J1038" s="284">
        <v>338</v>
      </c>
      <c r="K1038" s="284">
        <v>338</v>
      </c>
      <c r="L1038" s="284">
        <v>338</v>
      </c>
      <c r="M1038" s="284">
        <v>338</v>
      </c>
      <c r="N1038" s="284">
        <v>338</v>
      </c>
      <c r="O1038" s="284">
        <v>338</v>
      </c>
      <c r="P1038" s="284">
        <v>338</v>
      </c>
      <c r="Q1038" s="284">
        <v>338</v>
      </c>
      <c r="R1038" s="284">
        <v>338</v>
      </c>
      <c r="S1038" s="284">
        <v>338</v>
      </c>
      <c r="T1038" s="284">
        <v>338</v>
      </c>
      <c r="U1038" s="284">
        <v>338</v>
      </c>
      <c r="V1038" s="284">
        <v>338</v>
      </c>
      <c r="W1038" s="284">
        <v>338</v>
      </c>
      <c r="X1038" s="284">
        <v>338</v>
      </c>
      <c r="Y1038" s="284">
        <v>338</v>
      </c>
      <c r="Z1038" s="284">
        <v>338</v>
      </c>
      <c r="AA1038" s="284">
        <v>338</v>
      </c>
      <c r="AB1038" s="284">
        <v>338</v>
      </c>
      <c r="AC1038" s="284">
        <v>338</v>
      </c>
      <c r="AD1038" s="284">
        <v>338</v>
      </c>
      <c r="AE1038" s="284">
        <v>338</v>
      </c>
      <c r="AF1038" s="284">
        <v>338</v>
      </c>
      <c r="AG1038" s="284">
        <v>338</v>
      </c>
      <c r="AH1038" s="284">
        <v>338</v>
      </c>
      <c r="AI1038" s="284">
        <v>338</v>
      </c>
      <c r="AJ1038" s="284">
        <v>338</v>
      </c>
      <c r="AK1038" s="284">
        <v>338</v>
      </c>
      <c r="AL1038" s="284">
        <v>338</v>
      </c>
      <c r="AM1038" s="284">
        <v>338</v>
      </c>
      <c r="AN1038" s="284">
        <v>338</v>
      </c>
      <c r="AO1038" s="284">
        <v>338</v>
      </c>
      <c r="AP1038" s="284">
        <v>338</v>
      </c>
      <c r="AQ1038" s="284">
        <v>338</v>
      </c>
      <c r="AR1038" s="284">
        <v>338</v>
      </c>
      <c r="AS1038" s="284">
        <v>338</v>
      </c>
      <c r="AU1038" t="s">
        <v>4301</v>
      </c>
    </row>
    <row r="1039" spans="4:47" ht="13.5" customHeight="1">
      <c r="D1039" s="283" t="s">
        <v>493</v>
      </c>
      <c r="E1039" s="282"/>
      <c r="F1039" s="285" t="s">
        <v>619</v>
      </c>
      <c r="G1039" s="199">
        <v>0.2</v>
      </c>
      <c r="H1039" s="284">
        <v>103</v>
      </c>
      <c r="I1039" s="284">
        <v>103</v>
      </c>
      <c r="J1039" s="284">
        <v>117</v>
      </c>
      <c r="K1039" s="284">
        <v>103</v>
      </c>
      <c r="L1039" s="284">
        <v>103</v>
      </c>
      <c r="M1039" s="284">
        <v>117</v>
      </c>
      <c r="N1039" s="284">
        <v>108</v>
      </c>
      <c r="O1039" s="284">
        <v>103</v>
      </c>
      <c r="P1039" s="284">
        <v>103</v>
      </c>
      <c r="Q1039" s="284">
        <v>117</v>
      </c>
      <c r="R1039" s="284">
        <v>108</v>
      </c>
      <c r="S1039" s="284">
        <v>103</v>
      </c>
      <c r="T1039" s="284">
        <v>103</v>
      </c>
      <c r="U1039" s="284">
        <v>117</v>
      </c>
      <c r="V1039" s="284">
        <v>103</v>
      </c>
      <c r="W1039" s="284">
        <v>117</v>
      </c>
      <c r="X1039" s="284">
        <v>103</v>
      </c>
      <c r="Y1039" s="284">
        <v>103</v>
      </c>
      <c r="Z1039" s="284">
        <v>117</v>
      </c>
      <c r="AA1039" s="284">
        <v>108</v>
      </c>
      <c r="AB1039" s="284">
        <v>103</v>
      </c>
      <c r="AC1039" s="284">
        <v>103</v>
      </c>
      <c r="AD1039" s="284">
        <v>117</v>
      </c>
      <c r="AE1039" s="284">
        <v>108</v>
      </c>
      <c r="AF1039" s="284">
        <v>103</v>
      </c>
      <c r="AG1039" s="284">
        <v>103</v>
      </c>
      <c r="AH1039" s="284">
        <v>117</v>
      </c>
      <c r="AI1039" s="284">
        <v>103</v>
      </c>
      <c r="AJ1039" s="284">
        <v>103</v>
      </c>
      <c r="AK1039" s="284">
        <v>103</v>
      </c>
      <c r="AL1039" s="284">
        <v>117</v>
      </c>
      <c r="AM1039" s="284">
        <v>103</v>
      </c>
      <c r="AN1039" s="284">
        <v>103</v>
      </c>
      <c r="AO1039" s="284">
        <v>117</v>
      </c>
      <c r="AP1039" s="284">
        <v>115</v>
      </c>
      <c r="AQ1039" s="284">
        <v>115</v>
      </c>
      <c r="AR1039" s="284">
        <v>115</v>
      </c>
      <c r="AS1039" s="284">
        <v>115</v>
      </c>
      <c r="AU1039" t="s">
        <v>493</v>
      </c>
    </row>
    <row r="1040" spans="4:47" ht="13.5" customHeight="1">
      <c r="D1040" s="283" t="s">
        <v>494</v>
      </c>
      <c r="E1040" s="282"/>
      <c r="F1040" s="285" t="s">
        <v>620</v>
      </c>
      <c r="G1040" s="199">
        <v>0.2</v>
      </c>
      <c r="H1040" s="284">
        <v>104</v>
      </c>
      <c r="I1040" s="284">
        <v>104</v>
      </c>
      <c r="J1040" s="284">
        <v>119</v>
      </c>
      <c r="K1040" s="284">
        <v>104</v>
      </c>
      <c r="L1040" s="284">
        <v>104</v>
      </c>
      <c r="M1040" s="284">
        <v>119</v>
      </c>
      <c r="N1040" s="284">
        <v>110</v>
      </c>
      <c r="O1040" s="284">
        <v>104</v>
      </c>
      <c r="P1040" s="284">
        <v>104</v>
      </c>
      <c r="Q1040" s="284">
        <v>119</v>
      </c>
      <c r="R1040" s="284">
        <v>110</v>
      </c>
      <c r="S1040" s="284">
        <v>104</v>
      </c>
      <c r="T1040" s="284">
        <v>104</v>
      </c>
      <c r="U1040" s="284">
        <v>119</v>
      </c>
      <c r="V1040" s="284">
        <v>104</v>
      </c>
      <c r="W1040" s="284">
        <v>119</v>
      </c>
      <c r="X1040" s="284">
        <v>104</v>
      </c>
      <c r="Y1040" s="284">
        <v>104</v>
      </c>
      <c r="Z1040" s="284">
        <v>119</v>
      </c>
      <c r="AA1040" s="284">
        <v>110</v>
      </c>
      <c r="AB1040" s="284">
        <v>104</v>
      </c>
      <c r="AC1040" s="284">
        <v>104</v>
      </c>
      <c r="AD1040" s="284">
        <v>119</v>
      </c>
      <c r="AE1040" s="284">
        <v>110</v>
      </c>
      <c r="AF1040" s="284">
        <v>104</v>
      </c>
      <c r="AG1040" s="284">
        <v>104</v>
      </c>
      <c r="AH1040" s="284">
        <v>119</v>
      </c>
      <c r="AI1040" s="284">
        <v>104</v>
      </c>
      <c r="AJ1040" s="284">
        <v>104</v>
      </c>
      <c r="AK1040" s="284">
        <v>104</v>
      </c>
      <c r="AL1040" s="284">
        <v>119</v>
      </c>
      <c r="AM1040" s="284">
        <v>104</v>
      </c>
      <c r="AN1040" s="284">
        <v>104</v>
      </c>
      <c r="AO1040" s="284">
        <v>119</v>
      </c>
      <c r="AP1040" s="284">
        <v>116</v>
      </c>
      <c r="AQ1040" s="284">
        <v>116</v>
      </c>
      <c r="AR1040" s="284">
        <v>116</v>
      </c>
      <c r="AS1040" s="284">
        <v>116</v>
      </c>
      <c r="AU1040" t="s">
        <v>494</v>
      </c>
    </row>
    <row r="1041" spans="4:47" ht="13.5" customHeight="1">
      <c r="D1041" s="283" t="s">
        <v>495</v>
      </c>
      <c r="E1041" s="282"/>
      <c r="F1041" s="285" t="s">
        <v>621</v>
      </c>
      <c r="G1041" s="199">
        <v>0.30000000000000004</v>
      </c>
      <c r="H1041" s="284">
        <v>131</v>
      </c>
      <c r="I1041" s="284">
        <v>131</v>
      </c>
      <c r="J1041" s="284">
        <v>149</v>
      </c>
      <c r="K1041" s="284">
        <v>131</v>
      </c>
      <c r="L1041" s="284">
        <v>131</v>
      </c>
      <c r="M1041" s="284">
        <v>149</v>
      </c>
      <c r="N1041" s="284">
        <v>138</v>
      </c>
      <c r="O1041" s="284">
        <v>131</v>
      </c>
      <c r="P1041" s="284">
        <v>131</v>
      </c>
      <c r="Q1041" s="284">
        <v>149</v>
      </c>
      <c r="R1041" s="284">
        <v>138</v>
      </c>
      <c r="S1041" s="284">
        <v>131</v>
      </c>
      <c r="T1041" s="284">
        <v>131</v>
      </c>
      <c r="U1041" s="284">
        <v>149</v>
      </c>
      <c r="V1041" s="284">
        <v>131</v>
      </c>
      <c r="W1041" s="284">
        <v>149</v>
      </c>
      <c r="X1041" s="284">
        <v>131</v>
      </c>
      <c r="Y1041" s="284">
        <v>131</v>
      </c>
      <c r="Z1041" s="284">
        <v>149</v>
      </c>
      <c r="AA1041" s="284">
        <v>138</v>
      </c>
      <c r="AB1041" s="284">
        <v>131</v>
      </c>
      <c r="AC1041" s="284">
        <v>131</v>
      </c>
      <c r="AD1041" s="284">
        <v>149</v>
      </c>
      <c r="AE1041" s="284">
        <v>138</v>
      </c>
      <c r="AF1041" s="284">
        <v>131</v>
      </c>
      <c r="AG1041" s="284">
        <v>131</v>
      </c>
      <c r="AH1041" s="284">
        <v>149</v>
      </c>
      <c r="AI1041" s="284">
        <v>131</v>
      </c>
      <c r="AJ1041" s="284">
        <v>131</v>
      </c>
      <c r="AK1041" s="284">
        <v>131</v>
      </c>
      <c r="AL1041" s="284">
        <v>149</v>
      </c>
      <c r="AM1041" s="284">
        <v>131</v>
      </c>
      <c r="AN1041" s="284">
        <v>131</v>
      </c>
      <c r="AO1041" s="284">
        <v>149</v>
      </c>
      <c r="AP1041" s="284">
        <v>147</v>
      </c>
      <c r="AQ1041" s="284">
        <v>147</v>
      </c>
      <c r="AR1041" s="284">
        <v>147</v>
      </c>
      <c r="AS1041" s="284">
        <v>147</v>
      </c>
      <c r="AU1041" t="s">
        <v>495</v>
      </c>
    </row>
    <row r="1042" spans="4:47" ht="13.5" customHeight="1">
      <c r="D1042" s="283" t="s">
        <v>133</v>
      </c>
      <c r="E1042" s="283" t="s">
        <v>4713</v>
      </c>
      <c r="F1042" s="285" t="s">
        <v>134</v>
      </c>
      <c r="G1042" s="199">
        <v>15.5</v>
      </c>
      <c r="H1042" s="284">
        <v>725</v>
      </c>
      <c r="I1042" s="284">
        <v>733</v>
      </c>
      <c r="J1042" s="284">
        <v>844</v>
      </c>
      <c r="K1042" s="284">
        <v>788</v>
      </c>
      <c r="L1042" s="284">
        <v>769</v>
      </c>
      <c r="M1042" s="284">
        <v>899</v>
      </c>
      <c r="N1042" s="284">
        <v>829</v>
      </c>
      <c r="O1042" s="284">
        <v>738</v>
      </c>
      <c r="P1042" s="284">
        <v>810</v>
      </c>
      <c r="Q1042" s="284">
        <v>914</v>
      </c>
      <c r="R1042" s="284">
        <v>885</v>
      </c>
      <c r="S1042" s="284">
        <v>995</v>
      </c>
      <c r="T1042" s="284">
        <v>1165</v>
      </c>
      <c r="U1042" s="284">
        <v>1306</v>
      </c>
      <c r="V1042" s="284">
        <v>946</v>
      </c>
      <c r="W1042" s="284">
        <v>1051</v>
      </c>
      <c r="X1042" s="284">
        <v>796</v>
      </c>
      <c r="Y1042" s="284">
        <v>890</v>
      </c>
      <c r="Z1042" s="284">
        <v>945</v>
      </c>
      <c r="AA1042" s="284">
        <v>899</v>
      </c>
      <c r="AB1042" s="284">
        <v>848</v>
      </c>
      <c r="AC1042" s="284">
        <v>976</v>
      </c>
      <c r="AD1042" s="284">
        <v>1183</v>
      </c>
      <c r="AE1042" s="284">
        <v>956</v>
      </c>
      <c r="AF1042" s="284">
        <v>1062</v>
      </c>
      <c r="AG1042" s="284">
        <v>1194</v>
      </c>
      <c r="AH1042" s="284">
        <v>1440</v>
      </c>
      <c r="AI1042" s="284">
        <v>764</v>
      </c>
      <c r="AJ1042" s="284">
        <v>938</v>
      </c>
      <c r="AK1042" s="284">
        <v>1066</v>
      </c>
      <c r="AL1042" s="284">
        <v>1251</v>
      </c>
      <c r="AM1042" s="284">
        <v>805</v>
      </c>
      <c r="AN1042" s="284">
        <v>882</v>
      </c>
      <c r="AO1042" s="284">
        <v>1005</v>
      </c>
      <c r="AP1042" s="284">
        <v>852</v>
      </c>
      <c r="AQ1042" s="284">
        <v>852</v>
      </c>
      <c r="AR1042" s="284">
        <v>1085</v>
      </c>
      <c r="AS1042" s="284">
        <v>995</v>
      </c>
      <c r="AU1042" t="s">
        <v>133</v>
      </c>
    </row>
    <row r="1043" spans="4:47" ht="13.5" customHeight="1">
      <c r="D1043" s="283" t="s">
        <v>3014</v>
      </c>
      <c r="E1043" s="283" t="s">
        <v>4713</v>
      </c>
      <c r="F1043" s="285" t="s">
        <v>134</v>
      </c>
      <c r="G1043" s="199">
        <v>15.5</v>
      </c>
      <c r="H1043" s="284">
        <v>725</v>
      </c>
      <c r="I1043" s="284">
        <v>733</v>
      </c>
      <c r="J1043" s="284">
        <v>844</v>
      </c>
      <c r="K1043" s="284">
        <v>788</v>
      </c>
      <c r="L1043" s="284">
        <v>769</v>
      </c>
      <c r="M1043" s="284">
        <v>899</v>
      </c>
      <c r="N1043" s="284">
        <v>829</v>
      </c>
      <c r="O1043" s="284">
        <v>738</v>
      </c>
      <c r="P1043" s="284">
        <v>810</v>
      </c>
      <c r="Q1043" s="284">
        <v>914</v>
      </c>
      <c r="R1043" s="284">
        <v>885</v>
      </c>
      <c r="S1043" s="284">
        <v>995</v>
      </c>
      <c r="T1043" s="284">
        <v>1165</v>
      </c>
      <c r="U1043" s="284">
        <v>1306</v>
      </c>
      <c r="V1043" s="284">
        <v>946</v>
      </c>
      <c r="W1043" s="284">
        <v>1051</v>
      </c>
      <c r="X1043" s="284">
        <v>796</v>
      </c>
      <c r="Y1043" s="284">
        <v>890</v>
      </c>
      <c r="Z1043" s="284">
        <v>945</v>
      </c>
      <c r="AA1043" s="284">
        <v>899</v>
      </c>
      <c r="AB1043" s="284">
        <v>848</v>
      </c>
      <c r="AC1043" s="284">
        <v>976</v>
      </c>
      <c r="AD1043" s="284">
        <v>1183</v>
      </c>
      <c r="AE1043" s="284">
        <v>956</v>
      </c>
      <c r="AF1043" s="284">
        <v>1062</v>
      </c>
      <c r="AG1043" s="284">
        <v>1194</v>
      </c>
      <c r="AH1043" s="284">
        <v>1440</v>
      </c>
      <c r="AI1043" s="284">
        <v>764</v>
      </c>
      <c r="AJ1043" s="284">
        <v>938</v>
      </c>
      <c r="AK1043" s="284">
        <v>1066</v>
      </c>
      <c r="AL1043" s="284">
        <v>1251</v>
      </c>
      <c r="AM1043" s="284">
        <v>805</v>
      </c>
      <c r="AN1043" s="284">
        <v>882</v>
      </c>
      <c r="AO1043" s="284">
        <v>1005</v>
      </c>
      <c r="AP1043" s="284">
        <v>852</v>
      </c>
      <c r="AQ1043" s="284">
        <v>852</v>
      </c>
      <c r="AR1043" s="284">
        <v>1085</v>
      </c>
      <c r="AS1043" s="284">
        <v>995</v>
      </c>
      <c r="AU1043" t="s">
        <v>3014</v>
      </c>
    </row>
    <row r="1044" spans="4:47" ht="13.5" customHeight="1">
      <c r="D1044" s="283" t="s">
        <v>1025</v>
      </c>
      <c r="E1044" s="282"/>
      <c r="F1044" s="285" t="s">
        <v>1030</v>
      </c>
      <c r="G1044" s="199">
        <v>4.5999999999999996</v>
      </c>
      <c r="H1044" s="284">
        <v>320</v>
      </c>
      <c r="I1044" s="284">
        <v>352</v>
      </c>
      <c r="J1044" s="284">
        <v>406</v>
      </c>
      <c r="K1044" s="284">
        <v>320</v>
      </c>
      <c r="L1044" s="284">
        <v>352</v>
      </c>
      <c r="M1044" s="284">
        <v>406</v>
      </c>
      <c r="N1044" s="284">
        <v>357</v>
      </c>
      <c r="O1044" s="284">
        <v>320</v>
      </c>
      <c r="P1044" s="284">
        <v>352</v>
      </c>
      <c r="Q1044" s="284">
        <v>406</v>
      </c>
      <c r="R1044" s="284">
        <v>357</v>
      </c>
      <c r="S1044" s="284">
        <v>320</v>
      </c>
      <c r="T1044" s="284">
        <v>352</v>
      </c>
      <c r="U1044" s="284">
        <v>406</v>
      </c>
      <c r="V1044" s="284">
        <v>352</v>
      </c>
      <c r="W1044" s="284">
        <v>406</v>
      </c>
      <c r="X1044" s="284">
        <v>320</v>
      </c>
      <c r="Y1044" s="284">
        <v>352</v>
      </c>
      <c r="Z1044" s="284">
        <v>406</v>
      </c>
      <c r="AA1044" s="284">
        <v>357</v>
      </c>
      <c r="AB1044" s="284">
        <v>320</v>
      </c>
      <c r="AC1044" s="284">
        <v>352</v>
      </c>
      <c r="AD1044" s="284">
        <v>406</v>
      </c>
      <c r="AE1044" s="284">
        <v>357</v>
      </c>
      <c r="AF1044" s="284">
        <v>320</v>
      </c>
      <c r="AG1044" s="284">
        <v>352</v>
      </c>
      <c r="AH1044" s="284">
        <v>406</v>
      </c>
      <c r="AI1044" s="284">
        <v>352</v>
      </c>
      <c r="AJ1044" s="284">
        <v>320</v>
      </c>
      <c r="AK1044" s="284">
        <v>352</v>
      </c>
      <c r="AL1044" s="284">
        <v>406</v>
      </c>
      <c r="AM1044" s="284">
        <v>320</v>
      </c>
      <c r="AN1044" s="284">
        <v>352</v>
      </c>
      <c r="AO1044" s="284">
        <v>406</v>
      </c>
      <c r="AP1044" s="284">
        <v>392</v>
      </c>
      <c r="AQ1044" s="284">
        <v>392</v>
      </c>
      <c r="AR1044" s="284">
        <v>392</v>
      </c>
      <c r="AS1044" s="284">
        <v>392</v>
      </c>
      <c r="AU1044" t="s">
        <v>1025</v>
      </c>
    </row>
    <row r="1045" spans="4:47" ht="13.5" customHeight="1">
      <c r="D1045" s="283" t="s">
        <v>1026</v>
      </c>
      <c r="E1045" s="282"/>
      <c r="F1045" s="285" t="s">
        <v>1031</v>
      </c>
      <c r="G1045" s="199">
        <v>15.4</v>
      </c>
      <c r="H1045" s="284">
        <v>538</v>
      </c>
      <c r="I1045" s="284">
        <v>628</v>
      </c>
      <c r="J1045" s="284">
        <v>727</v>
      </c>
      <c r="K1045" s="284">
        <v>538</v>
      </c>
      <c r="L1045" s="284">
        <v>628</v>
      </c>
      <c r="M1045" s="284">
        <v>727</v>
      </c>
      <c r="N1045" s="284">
        <v>627</v>
      </c>
      <c r="O1045" s="284">
        <v>538</v>
      </c>
      <c r="P1045" s="284">
        <v>628</v>
      </c>
      <c r="Q1045" s="284">
        <v>727</v>
      </c>
      <c r="R1045" s="284">
        <v>627</v>
      </c>
      <c r="S1045" s="284">
        <v>538</v>
      </c>
      <c r="T1045" s="284">
        <v>628</v>
      </c>
      <c r="U1045" s="284">
        <v>727</v>
      </c>
      <c r="V1045" s="284">
        <v>628</v>
      </c>
      <c r="W1045" s="284">
        <v>727</v>
      </c>
      <c r="X1045" s="284">
        <v>538</v>
      </c>
      <c r="Y1045" s="284">
        <v>628</v>
      </c>
      <c r="Z1045" s="284">
        <v>727</v>
      </c>
      <c r="AA1045" s="284">
        <v>627</v>
      </c>
      <c r="AB1045" s="284">
        <v>538</v>
      </c>
      <c r="AC1045" s="284">
        <v>628</v>
      </c>
      <c r="AD1045" s="284">
        <v>727</v>
      </c>
      <c r="AE1045" s="284">
        <v>627</v>
      </c>
      <c r="AF1045" s="284">
        <v>538</v>
      </c>
      <c r="AG1045" s="284">
        <v>628</v>
      </c>
      <c r="AH1045" s="284">
        <v>727</v>
      </c>
      <c r="AI1045" s="284">
        <v>628</v>
      </c>
      <c r="AJ1045" s="284">
        <v>538</v>
      </c>
      <c r="AK1045" s="284">
        <v>628</v>
      </c>
      <c r="AL1045" s="284">
        <v>727</v>
      </c>
      <c r="AM1045" s="284">
        <v>538</v>
      </c>
      <c r="AN1045" s="284">
        <v>628</v>
      </c>
      <c r="AO1045" s="284">
        <v>727</v>
      </c>
      <c r="AP1045" s="284">
        <v>697</v>
      </c>
      <c r="AQ1045" s="284">
        <v>697</v>
      </c>
      <c r="AR1045" s="284">
        <v>697</v>
      </c>
      <c r="AS1045" s="284">
        <v>697</v>
      </c>
      <c r="AU1045" t="s">
        <v>1026</v>
      </c>
    </row>
    <row r="1046" spans="4:47" ht="13.5" customHeight="1">
      <c r="D1046" s="283" t="s">
        <v>1027</v>
      </c>
      <c r="E1046" s="282"/>
      <c r="F1046" s="285" t="s">
        <v>1029</v>
      </c>
      <c r="G1046" s="199">
        <v>5.6999999999999993</v>
      </c>
      <c r="H1046" s="284">
        <v>403</v>
      </c>
      <c r="I1046" s="284">
        <v>449</v>
      </c>
      <c r="J1046" s="284">
        <v>518</v>
      </c>
      <c r="K1046" s="284">
        <v>403</v>
      </c>
      <c r="L1046" s="284">
        <v>449</v>
      </c>
      <c r="M1046" s="284">
        <v>518</v>
      </c>
      <c r="N1046" s="284">
        <v>454</v>
      </c>
      <c r="O1046" s="284">
        <v>403</v>
      </c>
      <c r="P1046" s="284">
        <v>449</v>
      </c>
      <c r="Q1046" s="284">
        <v>518</v>
      </c>
      <c r="R1046" s="284">
        <v>454</v>
      </c>
      <c r="S1046" s="284">
        <v>403</v>
      </c>
      <c r="T1046" s="284">
        <v>449</v>
      </c>
      <c r="U1046" s="284">
        <v>518</v>
      </c>
      <c r="V1046" s="284">
        <v>449</v>
      </c>
      <c r="W1046" s="284">
        <v>518</v>
      </c>
      <c r="X1046" s="284">
        <v>403</v>
      </c>
      <c r="Y1046" s="284">
        <v>449</v>
      </c>
      <c r="Z1046" s="284">
        <v>518</v>
      </c>
      <c r="AA1046" s="284">
        <v>454</v>
      </c>
      <c r="AB1046" s="284">
        <v>403</v>
      </c>
      <c r="AC1046" s="284">
        <v>449</v>
      </c>
      <c r="AD1046" s="284">
        <v>518</v>
      </c>
      <c r="AE1046" s="284">
        <v>454</v>
      </c>
      <c r="AF1046" s="284">
        <v>403</v>
      </c>
      <c r="AG1046" s="284">
        <v>449</v>
      </c>
      <c r="AH1046" s="284">
        <v>518</v>
      </c>
      <c r="AI1046" s="284">
        <v>449</v>
      </c>
      <c r="AJ1046" s="284">
        <v>403</v>
      </c>
      <c r="AK1046" s="284">
        <v>449</v>
      </c>
      <c r="AL1046" s="284">
        <v>518</v>
      </c>
      <c r="AM1046" s="284">
        <v>403</v>
      </c>
      <c r="AN1046" s="284">
        <v>449</v>
      </c>
      <c r="AO1046" s="284">
        <v>518</v>
      </c>
      <c r="AP1046" s="284">
        <v>498</v>
      </c>
      <c r="AQ1046" s="284">
        <v>498</v>
      </c>
      <c r="AR1046" s="284">
        <v>498</v>
      </c>
      <c r="AS1046" s="284">
        <v>498</v>
      </c>
      <c r="AU1046" t="s">
        <v>1027</v>
      </c>
    </row>
    <row r="1047" spans="4:47" ht="13.5" customHeight="1">
      <c r="D1047" s="283" t="s">
        <v>1028</v>
      </c>
      <c r="E1047" s="282"/>
      <c r="F1047" s="285" t="s">
        <v>1031</v>
      </c>
      <c r="G1047" s="199">
        <v>18.600000000000001</v>
      </c>
      <c r="H1047" s="284">
        <v>627</v>
      </c>
      <c r="I1047" s="284">
        <v>731</v>
      </c>
      <c r="J1047" s="284">
        <v>845</v>
      </c>
      <c r="K1047" s="284">
        <v>627</v>
      </c>
      <c r="L1047" s="284">
        <v>731</v>
      </c>
      <c r="M1047" s="284">
        <v>845</v>
      </c>
      <c r="N1047" s="284">
        <v>729</v>
      </c>
      <c r="O1047" s="284">
        <v>627</v>
      </c>
      <c r="P1047" s="284">
        <v>731</v>
      </c>
      <c r="Q1047" s="284">
        <v>845</v>
      </c>
      <c r="R1047" s="284">
        <v>729</v>
      </c>
      <c r="S1047" s="284">
        <v>627</v>
      </c>
      <c r="T1047" s="284">
        <v>731</v>
      </c>
      <c r="U1047" s="284">
        <v>845</v>
      </c>
      <c r="V1047" s="284">
        <v>731</v>
      </c>
      <c r="W1047" s="284">
        <v>845</v>
      </c>
      <c r="X1047" s="284">
        <v>627</v>
      </c>
      <c r="Y1047" s="284">
        <v>731</v>
      </c>
      <c r="Z1047" s="284">
        <v>845</v>
      </c>
      <c r="AA1047" s="284">
        <v>729</v>
      </c>
      <c r="AB1047" s="284">
        <v>627</v>
      </c>
      <c r="AC1047" s="284">
        <v>731</v>
      </c>
      <c r="AD1047" s="284">
        <v>845</v>
      </c>
      <c r="AE1047" s="284">
        <v>729</v>
      </c>
      <c r="AF1047" s="284">
        <v>627</v>
      </c>
      <c r="AG1047" s="284">
        <v>731</v>
      </c>
      <c r="AH1047" s="284">
        <v>845</v>
      </c>
      <c r="AI1047" s="284">
        <v>731</v>
      </c>
      <c r="AJ1047" s="284">
        <v>627</v>
      </c>
      <c r="AK1047" s="284">
        <v>731</v>
      </c>
      <c r="AL1047" s="284">
        <v>845</v>
      </c>
      <c r="AM1047" s="284">
        <v>627</v>
      </c>
      <c r="AN1047" s="284">
        <v>731</v>
      </c>
      <c r="AO1047" s="284">
        <v>845</v>
      </c>
      <c r="AP1047" s="284">
        <v>812</v>
      </c>
      <c r="AQ1047" s="284">
        <v>812</v>
      </c>
      <c r="AR1047" s="284">
        <v>812</v>
      </c>
      <c r="AS1047" s="284">
        <v>812</v>
      </c>
      <c r="AU1047" t="s">
        <v>1028</v>
      </c>
    </row>
    <row r="1048" spans="4:47" ht="13.5" customHeight="1">
      <c r="D1048" s="283" t="s">
        <v>137</v>
      </c>
      <c r="E1048" s="283" t="s">
        <v>4713</v>
      </c>
      <c r="F1048" s="285" t="s">
        <v>138</v>
      </c>
      <c r="G1048" s="199">
        <v>18.600000000000001</v>
      </c>
      <c r="H1048" s="284">
        <v>1552</v>
      </c>
      <c r="I1048" s="284">
        <v>1689</v>
      </c>
      <c r="J1048" s="284">
        <v>1960</v>
      </c>
      <c r="K1048" s="284">
        <v>1588</v>
      </c>
      <c r="L1048" s="284">
        <v>1708</v>
      </c>
      <c r="M1048" s="284">
        <v>2023</v>
      </c>
      <c r="N1048" s="284">
        <v>1770</v>
      </c>
      <c r="O1048" s="284">
        <v>1538</v>
      </c>
      <c r="P1048" s="284">
        <v>1735</v>
      </c>
      <c r="Q1048" s="284">
        <v>1999</v>
      </c>
      <c r="R1048" s="284">
        <v>1804</v>
      </c>
      <c r="S1048" s="284">
        <v>1907</v>
      </c>
      <c r="T1048" s="284">
        <v>2122</v>
      </c>
      <c r="U1048" s="284">
        <v>2428</v>
      </c>
      <c r="V1048" s="284">
        <v>1956</v>
      </c>
      <c r="W1048" s="284">
        <v>2167</v>
      </c>
      <c r="X1048" s="284">
        <v>1606</v>
      </c>
      <c r="Y1048" s="284">
        <v>1860</v>
      </c>
      <c r="Z1048" s="284">
        <v>2214</v>
      </c>
      <c r="AA1048" s="284">
        <v>1920</v>
      </c>
      <c r="AB1048" s="284">
        <v>1644</v>
      </c>
      <c r="AC1048" s="284">
        <v>1921</v>
      </c>
      <c r="AD1048" s="284">
        <v>2300</v>
      </c>
      <c r="AE1048" s="284">
        <v>1960</v>
      </c>
      <c r="AF1048" s="284">
        <v>1747</v>
      </c>
      <c r="AG1048" s="284">
        <v>2026</v>
      </c>
      <c r="AH1048" s="284">
        <v>2423</v>
      </c>
      <c r="AI1048" s="284">
        <v>1799</v>
      </c>
      <c r="AJ1048" s="284">
        <v>1694</v>
      </c>
      <c r="AK1048" s="284">
        <v>1967</v>
      </c>
      <c r="AL1048" s="284">
        <v>2330</v>
      </c>
      <c r="AM1048" s="284">
        <v>1583</v>
      </c>
      <c r="AN1048" s="284">
        <v>1804</v>
      </c>
      <c r="AO1048" s="284">
        <v>2081</v>
      </c>
      <c r="AP1048" s="284">
        <v>1941</v>
      </c>
      <c r="AQ1048" s="284">
        <v>1941</v>
      </c>
      <c r="AR1048" s="284">
        <v>2116</v>
      </c>
      <c r="AS1048" s="284">
        <v>2059</v>
      </c>
      <c r="AU1048" t="s">
        <v>137</v>
      </c>
    </row>
    <row r="1049" spans="4:47" ht="13.5" customHeight="1">
      <c r="D1049" s="283" t="s">
        <v>3017</v>
      </c>
      <c r="E1049" s="283" t="s">
        <v>4713</v>
      </c>
      <c r="F1049" s="285" t="s">
        <v>138</v>
      </c>
      <c r="G1049" s="199">
        <v>18.600000000000001</v>
      </c>
      <c r="H1049" s="284">
        <v>1552</v>
      </c>
      <c r="I1049" s="284">
        <v>1689</v>
      </c>
      <c r="J1049" s="284">
        <v>1960</v>
      </c>
      <c r="K1049" s="284">
        <v>1588</v>
      </c>
      <c r="L1049" s="284">
        <v>1708</v>
      </c>
      <c r="M1049" s="284">
        <v>2023</v>
      </c>
      <c r="N1049" s="284">
        <v>1770</v>
      </c>
      <c r="O1049" s="284">
        <v>1538</v>
      </c>
      <c r="P1049" s="284">
        <v>1735</v>
      </c>
      <c r="Q1049" s="284">
        <v>1999</v>
      </c>
      <c r="R1049" s="284">
        <v>1804</v>
      </c>
      <c r="S1049" s="284">
        <v>1907</v>
      </c>
      <c r="T1049" s="284">
        <v>2122</v>
      </c>
      <c r="U1049" s="284">
        <v>2428</v>
      </c>
      <c r="V1049" s="284">
        <v>1956</v>
      </c>
      <c r="W1049" s="284">
        <v>2167</v>
      </c>
      <c r="X1049" s="284">
        <v>1606</v>
      </c>
      <c r="Y1049" s="284">
        <v>1860</v>
      </c>
      <c r="Z1049" s="284">
        <v>2214</v>
      </c>
      <c r="AA1049" s="284">
        <v>1920</v>
      </c>
      <c r="AB1049" s="284">
        <v>1644</v>
      </c>
      <c r="AC1049" s="284">
        <v>1921</v>
      </c>
      <c r="AD1049" s="284">
        <v>2300</v>
      </c>
      <c r="AE1049" s="284">
        <v>1960</v>
      </c>
      <c r="AF1049" s="284">
        <v>1747</v>
      </c>
      <c r="AG1049" s="284">
        <v>2026</v>
      </c>
      <c r="AH1049" s="284">
        <v>2423</v>
      </c>
      <c r="AI1049" s="284">
        <v>1799</v>
      </c>
      <c r="AJ1049" s="284">
        <v>1694</v>
      </c>
      <c r="AK1049" s="284">
        <v>1967</v>
      </c>
      <c r="AL1049" s="284">
        <v>2330</v>
      </c>
      <c r="AM1049" s="284">
        <v>1583</v>
      </c>
      <c r="AN1049" s="284">
        <v>1804</v>
      </c>
      <c r="AO1049" s="284">
        <v>2081</v>
      </c>
      <c r="AP1049" s="284">
        <v>1941</v>
      </c>
      <c r="AQ1049" s="284">
        <v>1941</v>
      </c>
      <c r="AR1049" s="284">
        <v>2116</v>
      </c>
      <c r="AS1049" s="284">
        <v>2059</v>
      </c>
      <c r="AU1049" t="s">
        <v>3017</v>
      </c>
    </row>
    <row r="1050" spans="4:47" ht="13.5" customHeight="1">
      <c r="D1050" s="283" t="s">
        <v>139</v>
      </c>
      <c r="E1050" s="282"/>
      <c r="F1050" s="285" t="s">
        <v>140</v>
      </c>
      <c r="G1050" s="199">
        <v>44</v>
      </c>
      <c r="H1050" s="284">
        <v>1879</v>
      </c>
      <c r="I1050" s="284">
        <v>1905</v>
      </c>
      <c r="J1050" s="284">
        <v>2188</v>
      </c>
      <c r="K1050" s="284">
        <v>2020</v>
      </c>
      <c r="L1050" s="284">
        <v>1972</v>
      </c>
      <c r="M1050" s="284">
        <v>2478</v>
      </c>
      <c r="N1050" s="284">
        <v>2137</v>
      </c>
      <c r="O1050" s="284">
        <v>1919</v>
      </c>
      <c r="P1050" s="284">
        <v>2126</v>
      </c>
      <c r="Q1050" s="284">
        <v>2379</v>
      </c>
      <c r="R1050" s="284">
        <v>2291</v>
      </c>
      <c r="S1050" s="284">
        <v>2916</v>
      </c>
      <c r="T1050" s="284">
        <v>3400</v>
      </c>
      <c r="U1050" s="284">
        <v>3860</v>
      </c>
      <c r="V1050" s="284">
        <v>2997</v>
      </c>
      <c r="W1050" s="284">
        <v>3347</v>
      </c>
      <c r="X1050" s="284">
        <v>2023</v>
      </c>
      <c r="Y1050" s="284">
        <v>2283</v>
      </c>
      <c r="Z1050" s="284">
        <v>2730</v>
      </c>
      <c r="AA1050" s="284">
        <v>2290</v>
      </c>
      <c r="AB1050" s="284">
        <v>2181</v>
      </c>
      <c r="AC1050" s="284">
        <v>2536</v>
      </c>
      <c r="AD1050" s="284">
        <v>3081</v>
      </c>
      <c r="AE1050" s="284">
        <v>2463</v>
      </c>
      <c r="AF1050" s="284">
        <v>2395</v>
      </c>
      <c r="AG1050" s="284">
        <v>2753</v>
      </c>
      <c r="AH1050" s="284">
        <v>3337</v>
      </c>
      <c r="AI1050" s="284">
        <v>2037</v>
      </c>
      <c r="AJ1050" s="284">
        <v>2394</v>
      </c>
      <c r="AK1050" s="284">
        <v>2750</v>
      </c>
      <c r="AL1050" s="284">
        <v>3226</v>
      </c>
      <c r="AM1050" s="284">
        <v>2059</v>
      </c>
      <c r="AN1050" s="284">
        <v>2278</v>
      </c>
      <c r="AO1050" s="284">
        <v>2591</v>
      </c>
      <c r="AP1050" s="284">
        <v>2388</v>
      </c>
      <c r="AQ1050" s="284">
        <v>2388</v>
      </c>
      <c r="AR1050" s="284">
        <v>3040</v>
      </c>
      <c r="AS1050" s="284">
        <v>2818</v>
      </c>
      <c r="AU1050" t="s">
        <v>139</v>
      </c>
    </row>
    <row r="1051" spans="4:47" ht="13.5" customHeight="1">
      <c r="D1051" s="283" t="s">
        <v>4302</v>
      </c>
      <c r="E1051" s="283"/>
      <c r="F1051" s="285" t="s">
        <v>4343</v>
      </c>
      <c r="G1051" s="199">
        <v>0</v>
      </c>
      <c r="H1051" s="284">
        <v>80</v>
      </c>
      <c r="I1051" s="284">
        <v>80</v>
      </c>
      <c r="J1051" s="284">
        <v>80</v>
      </c>
      <c r="K1051" s="284">
        <v>80</v>
      </c>
      <c r="L1051" s="284">
        <v>80</v>
      </c>
      <c r="M1051" s="284">
        <v>80</v>
      </c>
      <c r="N1051" s="284">
        <v>80</v>
      </c>
      <c r="O1051" s="284">
        <v>80</v>
      </c>
      <c r="P1051" s="284">
        <v>80</v>
      </c>
      <c r="Q1051" s="284">
        <v>80</v>
      </c>
      <c r="R1051" s="284">
        <v>80</v>
      </c>
      <c r="S1051" s="284">
        <v>80</v>
      </c>
      <c r="T1051" s="284">
        <v>80</v>
      </c>
      <c r="U1051" s="284">
        <v>80</v>
      </c>
      <c r="V1051" s="284">
        <v>80</v>
      </c>
      <c r="W1051" s="284">
        <v>80</v>
      </c>
      <c r="X1051" s="284">
        <v>80</v>
      </c>
      <c r="Y1051" s="284">
        <v>80</v>
      </c>
      <c r="Z1051" s="284">
        <v>80</v>
      </c>
      <c r="AA1051" s="284">
        <v>80</v>
      </c>
      <c r="AB1051" s="284">
        <v>80</v>
      </c>
      <c r="AC1051" s="284">
        <v>80</v>
      </c>
      <c r="AD1051" s="284">
        <v>80</v>
      </c>
      <c r="AE1051" s="284">
        <v>80</v>
      </c>
      <c r="AF1051" s="284">
        <v>80</v>
      </c>
      <c r="AG1051" s="284">
        <v>80</v>
      </c>
      <c r="AH1051" s="284">
        <v>80</v>
      </c>
      <c r="AI1051" s="284">
        <v>80</v>
      </c>
      <c r="AJ1051" s="284">
        <v>80</v>
      </c>
      <c r="AK1051" s="284">
        <v>80</v>
      </c>
      <c r="AL1051" s="284">
        <v>80</v>
      </c>
      <c r="AM1051" s="284">
        <v>80</v>
      </c>
      <c r="AN1051" s="284">
        <v>80</v>
      </c>
      <c r="AO1051" s="284">
        <v>80</v>
      </c>
      <c r="AP1051" s="284">
        <v>80</v>
      </c>
      <c r="AQ1051" s="284">
        <v>80</v>
      </c>
      <c r="AR1051" s="284">
        <v>80</v>
      </c>
      <c r="AS1051" s="284">
        <v>80</v>
      </c>
      <c r="AU1051" t="s">
        <v>4302</v>
      </c>
    </row>
    <row r="1052" spans="4:47" ht="13.5" customHeight="1">
      <c r="D1052" s="283" t="s">
        <v>4387</v>
      </c>
      <c r="E1052" s="282"/>
      <c r="F1052" s="285" t="s">
        <v>4389</v>
      </c>
      <c r="G1052" s="199">
        <v>11</v>
      </c>
      <c r="H1052" s="284">
        <v>1312</v>
      </c>
      <c r="I1052" s="284">
        <v>1320</v>
      </c>
      <c r="J1052" s="284">
        <v>1499</v>
      </c>
      <c r="K1052" s="284">
        <v>1312</v>
      </c>
      <c r="L1052" s="284">
        <v>1320</v>
      </c>
      <c r="M1052" s="284">
        <v>1499</v>
      </c>
      <c r="N1052" s="284">
        <v>1388</v>
      </c>
      <c r="O1052" s="284">
        <v>1312</v>
      </c>
      <c r="P1052" s="284">
        <v>1320</v>
      </c>
      <c r="Q1052" s="284">
        <v>1499</v>
      </c>
      <c r="R1052" s="284">
        <v>1388</v>
      </c>
      <c r="S1052" s="284">
        <v>1312</v>
      </c>
      <c r="T1052" s="284">
        <v>1320</v>
      </c>
      <c r="U1052" s="284">
        <v>1499</v>
      </c>
      <c r="V1052" s="284">
        <v>1320</v>
      </c>
      <c r="W1052" s="284">
        <v>1499</v>
      </c>
      <c r="X1052" s="284">
        <v>1312</v>
      </c>
      <c r="Y1052" s="284">
        <v>1320</v>
      </c>
      <c r="Z1052" s="284">
        <v>1499</v>
      </c>
      <c r="AA1052" s="284">
        <v>1388</v>
      </c>
      <c r="AB1052" s="284">
        <v>1312</v>
      </c>
      <c r="AC1052" s="284">
        <v>1320</v>
      </c>
      <c r="AD1052" s="284">
        <v>1499</v>
      </c>
      <c r="AE1052" s="284">
        <v>1388</v>
      </c>
      <c r="AF1052" s="284">
        <v>1312</v>
      </c>
      <c r="AG1052" s="284">
        <v>1320</v>
      </c>
      <c r="AH1052" s="284">
        <v>1499</v>
      </c>
      <c r="AI1052" s="284">
        <v>1320</v>
      </c>
      <c r="AJ1052" s="284">
        <v>1312</v>
      </c>
      <c r="AK1052" s="284">
        <v>1320</v>
      </c>
      <c r="AL1052" s="284">
        <v>1499</v>
      </c>
      <c r="AM1052" s="284">
        <v>1312</v>
      </c>
      <c r="AN1052" s="284">
        <v>1320</v>
      </c>
      <c r="AO1052" s="284">
        <v>1499</v>
      </c>
      <c r="AP1052" s="284">
        <v>1452</v>
      </c>
      <c r="AQ1052" s="284">
        <v>1452</v>
      </c>
      <c r="AR1052" s="284">
        <v>1452</v>
      </c>
      <c r="AS1052" s="284">
        <v>1452</v>
      </c>
      <c r="AU1052" t="s">
        <v>4387</v>
      </c>
    </row>
    <row r="1053" spans="4:47" ht="13.5" customHeight="1">
      <c r="D1053" s="283" t="s">
        <v>4388</v>
      </c>
      <c r="E1053" s="282"/>
      <c r="F1053" s="285" t="s">
        <v>4390</v>
      </c>
      <c r="G1053" s="199">
        <v>13.799999999999999</v>
      </c>
      <c r="H1053" s="284">
        <v>1368</v>
      </c>
      <c r="I1053" s="284">
        <v>1379</v>
      </c>
      <c r="J1053" s="284">
        <v>1565</v>
      </c>
      <c r="K1053" s="284">
        <v>1368</v>
      </c>
      <c r="L1053" s="284">
        <v>1379</v>
      </c>
      <c r="M1053" s="284">
        <v>1565</v>
      </c>
      <c r="N1053" s="284">
        <v>1450</v>
      </c>
      <c r="O1053" s="284">
        <v>1368</v>
      </c>
      <c r="P1053" s="284">
        <v>1379</v>
      </c>
      <c r="Q1053" s="284">
        <v>1565</v>
      </c>
      <c r="R1053" s="284">
        <v>1450</v>
      </c>
      <c r="S1053" s="284">
        <v>1368</v>
      </c>
      <c r="T1053" s="284">
        <v>1379</v>
      </c>
      <c r="U1053" s="284">
        <v>1565</v>
      </c>
      <c r="V1053" s="284">
        <v>1379</v>
      </c>
      <c r="W1053" s="284">
        <v>1565</v>
      </c>
      <c r="X1053" s="284">
        <v>1368</v>
      </c>
      <c r="Y1053" s="284">
        <v>1379</v>
      </c>
      <c r="Z1053" s="284">
        <v>1565</v>
      </c>
      <c r="AA1053" s="284">
        <v>1450</v>
      </c>
      <c r="AB1053" s="284">
        <v>1368</v>
      </c>
      <c r="AC1053" s="284">
        <v>1379</v>
      </c>
      <c r="AD1053" s="284">
        <v>1565</v>
      </c>
      <c r="AE1053" s="284">
        <v>1450</v>
      </c>
      <c r="AF1053" s="284">
        <v>1368</v>
      </c>
      <c r="AG1053" s="284">
        <v>1379</v>
      </c>
      <c r="AH1053" s="284">
        <v>1565</v>
      </c>
      <c r="AI1053" s="284">
        <v>1379</v>
      </c>
      <c r="AJ1053" s="284">
        <v>1368</v>
      </c>
      <c r="AK1053" s="284">
        <v>1379</v>
      </c>
      <c r="AL1053" s="284">
        <v>1565</v>
      </c>
      <c r="AM1053" s="284">
        <v>1368</v>
      </c>
      <c r="AN1053" s="284">
        <v>1379</v>
      </c>
      <c r="AO1053" s="284">
        <v>1565</v>
      </c>
      <c r="AP1053" s="284">
        <v>1517</v>
      </c>
      <c r="AQ1053" s="284">
        <v>1517</v>
      </c>
      <c r="AR1053" s="284">
        <v>1517</v>
      </c>
      <c r="AS1053" s="284">
        <v>1517</v>
      </c>
      <c r="AU1053" t="s">
        <v>4388</v>
      </c>
    </row>
    <row r="1054" spans="4:47" ht="13.5" customHeight="1">
      <c r="D1054" s="283" t="s">
        <v>500</v>
      </c>
      <c r="E1054" s="282"/>
      <c r="F1054" s="285" t="s">
        <v>626</v>
      </c>
      <c r="G1054" s="199">
        <v>5.5</v>
      </c>
      <c r="H1054" s="284">
        <v>319</v>
      </c>
      <c r="I1054" s="284">
        <v>377</v>
      </c>
      <c r="J1054" s="284">
        <v>438</v>
      </c>
      <c r="K1054" s="284">
        <v>319</v>
      </c>
      <c r="L1054" s="284">
        <v>377</v>
      </c>
      <c r="M1054" s="284">
        <v>438</v>
      </c>
      <c r="N1054" s="284">
        <v>379</v>
      </c>
      <c r="O1054" s="284">
        <v>319</v>
      </c>
      <c r="P1054" s="284">
        <v>377</v>
      </c>
      <c r="Q1054" s="284">
        <v>438</v>
      </c>
      <c r="R1054" s="284">
        <v>379</v>
      </c>
      <c r="S1054" s="284">
        <v>319</v>
      </c>
      <c r="T1054" s="284">
        <v>377</v>
      </c>
      <c r="U1054" s="284">
        <v>438</v>
      </c>
      <c r="V1054" s="284">
        <v>377</v>
      </c>
      <c r="W1054" s="284">
        <v>438</v>
      </c>
      <c r="X1054" s="284">
        <v>319</v>
      </c>
      <c r="Y1054" s="284">
        <v>377</v>
      </c>
      <c r="Z1054" s="284">
        <v>438</v>
      </c>
      <c r="AA1054" s="284">
        <v>379</v>
      </c>
      <c r="AB1054" s="284">
        <v>319</v>
      </c>
      <c r="AC1054" s="284">
        <v>377</v>
      </c>
      <c r="AD1054" s="284">
        <v>438</v>
      </c>
      <c r="AE1054" s="284">
        <v>379</v>
      </c>
      <c r="AF1054" s="284">
        <v>319</v>
      </c>
      <c r="AG1054" s="284">
        <v>377</v>
      </c>
      <c r="AH1054" s="284">
        <v>438</v>
      </c>
      <c r="AI1054" s="284">
        <v>377</v>
      </c>
      <c r="AJ1054" s="284">
        <v>319</v>
      </c>
      <c r="AK1054" s="284">
        <v>377</v>
      </c>
      <c r="AL1054" s="284">
        <v>438</v>
      </c>
      <c r="AM1054" s="284">
        <v>319</v>
      </c>
      <c r="AN1054" s="284">
        <v>377</v>
      </c>
      <c r="AO1054" s="284">
        <v>438</v>
      </c>
      <c r="AP1054" s="284">
        <v>419</v>
      </c>
      <c r="AQ1054" s="284">
        <v>419</v>
      </c>
      <c r="AR1054" s="284">
        <v>419</v>
      </c>
      <c r="AS1054" s="284">
        <v>419</v>
      </c>
      <c r="AU1054" t="s">
        <v>500</v>
      </c>
    </row>
    <row r="1055" spans="4:47" ht="13.5" customHeight="1">
      <c r="D1055" s="283" t="s">
        <v>1300</v>
      </c>
      <c r="E1055" s="282"/>
      <c r="F1055" s="285" t="s">
        <v>1305</v>
      </c>
      <c r="G1055" s="199">
        <v>7.8999999999999995</v>
      </c>
      <c r="H1055" s="284">
        <v>410</v>
      </c>
      <c r="I1055" s="284">
        <v>475</v>
      </c>
      <c r="J1055" s="284">
        <v>551</v>
      </c>
      <c r="K1055" s="284">
        <v>410</v>
      </c>
      <c r="L1055" s="284">
        <v>475</v>
      </c>
      <c r="M1055" s="284">
        <v>551</v>
      </c>
      <c r="N1055" s="284">
        <v>483</v>
      </c>
      <c r="O1055" s="284">
        <v>410</v>
      </c>
      <c r="P1055" s="284">
        <v>475</v>
      </c>
      <c r="Q1055" s="284">
        <v>551</v>
      </c>
      <c r="R1055" s="284">
        <v>483</v>
      </c>
      <c r="S1055" s="284">
        <v>410</v>
      </c>
      <c r="T1055" s="284">
        <v>475</v>
      </c>
      <c r="U1055" s="284">
        <v>551</v>
      </c>
      <c r="V1055" s="284">
        <v>475</v>
      </c>
      <c r="W1055" s="284">
        <v>551</v>
      </c>
      <c r="X1055" s="284">
        <v>410</v>
      </c>
      <c r="Y1055" s="284">
        <v>475</v>
      </c>
      <c r="Z1055" s="284">
        <v>551</v>
      </c>
      <c r="AA1055" s="284">
        <v>483</v>
      </c>
      <c r="AB1055" s="284">
        <v>410</v>
      </c>
      <c r="AC1055" s="284">
        <v>475</v>
      </c>
      <c r="AD1055" s="284">
        <v>551</v>
      </c>
      <c r="AE1055" s="284">
        <v>483</v>
      </c>
      <c r="AF1055" s="284">
        <v>410</v>
      </c>
      <c r="AG1055" s="284">
        <v>475</v>
      </c>
      <c r="AH1055" s="284">
        <v>551</v>
      </c>
      <c r="AI1055" s="284">
        <v>475</v>
      </c>
      <c r="AJ1055" s="284">
        <v>410</v>
      </c>
      <c r="AK1055" s="284">
        <v>475</v>
      </c>
      <c r="AL1055" s="284">
        <v>551</v>
      </c>
      <c r="AM1055" s="284">
        <v>410</v>
      </c>
      <c r="AN1055" s="284">
        <v>475</v>
      </c>
      <c r="AO1055" s="284">
        <v>551</v>
      </c>
      <c r="AP1055" s="284">
        <v>521</v>
      </c>
      <c r="AQ1055" s="284">
        <v>521</v>
      </c>
      <c r="AR1055" s="284">
        <v>521</v>
      </c>
      <c r="AS1055" s="284">
        <v>521</v>
      </c>
      <c r="AU1055" t="s">
        <v>1300</v>
      </c>
    </row>
    <row r="1056" spans="4:47" ht="13.5" customHeight="1">
      <c r="D1056" s="283" t="s">
        <v>501</v>
      </c>
      <c r="E1056" s="282"/>
      <c r="F1056" s="285" t="s">
        <v>627</v>
      </c>
      <c r="G1056" s="199">
        <v>11</v>
      </c>
      <c r="H1056" s="284">
        <v>452</v>
      </c>
      <c r="I1056" s="284">
        <v>530</v>
      </c>
      <c r="J1056" s="284">
        <v>617</v>
      </c>
      <c r="K1056" s="284">
        <v>452</v>
      </c>
      <c r="L1056" s="284">
        <v>530</v>
      </c>
      <c r="M1056" s="284">
        <v>617</v>
      </c>
      <c r="N1056" s="284">
        <v>537</v>
      </c>
      <c r="O1056" s="284">
        <v>452</v>
      </c>
      <c r="P1056" s="284">
        <v>530</v>
      </c>
      <c r="Q1056" s="284">
        <v>617</v>
      </c>
      <c r="R1056" s="284">
        <v>537</v>
      </c>
      <c r="S1056" s="284">
        <v>452</v>
      </c>
      <c r="T1056" s="284">
        <v>530</v>
      </c>
      <c r="U1056" s="284">
        <v>617</v>
      </c>
      <c r="V1056" s="284">
        <v>530</v>
      </c>
      <c r="W1056" s="284">
        <v>617</v>
      </c>
      <c r="X1056" s="284">
        <v>452</v>
      </c>
      <c r="Y1056" s="284">
        <v>530</v>
      </c>
      <c r="Z1056" s="284">
        <v>617</v>
      </c>
      <c r="AA1056" s="284">
        <v>537</v>
      </c>
      <c r="AB1056" s="284">
        <v>452</v>
      </c>
      <c r="AC1056" s="284">
        <v>530</v>
      </c>
      <c r="AD1056" s="284">
        <v>617</v>
      </c>
      <c r="AE1056" s="284">
        <v>537</v>
      </c>
      <c r="AF1056" s="284">
        <v>452</v>
      </c>
      <c r="AG1056" s="284">
        <v>530</v>
      </c>
      <c r="AH1056" s="284">
        <v>617</v>
      </c>
      <c r="AI1056" s="284">
        <v>530</v>
      </c>
      <c r="AJ1056" s="284">
        <v>452</v>
      </c>
      <c r="AK1056" s="284">
        <v>530</v>
      </c>
      <c r="AL1056" s="284">
        <v>617</v>
      </c>
      <c r="AM1056" s="284">
        <v>452</v>
      </c>
      <c r="AN1056" s="284">
        <v>530</v>
      </c>
      <c r="AO1056" s="284">
        <v>617</v>
      </c>
      <c r="AP1056" s="284">
        <v>586</v>
      </c>
      <c r="AQ1056" s="284">
        <v>586</v>
      </c>
      <c r="AR1056" s="284">
        <v>586</v>
      </c>
      <c r="AS1056" s="284">
        <v>586</v>
      </c>
      <c r="AU1056" t="s">
        <v>501</v>
      </c>
    </row>
    <row r="1057" spans="4:47" ht="13.5" customHeight="1">
      <c r="D1057" s="283" t="s">
        <v>1301</v>
      </c>
      <c r="E1057" s="282"/>
      <c r="F1057" s="285" t="s">
        <v>1305</v>
      </c>
      <c r="G1057" s="199">
        <v>8.6</v>
      </c>
      <c r="H1057" s="284">
        <v>427</v>
      </c>
      <c r="I1057" s="284">
        <v>498</v>
      </c>
      <c r="J1057" s="284">
        <v>577</v>
      </c>
      <c r="K1057" s="284">
        <v>427</v>
      </c>
      <c r="L1057" s="284">
        <v>498</v>
      </c>
      <c r="M1057" s="284">
        <v>577</v>
      </c>
      <c r="N1057" s="284">
        <v>505</v>
      </c>
      <c r="O1057" s="284">
        <v>427</v>
      </c>
      <c r="P1057" s="284">
        <v>498</v>
      </c>
      <c r="Q1057" s="284">
        <v>577</v>
      </c>
      <c r="R1057" s="284">
        <v>505</v>
      </c>
      <c r="S1057" s="284">
        <v>427</v>
      </c>
      <c r="T1057" s="284">
        <v>498</v>
      </c>
      <c r="U1057" s="284">
        <v>577</v>
      </c>
      <c r="V1057" s="284">
        <v>498</v>
      </c>
      <c r="W1057" s="284">
        <v>577</v>
      </c>
      <c r="X1057" s="284">
        <v>427</v>
      </c>
      <c r="Y1057" s="284">
        <v>498</v>
      </c>
      <c r="Z1057" s="284">
        <v>577</v>
      </c>
      <c r="AA1057" s="284">
        <v>505</v>
      </c>
      <c r="AB1057" s="284">
        <v>427</v>
      </c>
      <c r="AC1057" s="284">
        <v>498</v>
      </c>
      <c r="AD1057" s="284">
        <v>577</v>
      </c>
      <c r="AE1057" s="284">
        <v>505</v>
      </c>
      <c r="AF1057" s="284">
        <v>427</v>
      </c>
      <c r="AG1057" s="284">
        <v>498</v>
      </c>
      <c r="AH1057" s="284">
        <v>577</v>
      </c>
      <c r="AI1057" s="284">
        <v>498</v>
      </c>
      <c r="AJ1057" s="284">
        <v>427</v>
      </c>
      <c r="AK1057" s="284">
        <v>498</v>
      </c>
      <c r="AL1057" s="284">
        <v>577</v>
      </c>
      <c r="AM1057" s="284">
        <v>427</v>
      </c>
      <c r="AN1057" s="284">
        <v>498</v>
      </c>
      <c r="AO1057" s="284">
        <v>577</v>
      </c>
      <c r="AP1057" s="284">
        <v>545</v>
      </c>
      <c r="AQ1057" s="284">
        <v>545</v>
      </c>
      <c r="AR1057" s="284">
        <v>545</v>
      </c>
      <c r="AS1057" s="284">
        <v>545</v>
      </c>
      <c r="AU1057" t="s">
        <v>1301</v>
      </c>
    </row>
    <row r="1058" spans="4:47" ht="13.5" customHeight="1">
      <c r="D1058" s="283" t="s">
        <v>502</v>
      </c>
      <c r="E1058" s="282"/>
      <c r="F1058" s="285" t="s">
        <v>627</v>
      </c>
      <c r="G1058" s="199">
        <v>12.1</v>
      </c>
      <c r="H1058" s="284">
        <v>473</v>
      </c>
      <c r="I1058" s="284">
        <v>557</v>
      </c>
      <c r="J1058" s="284">
        <v>648</v>
      </c>
      <c r="K1058" s="284">
        <v>473</v>
      </c>
      <c r="L1058" s="284">
        <v>557</v>
      </c>
      <c r="M1058" s="284">
        <v>648</v>
      </c>
      <c r="N1058" s="284">
        <v>562</v>
      </c>
      <c r="O1058" s="284">
        <v>473</v>
      </c>
      <c r="P1058" s="284">
        <v>557</v>
      </c>
      <c r="Q1058" s="284">
        <v>648</v>
      </c>
      <c r="R1058" s="284">
        <v>562</v>
      </c>
      <c r="S1058" s="284">
        <v>473</v>
      </c>
      <c r="T1058" s="284">
        <v>557</v>
      </c>
      <c r="U1058" s="284">
        <v>648</v>
      </c>
      <c r="V1058" s="284">
        <v>557</v>
      </c>
      <c r="W1058" s="284">
        <v>648</v>
      </c>
      <c r="X1058" s="284">
        <v>473</v>
      </c>
      <c r="Y1058" s="284">
        <v>557</v>
      </c>
      <c r="Z1058" s="284">
        <v>648</v>
      </c>
      <c r="AA1058" s="284">
        <v>562</v>
      </c>
      <c r="AB1058" s="284">
        <v>473</v>
      </c>
      <c r="AC1058" s="284">
        <v>557</v>
      </c>
      <c r="AD1058" s="284">
        <v>648</v>
      </c>
      <c r="AE1058" s="284">
        <v>562</v>
      </c>
      <c r="AF1058" s="284">
        <v>473</v>
      </c>
      <c r="AG1058" s="284">
        <v>557</v>
      </c>
      <c r="AH1058" s="284">
        <v>648</v>
      </c>
      <c r="AI1058" s="284">
        <v>557</v>
      </c>
      <c r="AJ1058" s="284">
        <v>473</v>
      </c>
      <c r="AK1058" s="284">
        <v>557</v>
      </c>
      <c r="AL1058" s="284">
        <v>648</v>
      </c>
      <c r="AM1058" s="284">
        <v>473</v>
      </c>
      <c r="AN1058" s="284">
        <v>557</v>
      </c>
      <c r="AO1058" s="284">
        <v>648</v>
      </c>
      <c r="AP1058" s="284">
        <v>616</v>
      </c>
      <c r="AQ1058" s="284">
        <v>616</v>
      </c>
      <c r="AR1058" s="284">
        <v>616</v>
      </c>
      <c r="AS1058" s="284">
        <v>616</v>
      </c>
      <c r="AU1058" t="s">
        <v>502</v>
      </c>
    </row>
    <row r="1059" spans="4:47" ht="13.5" customHeight="1">
      <c r="D1059" s="283" t="s">
        <v>1098</v>
      </c>
      <c r="E1059" s="282"/>
      <c r="F1059" s="285" t="s">
        <v>2027</v>
      </c>
      <c r="G1059" s="199">
        <v>3</v>
      </c>
      <c r="H1059" s="284">
        <v>767</v>
      </c>
      <c r="I1059" s="284">
        <v>759</v>
      </c>
      <c r="J1059" s="284">
        <v>922</v>
      </c>
      <c r="K1059" s="284">
        <v>767</v>
      </c>
      <c r="L1059" s="284">
        <v>759</v>
      </c>
      <c r="M1059" s="284">
        <v>922</v>
      </c>
      <c r="N1059" s="284">
        <v>790</v>
      </c>
      <c r="O1059" s="284">
        <v>767</v>
      </c>
      <c r="P1059" s="284">
        <v>759</v>
      </c>
      <c r="Q1059" s="284">
        <v>922</v>
      </c>
      <c r="R1059" s="284">
        <v>790</v>
      </c>
      <c r="S1059" s="284">
        <v>767</v>
      </c>
      <c r="T1059" s="284">
        <v>759</v>
      </c>
      <c r="U1059" s="284">
        <v>922</v>
      </c>
      <c r="V1059" s="284">
        <v>759</v>
      </c>
      <c r="W1059" s="284">
        <v>922</v>
      </c>
      <c r="X1059" s="284">
        <v>767</v>
      </c>
      <c r="Y1059" s="284">
        <v>759</v>
      </c>
      <c r="Z1059" s="284">
        <v>922</v>
      </c>
      <c r="AA1059" s="284">
        <v>790</v>
      </c>
      <c r="AB1059" s="284">
        <v>767</v>
      </c>
      <c r="AC1059" s="284">
        <v>759</v>
      </c>
      <c r="AD1059" s="284">
        <v>922</v>
      </c>
      <c r="AE1059" s="284">
        <v>790</v>
      </c>
      <c r="AF1059" s="284">
        <v>767</v>
      </c>
      <c r="AG1059" s="284">
        <v>759</v>
      </c>
      <c r="AH1059" s="284">
        <v>922</v>
      </c>
      <c r="AI1059" s="284">
        <v>759</v>
      </c>
      <c r="AJ1059" s="284">
        <v>767</v>
      </c>
      <c r="AK1059" s="284">
        <v>759</v>
      </c>
      <c r="AL1059" s="284">
        <v>922</v>
      </c>
      <c r="AM1059" s="284">
        <v>767</v>
      </c>
      <c r="AN1059" s="284">
        <v>759</v>
      </c>
      <c r="AO1059" s="284">
        <v>922</v>
      </c>
      <c r="AP1059" s="284">
        <v>835</v>
      </c>
      <c r="AQ1059" s="284">
        <v>835</v>
      </c>
      <c r="AR1059" s="284">
        <v>835</v>
      </c>
      <c r="AS1059" s="284">
        <v>835</v>
      </c>
      <c r="AU1059" t="s">
        <v>1098</v>
      </c>
    </row>
    <row r="1060" spans="4:47" ht="13.5" customHeight="1">
      <c r="D1060" s="283" t="s">
        <v>1099</v>
      </c>
      <c r="E1060" s="282"/>
      <c r="F1060" s="285" t="s">
        <v>2028</v>
      </c>
      <c r="G1060" s="199">
        <v>4.5</v>
      </c>
      <c r="H1060" s="284">
        <v>890</v>
      </c>
      <c r="I1060" s="284">
        <v>896</v>
      </c>
      <c r="J1060" s="284">
        <v>1080</v>
      </c>
      <c r="K1060" s="284">
        <v>890</v>
      </c>
      <c r="L1060" s="284">
        <v>896</v>
      </c>
      <c r="M1060" s="284">
        <v>1080</v>
      </c>
      <c r="N1060" s="284">
        <v>929</v>
      </c>
      <c r="O1060" s="284">
        <v>890</v>
      </c>
      <c r="P1060" s="284">
        <v>896</v>
      </c>
      <c r="Q1060" s="284">
        <v>1080</v>
      </c>
      <c r="R1060" s="284">
        <v>929</v>
      </c>
      <c r="S1060" s="284">
        <v>890</v>
      </c>
      <c r="T1060" s="284">
        <v>896</v>
      </c>
      <c r="U1060" s="284">
        <v>1080</v>
      </c>
      <c r="V1060" s="284">
        <v>896</v>
      </c>
      <c r="W1060" s="284">
        <v>1080</v>
      </c>
      <c r="X1060" s="284">
        <v>890</v>
      </c>
      <c r="Y1060" s="284">
        <v>896</v>
      </c>
      <c r="Z1060" s="284">
        <v>1080</v>
      </c>
      <c r="AA1060" s="284">
        <v>929</v>
      </c>
      <c r="AB1060" s="284">
        <v>890</v>
      </c>
      <c r="AC1060" s="284">
        <v>896</v>
      </c>
      <c r="AD1060" s="284">
        <v>1080</v>
      </c>
      <c r="AE1060" s="284">
        <v>929</v>
      </c>
      <c r="AF1060" s="284">
        <v>890</v>
      </c>
      <c r="AG1060" s="284">
        <v>896</v>
      </c>
      <c r="AH1060" s="284">
        <v>1080</v>
      </c>
      <c r="AI1060" s="284">
        <v>896</v>
      </c>
      <c r="AJ1060" s="284">
        <v>890</v>
      </c>
      <c r="AK1060" s="284">
        <v>896</v>
      </c>
      <c r="AL1060" s="284">
        <v>1080</v>
      </c>
      <c r="AM1060" s="284">
        <v>890</v>
      </c>
      <c r="AN1060" s="284">
        <v>896</v>
      </c>
      <c r="AO1060" s="284">
        <v>1080</v>
      </c>
      <c r="AP1060" s="284">
        <v>986</v>
      </c>
      <c r="AQ1060" s="284">
        <v>986</v>
      </c>
      <c r="AR1060" s="284">
        <v>986</v>
      </c>
      <c r="AS1060" s="284">
        <v>986</v>
      </c>
      <c r="AU1060" t="s">
        <v>1099</v>
      </c>
    </row>
    <row r="1061" spans="4:47" ht="13.5" customHeight="1">
      <c r="D1061" s="283" t="s">
        <v>1100</v>
      </c>
      <c r="E1061" s="282"/>
      <c r="F1061" s="285" t="s">
        <v>1406</v>
      </c>
      <c r="G1061" s="199">
        <v>3.5</v>
      </c>
      <c r="H1061" s="284">
        <v>779</v>
      </c>
      <c r="I1061" s="284">
        <v>774</v>
      </c>
      <c r="J1061" s="284">
        <v>939</v>
      </c>
      <c r="K1061" s="284">
        <v>779</v>
      </c>
      <c r="L1061" s="284">
        <v>774</v>
      </c>
      <c r="M1061" s="284">
        <v>939</v>
      </c>
      <c r="N1061" s="284">
        <v>804</v>
      </c>
      <c r="O1061" s="284">
        <v>779</v>
      </c>
      <c r="P1061" s="284">
        <v>774</v>
      </c>
      <c r="Q1061" s="284">
        <v>939</v>
      </c>
      <c r="R1061" s="284">
        <v>804</v>
      </c>
      <c r="S1061" s="284">
        <v>779</v>
      </c>
      <c r="T1061" s="284">
        <v>774</v>
      </c>
      <c r="U1061" s="284">
        <v>939</v>
      </c>
      <c r="V1061" s="284">
        <v>774</v>
      </c>
      <c r="W1061" s="284">
        <v>939</v>
      </c>
      <c r="X1061" s="284">
        <v>779</v>
      </c>
      <c r="Y1061" s="284">
        <v>774</v>
      </c>
      <c r="Z1061" s="284">
        <v>939</v>
      </c>
      <c r="AA1061" s="284">
        <v>804</v>
      </c>
      <c r="AB1061" s="284">
        <v>779</v>
      </c>
      <c r="AC1061" s="284">
        <v>774</v>
      </c>
      <c r="AD1061" s="284">
        <v>939</v>
      </c>
      <c r="AE1061" s="284">
        <v>804</v>
      </c>
      <c r="AF1061" s="284">
        <v>779</v>
      </c>
      <c r="AG1061" s="284">
        <v>774</v>
      </c>
      <c r="AH1061" s="284">
        <v>939</v>
      </c>
      <c r="AI1061" s="284">
        <v>774</v>
      </c>
      <c r="AJ1061" s="284">
        <v>779</v>
      </c>
      <c r="AK1061" s="284">
        <v>774</v>
      </c>
      <c r="AL1061" s="284">
        <v>939</v>
      </c>
      <c r="AM1061" s="284">
        <v>779</v>
      </c>
      <c r="AN1061" s="284">
        <v>774</v>
      </c>
      <c r="AO1061" s="284">
        <v>939</v>
      </c>
      <c r="AP1061" s="284">
        <v>851</v>
      </c>
      <c r="AQ1061" s="284">
        <v>851</v>
      </c>
      <c r="AR1061" s="284">
        <v>851</v>
      </c>
      <c r="AS1061" s="284">
        <v>851</v>
      </c>
      <c r="AU1061" t="s">
        <v>1100</v>
      </c>
    </row>
    <row r="1062" spans="4:47" ht="13.5" customHeight="1">
      <c r="D1062" s="283" t="s">
        <v>1101</v>
      </c>
      <c r="E1062" s="282"/>
      <c r="F1062" s="285" t="s">
        <v>1406</v>
      </c>
      <c r="G1062" s="199">
        <v>4</v>
      </c>
      <c r="H1062" s="284">
        <v>790</v>
      </c>
      <c r="I1062" s="284">
        <v>787</v>
      </c>
      <c r="J1062" s="284">
        <v>955</v>
      </c>
      <c r="K1062" s="284">
        <v>790</v>
      </c>
      <c r="L1062" s="284">
        <v>787</v>
      </c>
      <c r="M1062" s="284">
        <v>955</v>
      </c>
      <c r="N1062" s="284">
        <v>817</v>
      </c>
      <c r="O1062" s="284">
        <v>790</v>
      </c>
      <c r="P1062" s="284">
        <v>787</v>
      </c>
      <c r="Q1062" s="284">
        <v>955</v>
      </c>
      <c r="R1062" s="284">
        <v>817</v>
      </c>
      <c r="S1062" s="284">
        <v>790</v>
      </c>
      <c r="T1062" s="284">
        <v>787</v>
      </c>
      <c r="U1062" s="284">
        <v>955</v>
      </c>
      <c r="V1062" s="284">
        <v>787</v>
      </c>
      <c r="W1062" s="284">
        <v>955</v>
      </c>
      <c r="X1062" s="284">
        <v>790</v>
      </c>
      <c r="Y1062" s="284">
        <v>787</v>
      </c>
      <c r="Z1062" s="284">
        <v>955</v>
      </c>
      <c r="AA1062" s="284">
        <v>817</v>
      </c>
      <c r="AB1062" s="284">
        <v>790</v>
      </c>
      <c r="AC1062" s="284">
        <v>787</v>
      </c>
      <c r="AD1062" s="284">
        <v>955</v>
      </c>
      <c r="AE1062" s="284">
        <v>817</v>
      </c>
      <c r="AF1062" s="284">
        <v>790</v>
      </c>
      <c r="AG1062" s="284">
        <v>787</v>
      </c>
      <c r="AH1062" s="284">
        <v>955</v>
      </c>
      <c r="AI1062" s="284">
        <v>787</v>
      </c>
      <c r="AJ1062" s="284">
        <v>790</v>
      </c>
      <c r="AK1062" s="284">
        <v>787</v>
      </c>
      <c r="AL1062" s="284">
        <v>955</v>
      </c>
      <c r="AM1062" s="284">
        <v>790</v>
      </c>
      <c r="AN1062" s="284">
        <v>787</v>
      </c>
      <c r="AO1062" s="284">
        <v>955</v>
      </c>
      <c r="AP1062" s="284">
        <v>866</v>
      </c>
      <c r="AQ1062" s="284">
        <v>866</v>
      </c>
      <c r="AR1062" s="284">
        <v>866</v>
      </c>
      <c r="AS1062" s="284">
        <v>866</v>
      </c>
      <c r="AU1062" t="s">
        <v>1101</v>
      </c>
    </row>
    <row r="1063" spans="4:47" ht="13.5" customHeight="1">
      <c r="D1063" s="283" t="s">
        <v>1906</v>
      </c>
      <c r="E1063" s="282"/>
      <c r="F1063" s="285" t="s">
        <v>2023</v>
      </c>
      <c r="G1063" s="199">
        <v>3.8000000000000003</v>
      </c>
      <c r="H1063" s="284">
        <v>780</v>
      </c>
      <c r="I1063" s="284">
        <v>774</v>
      </c>
      <c r="J1063" s="284">
        <v>939</v>
      </c>
      <c r="K1063" s="284">
        <v>780</v>
      </c>
      <c r="L1063" s="284">
        <v>774</v>
      </c>
      <c r="M1063" s="284">
        <v>939</v>
      </c>
      <c r="N1063" s="284">
        <v>804</v>
      </c>
      <c r="O1063" s="284">
        <v>780</v>
      </c>
      <c r="P1063" s="284">
        <v>774</v>
      </c>
      <c r="Q1063" s="284">
        <v>939</v>
      </c>
      <c r="R1063" s="284">
        <v>804</v>
      </c>
      <c r="S1063" s="284">
        <v>780</v>
      </c>
      <c r="T1063" s="284">
        <v>774</v>
      </c>
      <c r="U1063" s="284">
        <v>939</v>
      </c>
      <c r="V1063" s="284">
        <v>774</v>
      </c>
      <c r="W1063" s="284">
        <v>939</v>
      </c>
      <c r="X1063" s="284">
        <v>780</v>
      </c>
      <c r="Y1063" s="284">
        <v>774</v>
      </c>
      <c r="Z1063" s="284">
        <v>939</v>
      </c>
      <c r="AA1063" s="284">
        <v>804</v>
      </c>
      <c r="AB1063" s="284">
        <v>780</v>
      </c>
      <c r="AC1063" s="284">
        <v>774</v>
      </c>
      <c r="AD1063" s="284">
        <v>939</v>
      </c>
      <c r="AE1063" s="284">
        <v>804</v>
      </c>
      <c r="AF1063" s="284">
        <v>780</v>
      </c>
      <c r="AG1063" s="284">
        <v>774</v>
      </c>
      <c r="AH1063" s="284">
        <v>939</v>
      </c>
      <c r="AI1063" s="284">
        <v>774</v>
      </c>
      <c r="AJ1063" s="284">
        <v>780</v>
      </c>
      <c r="AK1063" s="284">
        <v>774</v>
      </c>
      <c r="AL1063" s="284">
        <v>939</v>
      </c>
      <c r="AM1063" s="284">
        <v>780</v>
      </c>
      <c r="AN1063" s="284">
        <v>774</v>
      </c>
      <c r="AO1063" s="284">
        <v>939</v>
      </c>
      <c r="AP1063" s="284">
        <v>851</v>
      </c>
      <c r="AQ1063" s="284">
        <v>851</v>
      </c>
      <c r="AR1063" s="284">
        <v>851</v>
      </c>
      <c r="AS1063" s="284">
        <v>851</v>
      </c>
      <c r="AU1063" t="s">
        <v>1906</v>
      </c>
    </row>
    <row r="1064" spans="4:47" ht="13.5" customHeight="1">
      <c r="D1064" s="283" t="s">
        <v>1913</v>
      </c>
      <c r="E1064" s="282"/>
      <c r="F1064" s="285" t="s">
        <v>4726</v>
      </c>
      <c r="G1064" s="199">
        <v>5</v>
      </c>
      <c r="H1064" s="284">
        <v>814</v>
      </c>
      <c r="I1064" s="284">
        <v>818</v>
      </c>
      <c r="J1064" s="284">
        <v>989</v>
      </c>
      <c r="K1064" s="284">
        <v>814</v>
      </c>
      <c r="L1064" s="284">
        <v>818</v>
      </c>
      <c r="M1064" s="284">
        <v>989</v>
      </c>
      <c r="N1064" s="284">
        <v>845</v>
      </c>
      <c r="O1064" s="284">
        <v>814</v>
      </c>
      <c r="P1064" s="284">
        <v>818</v>
      </c>
      <c r="Q1064" s="284">
        <v>989</v>
      </c>
      <c r="R1064" s="284">
        <v>845</v>
      </c>
      <c r="S1064" s="284">
        <v>814</v>
      </c>
      <c r="T1064" s="284">
        <v>818</v>
      </c>
      <c r="U1064" s="284">
        <v>989</v>
      </c>
      <c r="V1064" s="284">
        <v>818</v>
      </c>
      <c r="W1064" s="284">
        <v>989</v>
      </c>
      <c r="X1064" s="284">
        <v>814</v>
      </c>
      <c r="Y1064" s="284">
        <v>818</v>
      </c>
      <c r="Z1064" s="284">
        <v>989</v>
      </c>
      <c r="AA1064" s="284">
        <v>845</v>
      </c>
      <c r="AB1064" s="284">
        <v>814</v>
      </c>
      <c r="AC1064" s="284">
        <v>818</v>
      </c>
      <c r="AD1064" s="284">
        <v>989</v>
      </c>
      <c r="AE1064" s="284">
        <v>845</v>
      </c>
      <c r="AF1064" s="284">
        <v>814</v>
      </c>
      <c r="AG1064" s="284">
        <v>818</v>
      </c>
      <c r="AH1064" s="284">
        <v>989</v>
      </c>
      <c r="AI1064" s="284">
        <v>818</v>
      </c>
      <c r="AJ1064" s="284">
        <v>814</v>
      </c>
      <c r="AK1064" s="284">
        <v>818</v>
      </c>
      <c r="AL1064" s="284">
        <v>989</v>
      </c>
      <c r="AM1064" s="284">
        <v>814</v>
      </c>
      <c r="AN1064" s="284">
        <v>818</v>
      </c>
      <c r="AO1064" s="284">
        <v>989</v>
      </c>
      <c r="AP1064" s="284">
        <v>899</v>
      </c>
      <c r="AQ1064" s="284">
        <v>899</v>
      </c>
      <c r="AR1064" s="284">
        <v>899</v>
      </c>
      <c r="AS1064" s="284">
        <v>899</v>
      </c>
      <c r="AU1064" t="s">
        <v>1913</v>
      </c>
    </row>
    <row r="1065" spans="4:47" ht="13.5" customHeight="1">
      <c r="D1065" s="283" t="s">
        <v>1907</v>
      </c>
      <c r="E1065" s="282"/>
      <c r="F1065" s="285" t="s">
        <v>2024</v>
      </c>
      <c r="G1065" s="199">
        <v>4.5</v>
      </c>
      <c r="H1065" s="284">
        <v>1170</v>
      </c>
      <c r="I1065" s="284">
        <v>1123</v>
      </c>
      <c r="J1065" s="284">
        <v>1388</v>
      </c>
      <c r="K1065" s="284">
        <v>1170</v>
      </c>
      <c r="L1065" s="284">
        <v>1123</v>
      </c>
      <c r="M1065" s="284">
        <v>1388</v>
      </c>
      <c r="N1065" s="284">
        <v>1171</v>
      </c>
      <c r="O1065" s="284">
        <v>1170</v>
      </c>
      <c r="P1065" s="284">
        <v>1123</v>
      </c>
      <c r="Q1065" s="284">
        <v>1388</v>
      </c>
      <c r="R1065" s="284">
        <v>1171</v>
      </c>
      <c r="S1065" s="284">
        <v>1170</v>
      </c>
      <c r="T1065" s="284">
        <v>1123</v>
      </c>
      <c r="U1065" s="284">
        <v>1388</v>
      </c>
      <c r="V1065" s="284">
        <v>1123</v>
      </c>
      <c r="W1065" s="284">
        <v>1388</v>
      </c>
      <c r="X1065" s="284">
        <v>1170</v>
      </c>
      <c r="Y1065" s="284">
        <v>1123</v>
      </c>
      <c r="Z1065" s="284">
        <v>1388</v>
      </c>
      <c r="AA1065" s="284">
        <v>1171</v>
      </c>
      <c r="AB1065" s="284">
        <v>1170</v>
      </c>
      <c r="AC1065" s="284">
        <v>1123</v>
      </c>
      <c r="AD1065" s="284">
        <v>1388</v>
      </c>
      <c r="AE1065" s="284">
        <v>1171</v>
      </c>
      <c r="AF1065" s="284">
        <v>1170</v>
      </c>
      <c r="AG1065" s="284">
        <v>1123</v>
      </c>
      <c r="AH1065" s="284">
        <v>1388</v>
      </c>
      <c r="AI1065" s="284">
        <v>1123</v>
      </c>
      <c r="AJ1065" s="284">
        <v>1170</v>
      </c>
      <c r="AK1065" s="284">
        <v>1123</v>
      </c>
      <c r="AL1065" s="284">
        <v>1388</v>
      </c>
      <c r="AM1065" s="284">
        <v>1170</v>
      </c>
      <c r="AN1065" s="284">
        <v>1123</v>
      </c>
      <c r="AO1065" s="284">
        <v>1388</v>
      </c>
      <c r="AP1065" s="284">
        <v>1235</v>
      </c>
      <c r="AQ1065" s="284">
        <v>1235</v>
      </c>
      <c r="AR1065" s="284">
        <v>1235</v>
      </c>
      <c r="AS1065" s="284">
        <v>1235</v>
      </c>
      <c r="AU1065" t="s">
        <v>1907</v>
      </c>
    </row>
    <row r="1066" spans="4:47" ht="13.5" customHeight="1">
      <c r="D1066" s="283" t="s">
        <v>1908</v>
      </c>
      <c r="E1066" s="282"/>
      <c r="F1066" s="285" t="s">
        <v>2024</v>
      </c>
      <c r="G1066" s="199">
        <v>9</v>
      </c>
      <c r="H1066" s="284">
        <v>1304</v>
      </c>
      <c r="I1066" s="284">
        <v>1289</v>
      </c>
      <c r="J1066" s="284">
        <v>1586</v>
      </c>
      <c r="K1066" s="284">
        <v>1304</v>
      </c>
      <c r="L1066" s="284">
        <v>1289</v>
      </c>
      <c r="M1066" s="284">
        <v>1586</v>
      </c>
      <c r="N1066" s="284">
        <v>1348</v>
      </c>
      <c r="O1066" s="284">
        <v>1304</v>
      </c>
      <c r="P1066" s="284">
        <v>1289</v>
      </c>
      <c r="Q1066" s="284">
        <v>1586</v>
      </c>
      <c r="R1066" s="284">
        <v>1348</v>
      </c>
      <c r="S1066" s="284">
        <v>1304</v>
      </c>
      <c r="T1066" s="284">
        <v>1289</v>
      </c>
      <c r="U1066" s="284">
        <v>1586</v>
      </c>
      <c r="V1066" s="284">
        <v>1289</v>
      </c>
      <c r="W1066" s="284">
        <v>1586</v>
      </c>
      <c r="X1066" s="284">
        <v>1304</v>
      </c>
      <c r="Y1066" s="284">
        <v>1289</v>
      </c>
      <c r="Z1066" s="284">
        <v>1586</v>
      </c>
      <c r="AA1066" s="284">
        <v>1348</v>
      </c>
      <c r="AB1066" s="284">
        <v>1304</v>
      </c>
      <c r="AC1066" s="284">
        <v>1289</v>
      </c>
      <c r="AD1066" s="284">
        <v>1586</v>
      </c>
      <c r="AE1066" s="284">
        <v>1348</v>
      </c>
      <c r="AF1066" s="284">
        <v>1304</v>
      </c>
      <c r="AG1066" s="284">
        <v>1289</v>
      </c>
      <c r="AH1066" s="284">
        <v>1586</v>
      </c>
      <c r="AI1066" s="284">
        <v>1289</v>
      </c>
      <c r="AJ1066" s="284">
        <v>1304</v>
      </c>
      <c r="AK1066" s="284">
        <v>1289</v>
      </c>
      <c r="AL1066" s="284">
        <v>1586</v>
      </c>
      <c r="AM1066" s="284">
        <v>1304</v>
      </c>
      <c r="AN1066" s="284">
        <v>1289</v>
      </c>
      <c r="AO1066" s="284">
        <v>1586</v>
      </c>
      <c r="AP1066" s="284">
        <v>1417</v>
      </c>
      <c r="AQ1066" s="284">
        <v>1417</v>
      </c>
      <c r="AR1066" s="284">
        <v>1417</v>
      </c>
      <c r="AS1066" s="284">
        <v>1417</v>
      </c>
      <c r="AU1066" t="s">
        <v>1908</v>
      </c>
    </row>
    <row r="1067" spans="4:47" ht="13.5" customHeight="1">
      <c r="D1067" s="283" t="s">
        <v>1910</v>
      </c>
      <c r="E1067" s="282"/>
      <c r="F1067" s="285" t="s">
        <v>2025</v>
      </c>
      <c r="G1067" s="199">
        <v>5.3</v>
      </c>
      <c r="H1067" s="284">
        <v>1189</v>
      </c>
      <c r="I1067" s="284">
        <v>1147</v>
      </c>
      <c r="J1067" s="284">
        <v>1416</v>
      </c>
      <c r="K1067" s="284">
        <v>1189</v>
      </c>
      <c r="L1067" s="284">
        <v>1147</v>
      </c>
      <c r="M1067" s="284">
        <v>1416</v>
      </c>
      <c r="N1067" s="284">
        <v>1194</v>
      </c>
      <c r="O1067" s="284">
        <v>1189</v>
      </c>
      <c r="P1067" s="284">
        <v>1147</v>
      </c>
      <c r="Q1067" s="284">
        <v>1416</v>
      </c>
      <c r="R1067" s="284">
        <v>1194</v>
      </c>
      <c r="S1067" s="284">
        <v>1189</v>
      </c>
      <c r="T1067" s="284">
        <v>1147</v>
      </c>
      <c r="U1067" s="284">
        <v>1416</v>
      </c>
      <c r="V1067" s="284">
        <v>1147</v>
      </c>
      <c r="W1067" s="284">
        <v>1416</v>
      </c>
      <c r="X1067" s="284">
        <v>1189</v>
      </c>
      <c r="Y1067" s="284">
        <v>1147</v>
      </c>
      <c r="Z1067" s="284">
        <v>1416</v>
      </c>
      <c r="AA1067" s="284">
        <v>1194</v>
      </c>
      <c r="AB1067" s="284">
        <v>1189</v>
      </c>
      <c r="AC1067" s="284">
        <v>1147</v>
      </c>
      <c r="AD1067" s="284">
        <v>1416</v>
      </c>
      <c r="AE1067" s="284">
        <v>1194</v>
      </c>
      <c r="AF1067" s="284">
        <v>1189</v>
      </c>
      <c r="AG1067" s="284">
        <v>1147</v>
      </c>
      <c r="AH1067" s="284">
        <v>1416</v>
      </c>
      <c r="AI1067" s="284">
        <v>1147</v>
      </c>
      <c r="AJ1067" s="284">
        <v>1189</v>
      </c>
      <c r="AK1067" s="284">
        <v>1147</v>
      </c>
      <c r="AL1067" s="284">
        <v>1416</v>
      </c>
      <c r="AM1067" s="284">
        <v>1189</v>
      </c>
      <c r="AN1067" s="284">
        <v>1147</v>
      </c>
      <c r="AO1067" s="284">
        <v>1416</v>
      </c>
      <c r="AP1067" s="284">
        <v>1261</v>
      </c>
      <c r="AQ1067" s="284">
        <v>1261</v>
      </c>
      <c r="AR1067" s="284">
        <v>1261</v>
      </c>
      <c r="AS1067" s="284">
        <v>1261</v>
      </c>
      <c r="AU1067" t="s">
        <v>1910</v>
      </c>
    </row>
    <row r="1068" spans="4:47" ht="13.5" customHeight="1">
      <c r="D1068" s="283" t="s">
        <v>1914</v>
      </c>
      <c r="E1068" s="282"/>
      <c r="F1068" s="285" t="s">
        <v>2025</v>
      </c>
      <c r="G1068" s="199">
        <v>10.5</v>
      </c>
      <c r="H1068" s="284">
        <v>1335</v>
      </c>
      <c r="I1068" s="284">
        <v>1326</v>
      </c>
      <c r="J1068" s="284">
        <v>1630</v>
      </c>
      <c r="K1068" s="284">
        <v>1335</v>
      </c>
      <c r="L1068" s="284">
        <v>1326</v>
      </c>
      <c r="M1068" s="284">
        <v>1630</v>
      </c>
      <c r="N1068" s="284">
        <v>1386</v>
      </c>
      <c r="O1068" s="284">
        <v>1335</v>
      </c>
      <c r="P1068" s="284">
        <v>1326</v>
      </c>
      <c r="Q1068" s="284">
        <v>1630</v>
      </c>
      <c r="R1068" s="284">
        <v>1386</v>
      </c>
      <c r="S1068" s="284">
        <v>1335</v>
      </c>
      <c r="T1068" s="284">
        <v>1326</v>
      </c>
      <c r="U1068" s="284">
        <v>1630</v>
      </c>
      <c r="V1068" s="284">
        <v>1326</v>
      </c>
      <c r="W1068" s="284">
        <v>1630</v>
      </c>
      <c r="X1068" s="284">
        <v>1335</v>
      </c>
      <c r="Y1068" s="284">
        <v>1326</v>
      </c>
      <c r="Z1068" s="284">
        <v>1630</v>
      </c>
      <c r="AA1068" s="284">
        <v>1386</v>
      </c>
      <c r="AB1068" s="284">
        <v>1335</v>
      </c>
      <c r="AC1068" s="284">
        <v>1326</v>
      </c>
      <c r="AD1068" s="284">
        <v>1630</v>
      </c>
      <c r="AE1068" s="284">
        <v>1386</v>
      </c>
      <c r="AF1068" s="284">
        <v>1335</v>
      </c>
      <c r="AG1068" s="284">
        <v>1326</v>
      </c>
      <c r="AH1068" s="284">
        <v>1630</v>
      </c>
      <c r="AI1068" s="284">
        <v>1326</v>
      </c>
      <c r="AJ1068" s="284">
        <v>1335</v>
      </c>
      <c r="AK1068" s="284">
        <v>1326</v>
      </c>
      <c r="AL1068" s="284">
        <v>1630</v>
      </c>
      <c r="AM1068" s="284">
        <v>1335</v>
      </c>
      <c r="AN1068" s="284">
        <v>1326</v>
      </c>
      <c r="AO1068" s="284">
        <v>1630</v>
      </c>
      <c r="AP1068" s="284">
        <v>1459</v>
      </c>
      <c r="AQ1068" s="284">
        <v>1459</v>
      </c>
      <c r="AR1068" s="284">
        <v>1459</v>
      </c>
      <c r="AS1068" s="284">
        <v>1459</v>
      </c>
      <c r="AU1068" t="s">
        <v>1914</v>
      </c>
    </row>
    <row r="1069" spans="4:47" ht="13.5" customHeight="1">
      <c r="D1069" s="283" t="s">
        <v>1102</v>
      </c>
      <c r="E1069" s="282"/>
      <c r="F1069" s="285" t="s">
        <v>4727</v>
      </c>
      <c r="G1069" s="199">
        <v>6</v>
      </c>
      <c r="H1069" s="284">
        <v>1207</v>
      </c>
      <c r="I1069" s="284">
        <v>1169</v>
      </c>
      <c r="J1069" s="284">
        <v>1442</v>
      </c>
      <c r="K1069" s="284">
        <v>1207</v>
      </c>
      <c r="L1069" s="284">
        <v>1169</v>
      </c>
      <c r="M1069" s="284">
        <v>1442</v>
      </c>
      <c r="N1069" s="284">
        <v>1215</v>
      </c>
      <c r="O1069" s="284">
        <v>1207</v>
      </c>
      <c r="P1069" s="284">
        <v>1169</v>
      </c>
      <c r="Q1069" s="284">
        <v>1442</v>
      </c>
      <c r="R1069" s="284">
        <v>1215</v>
      </c>
      <c r="S1069" s="284">
        <v>1207</v>
      </c>
      <c r="T1069" s="284">
        <v>1169</v>
      </c>
      <c r="U1069" s="284">
        <v>1442</v>
      </c>
      <c r="V1069" s="284">
        <v>1169</v>
      </c>
      <c r="W1069" s="284">
        <v>1442</v>
      </c>
      <c r="X1069" s="284">
        <v>1207</v>
      </c>
      <c r="Y1069" s="284">
        <v>1169</v>
      </c>
      <c r="Z1069" s="284">
        <v>1442</v>
      </c>
      <c r="AA1069" s="284">
        <v>1215</v>
      </c>
      <c r="AB1069" s="284">
        <v>1207</v>
      </c>
      <c r="AC1069" s="284">
        <v>1169</v>
      </c>
      <c r="AD1069" s="284">
        <v>1442</v>
      </c>
      <c r="AE1069" s="284">
        <v>1215</v>
      </c>
      <c r="AF1069" s="284">
        <v>1207</v>
      </c>
      <c r="AG1069" s="284">
        <v>1169</v>
      </c>
      <c r="AH1069" s="284">
        <v>1442</v>
      </c>
      <c r="AI1069" s="284">
        <v>1169</v>
      </c>
      <c r="AJ1069" s="284">
        <v>1207</v>
      </c>
      <c r="AK1069" s="284">
        <v>1169</v>
      </c>
      <c r="AL1069" s="284">
        <v>1442</v>
      </c>
      <c r="AM1069" s="284">
        <v>1207</v>
      </c>
      <c r="AN1069" s="284">
        <v>1169</v>
      </c>
      <c r="AO1069" s="284">
        <v>1442</v>
      </c>
      <c r="AP1069" s="284">
        <v>1286</v>
      </c>
      <c r="AQ1069" s="284">
        <v>1286</v>
      </c>
      <c r="AR1069" s="284">
        <v>1286</v>
      </c>
      <c r="AS1069" s="284">
        <v>1286</v>
      </c>
      <c r="AU1069" t="s">
        <v>1102</v>
      </c>
    </row>
    <row r="1070" spans="4:47" ht="13.5" customHeight="1">
      <c r="D1070" s="283" t="s">
        <v>1915</v>
      </c>
      <c r="E1070" s="282"/>
      <c r="F1070" s="285" t="s">
        <v>4727</v>
      </c>
      <c r="G1070" s="199">
        <v>12</v>
      </c>
      <c r="H1070" s="284">
        <v>1365</v>
      </c>
      <c r="I1070" s="284">
        <v>1363</v>
      </c>
      <c r="J1070" s="284">
        <v>1673</v>
      </c>
      <c r="K1070" s="284">
        <v>1365</v>
      </c>
      <c r="L1070" s="284">
        <v>1363</v>
      </c>
      <c r="M1070" s="284">
        <v>1673</v>
      </c>
      <c r="N1070" s="284">
        <v>1424</v>
      </c>
      <c r="O1070" s="284">
        <v>1365</v>
      </c>
      <c r="P1070" s="284">
        <v>1363</v>
      </c>
      <c r="Q1070" s="284">
        <v>1673</v>
      </c>
      <c r="R1070" s="284">
        <v>1424</v>
      </c>
      <c r="S1070" s="284">
        <v>1365</v>
      </c>
      <c r="T1070" s="284">
        <v>1363</v>
      </c>
      <c r="U1070" s="284">
        <v>1673</v>
      </c>
      <c r="V1070" s="284">
        <v>1363</v>
      </c>
      <c r="W1070" s="284">
        <v>1673</v>
      </c>
      <c r="X1070" s="284">
        <v>1365</v>
      </c>
      <c r="Y1070" s="284">
        <v>1363</v>
      </c>
      <c r="Z1070" s="284">
        <v>1673</v>
      </c>
      <c r="AA1070" s="284">
        <v>1424</v>
      </c>
      <c r="AB1070" s="284">
        <v>1365</v>
      </c>
      <c r="AC1070" s="284">
        <v>1363</v>
      </c>
      <c r="AD1070" s="284">
        <v>1673</v>
      </c>
      <c r="AE1070" s="284">
        <v>1424</v>
      </c>
      <c r="AF1070" s="284">
        <v>1365</v>
      </c>
      <c r="AG1070" s="284">
        <v>1363</v>
      </c>
      <c r="AH1070" s="284">
        <v>1673</v>
      </c>
      <c r="AI1070" s="284">
        <v>1363</v>
      </c>
      <c r="AJ1070" s="284">
        <v>1365</v>
      </c>
      <c r="AK1070" s="284">
        <v>1363</v>
      </c>
      <c r="AL1070" s="284">
        <v>1673</v>
      </c>
      <c r="AM1070" s="284">
        <v>1365</v>
      </c>
      <c r="AN1070" s="284">
        <v>1363</v>
      </c>
      <c r="AO1070" s="284">
        <v>1673</v>
      </c>
      <c r="AP1070" s="284">
        <v>1499</v>
      </c>
      <c r="AQ1070" s="284">
        <v>1499</v>
      </c>
      <c r="AR1070" s="284">
        <v>1499</v>
      </c>
      <c r="AS1070" s="284">
        <v>1499</v>
      </c>
      <c r="AU1070" t="s">
        <v>1915</v>
      </c>
    </row>
    <row r="1071" spans="4:47" ht="13.5" customHeight="1">
      <c r="D1071" s="283" t="s">
        <v>1909</v>
      </c>
      <c r="E1071" s="282"/>
      <c r="F1071" s="285" t="s">
        <v>4728</v>
      </c>
      <c r="G1071" s="199">
        <v>4.8999999999999995</v>
      </c>
      <c r="H1071" s="284">
        <v>1182</v>
      </c>
      <c r="I1071" s="284">
        <v>1138</v>
      </c>
      <c r="J1071" s="284">
        <v>1405</v>
      </c>
      <c r="K1071" s="284">
        <v>1182</v>
      </c>
      <c r="L1071" s="284">
        <v>1138</v>
      </c>
      <c r="M1071" s="284">
        <v>1405</v>
      </c>
      <c r="N1071" s="284">
        <v>1185</v>
      </c>
      <c r="O1071" s="284">
        <v>1182</v>
      </c>
      <c r="P1071" s="284">
        <v>1138</v>
      </c>
      <c r="Q1071" s="284">
        <v>1405</v>
      </c>
      <c r="R1071" s="284">
        <v>1185</v>
      </c>
      <c r="S1071" s="284">
        <v>1182</v>
      </c>
      <c r="T1071" s="284">
        <v>1138</v>
      </c>
      <c r="U1071" s="284">
        <v>1405</v>
      </c>
      <c r="V1071" s="284">
        <v>1138</v>
      </c>
      <c r="W1071" s="284">
        <v>1405</v>
      </c>
      <c r="X1071" s="284">
        <v>1182</v>
      </c>
      <c r="Y1071" s="284">
        <v>1138</v>
      </c>
      <c r="Z1071" s="284">
        <v>1405</v>
      </c>
      <c r="AA1071" s="284">
        <v>1185</v>
      </c>
      <c r="AB1071" s="284">
        <v>1182</v>
      </c>
      <c r="AC1071" s="284">
        <v>1138</v>
      </c>
      <c r="AD1071" s="284">
        <v>1405</v>
      </c>
      <c r="AE1071" s="284">
        <v>1185</v>
      </c>
      <c r="AF1071" s="284">
        <v>1182</v>
      </c>
      <c r="AG1071" s="284">
        <v>1138</v>
      </c>
      <c r="AH1071" s="284">
        <v>1405</v>
      </c>
      <c r="AI1071" s="284">
        <v>1138</v>
      </c>
      <c r="AJ1071" s="284">
        <v>1182</v>
      </c>
      <c r="AK1071" s="284">
        <v>1138</v>
      </c>
      <c r="AL1071" s="284">
        <v>1405</v>
      </c>
      <c r="AM1071" s="284">
        <v>1182</v>
      </c>
      <c r="AN1071" s="284">
        <v>1138</v>
      </c>
      <c r="AO1071" s="284">
        <v>1405</v>
      </c>
      <c r="AP1071" s="284">
        <v>1251</v>
      </c>
      <c r="AQ1071" s="284">
        <v>1251</v>
      </c>
      <c r="AR1071" s="284">
        <v>1251</v>
      </c>
      <c r="AS1071" s="284">
        <v>1251</v>
      </c>
      <c r="AU1071" t="s">
        <v>1909</v>
      </c>
    </row>
    <row r="1072" spans="4:47" ht="13.5" customHeight="1">
      <c r="D1072" s="283" t="s">
        <v>1104</v>
      </c>
      <c r="E1072" s="282"/>
      <c r="F1072" s="285" t="s">
        <v>4728</v>
      </c>
      <c r="G1072" s="199">
        <v>9.7999999999999989</v>
      </c>
      <c r="H1072" s="284">
        <v>1200</v>
      </c>
      <c r="I1072" s="284">
        <v>1196</v>
      </c>
      <c r="J1072" s="284">
        <v>1481</v>
      </c>
      <c r="K1072" s="284">
        <v>1200</v>
      </c>
      <c r="L1072" s="284">
        <v>1196</v>
      </c>
      <c r="M1072" s="284">
        <v>1481</v>
      </c>
      <c r="N1072" s="284">
        <v>1248</v>
      </c>
      <c r="O1072" s="284">
        <v>1200</v>
      </c>
      <c r="P1072" s="284">
        <v>1196</v>
      </c>
      <c r="Q1072" s="284">
        <v>1481</v>
      </c>
      <c r="R1072" s="284">
        <v>1248</v>
      </c>
      <c r="S1072" s="284">
        <v>1200</v>
      </c>
      <c r="T1072" s="284">
        <v>1196</v>
      </c>
      <c r="U1072" s="284">
        <v>1481</v>
      </c>
      <c r="V1072" s="284">
        <v>1196</v>
      </c>
      <c r="W1072" s="284">
        <v>1481</v>
      </c>
      <c r="X1072" s="284">
        <v>1200</v>
      </c>
      <c r="Y1072" s="284">
        <v>1196</v>
      </c>
      <c r="Z1072" s="284">
        <v>1481</v>
      </c>
      <c r="AA1072" s="284">
        <v>1248</v>
      </c>
      <c r="AB1072" s="284">
        <v>1200</v>
      </c>
      <c r="AC1072" s="284">
        <v>1196</v>
      </c>
      <c r="AD1072" s="284">
        <v>1481</v>
      </c>
      <c r="AE1072" s="284">
        <v>1248</v>
      </c>
      <c r="AF1072" s="284">
        <v>1200</v>
      </c>
      <c r="AG1072" s="284">
        <v>1196</v>
      </c>
      <c r="AH1072" s="284">
        <v>1481</v>
      </c>
      <c r="AI1072" s="284">
        <v>1196</v>
      </c>
      <c r="AJ1072" s="284">
        <v>1200</v>
      </c>
      <c r="AK1072" s="284">
        <v>1196</v>
      </c>
      <c r="AL1072" s="284">
        <v>1481</v>
      </c>
      <c r="AM1072" s="284">
        <v>1200</v>
      </c>
      <c r="AN1072" s="284">
        <v>1196</v>
      </c>
      <c r="AO1072" s="284">
        <v>1481</v>
      </c>
      <c r="AP1072" s="284">
        <v>1477</v>
      </c>
      <c r="AQ1072" s="284">
        <v>1477</v>
      </c>
      <c r="AR1072" s="284">
        <v>1477</v>
      </c>
      <c r="AS1072" s="284">
        <v>1477</v>
      </c>
      <c r="AU1072" t="s">
        <v>1104</v>
      </c>
    </row>
    <row r="1073" spans="4:47" ht="13.5" customHeight="1">
      <c r="D1073" s="283" t="s">
        <v>1911</v>
      </c>
      <c r="E1073" s="282"/>
      <c r="F1073" s="285" t="s">
        <v>2026</v>
      </c>
      <c r="G1073" s="199">
        <v>5.6999999999999993</v>
      </c>
      <c r="H1073" s="284">
        <v>1201</v>
      </c>
      <c r="I1073" s="284">
        <v>1163</v>
      </c>
      <c r="J1073" s="284">
        <v>1434</v>
      </c>
      <c r="K1073" s="284">
        <v>1201</v>
      </c>
      <c r="L1073" s="284">
        <v>1163</v>
      </c>
      <c r="M1073" s="284">
        <v>1434</v>
      </c>
      <c r="N1073" s="284">
        <v>1209</v>
      </c>
      <c r="O1073" s="284">
        <v>1201</v>
      </c>
      <c r="P1073" s="284">
        <v>1163</v>
      </c>
      <c r="Q1073" s="284">
        <v>1434</v>
      </c>
      <c r="R1073" s="284">
        <v>1209</v>
      </c>
      <c r="S1073" s="284">
        <v>1201</v>
      </c>
      <c r="T1073" s="284">
        <v>1163</v>
      </c>
      <c r="U1073" s="284">
        <v>1434</v>
      </c>
      <c r="V1073" s="284">
        <v>1163</v>
      </c>
      <c r="W1073" s="284">
        <v>1434</v>
      </c>
      <c r="X1073" s="284">
        <v>1201</v>
      </c>
      <c r="Y1073" s="284">
        <v>1163</v>
      </c>
      <c r="Z1073" s="284">
        <v>1434</v>
      </c>
      <c r="AA1073" s="284">
        <v>1209</v>
      </c>
      <c r="AB1073" s="284">
        <v>1201</v>
      </c>
      <c r="AC1073" s="284">
        <v>1163</v>
      </c>
      <c r="AD1073" s="284">
        <v>1434</v>
      </c>
      <c r="AE1073" s="284">
        <v>1209</v>
      </c>
      <c r="AF1073" s="284">
        <v>1201</v>
      </c>
      <c r="AG1073" s="284">
        <v>1163</v>
      </c>
      <c r="AH1073" s="284">
        <v>1434</v>
      </c>
      <c r="AI1073" s="284">
        <v>1163</v>
      </c>
      <c r="AJ1073" s="284">
        <v>1201</v>
      </c>
      <c r="AK1073" s="284">
        <v>1163</v>
      </c>
      <c r="AL1073" s="284">
        <v>1434</v>
      </c>
      <c r="AM1073" s="284">
        <v>1201</v>
      </c>
      <c r="AN1073" s="284">
        <v>1163</v>
      </c>
      <c r="AO1073" s="284">
        <v>1434</v>
      </c>
      <c r="AP1073" s="284">
        <v>1279</v>
      </c>
      <c r="AQ1073" s="284">
        <v>1279</v>
      </c>
      <c r="AR1073" s="284">
        <v>1279</v>
      </c>
      <c r="AS1073" s="284">
        <v>1279</v>
      </c>
      <c r="AU1073" t="s">
        <v>1911</v>
      </c>
    </row>
    <row r="1074" spans="4:47" ht="13.5" customHeight="1">
      <c r="D1074" s="283" t="s">
        <v>1912</v>
      </c>
      <c r="E1074" s="282"/>
      <c r="F1074" s="285" t="s">
        <v>2026</v>
      </c>
      <c r="G1074" s="199">
        <v>11.4</v>
      </c>
      <c r="H1074" s="284">
        <v>1360</v>
      </c>
      <c r="I1074" s="284">
        <v>1357</v>
      </c>
      <c r="J1074" s="284">
        <v>1666</v>
      </c>
      <c r="K1074" s="284">
        <v>1360</v>
      </c>
      <c r="L1074" s="284">
        <v>1357</v>
      </c>
      <c r="M1074" s="284">
        <v>1666</v>
      </c>
      <c r="N1074" s="284">
        <v>1417</v>
      </c>
      <c r="O1074" s="284">
        <v>1360</v>
      </c>
      <c r="P1074" s="284">
        <v>1357</v>
      </c>
      <c r="Q1074" s="284">
        <v>1666</v>
      </c>
      <c r="R1074" s="284">
        <v>1417</v>
      </c>
      <c r="S1074" s="284">
        <v>1360</v>
      </c>
      <c r="T1074" s="284">
        <v>1357</v>
      </c>
      <c r="U1074" s="284">
        <v>1666</v>
      </c>
      <c r="V1074" s="284">
        <v>1357</v>
      </c>
      <c r="W1074" s="284">
        <v>1666</v>
      </c>
      <c r="X1074" s="284">
        <v>1360</v>
      </c>
      <c r="Y1074" s="284">
        <v>1357</v>
      </c>
      <c r="Z1074" s="284">
        <v>1666</v>
      </c>
      <c r="AA1074" s="284">
        <v>1417</v>
      </c>
      <c r="AB1074" s="284">
        <v>1360</v>
      </c>
      <c r="AC1074" s="284">
        <v>1357</v>
      </c>
      <c r="AD1074" s="284">
        <v>1666</v>
      </c>
      <c r="AE1074" s="284">
        <v>1417</v>
      </c>
      <c r="AF1074" s="284">
        <v>1360</v>
      </c>
      <c r="AG1074" s="284">
        <v>1357</v>
      </c>
      <c r="AH1074" s="284">
        <v>1666</v>
      </c>
      <c r="AI1074" s="284">
        <v>1357</v>
      </c>
      <c r="AJ1074" s="284">
        <v>1360</v>
      </c>
      <c r="AK1074" s="284">
        <v>1357</v>
      </c>
      <c r="AL1074" s="284">
        <v>1666</v>
      </c>
      <c r="AM1074" s="284">
        <v>1360</v>
      </c>
      <c r="AN1074" s="284">
        <v>1357</v>
      </c>
      <c r="AO1074" s="284">
        <v>1666</v>
      </c>
      <c r="AP1074" s="284">
        <v>1492</v>
      </c>
      <c r="AQ1074" s="284">
        <v>1492</v>
      </c>
      <c r="AR1074" s="284">
        <v>1492</v>
      </c>
      <c r="AS1074" s="284">
        <v>1492</v>
      </c>
      <c r="AU1074" t="s">
        <v>1912</v>
      </c>
    </row>
    <row r="1075" spans="4:47" ht="13.5" customHeight="1">
      <c r="D1075" s="283" t="s">
        <v>1916</v>
      </c>
      <c r="E1075" s="282"/>
      <c r="F1075" s="285" t="s">
        <v>4729</v>
      </c>
      <c r="G1075" s="199">
        <v>6.5</v>
      </c>
      <c r="H1075" s="284">
        <v>1219</v>
      </c>
      <c r="I1075" s="284">
        <v>1185</v>
      </c>
      <c r="J1075" s="284">
        <v>1460</v>
      </c>
      <c r="K1075" s="284">
        <v>1219</v>
      </c>
      <c r="L1075" s="284">
        <v>1185</v>
      </c>
      <c r="M1075" s="284">
        <v>1460</v>
      </c>
      <c r="N1075" s="284">
        <v>1230</v>
      </c>
      <c r="O1075" s="284">
        <v>1219</v>
      </c>
      <c r="P1075" s="284">
        <v>1185</v>
      </c>
      <c r="Q1075" s="284">
        <v>1460</v>
      </c>
      <c r="R1075" s="284">
        <v>1230</v>
      </c>
      <c r="S1075" s="284">
        <v>1219</v>
      </c>
      <c r="T1075" s="284">
        <v>1185</v>
      </c>
      <c r="U1075" s="284">
        <v>1460</v>
      </c>
      <c r="V1075" s="284">
        <v>1185</v>
      </c>
      <c r="W1075" s="284">
        <v>1460</v>
      </c>
      <c r="X1075" s="284">
        <v>1219</v>
      </c>
      <c r="Y1075" s="284">
        <v>1185</v>
      </c>
      <c r="Z1075" s="284">
        <v>1460</v>
      </c>
      <c r="AA1075" s="284">
        <v>1230</v>
      </c>
      <c r="AB1075" s="284">
        <v>1219</v>
      </c>
      <c r="AC1075" s="284">
        <v>1185</v>
      </c>
      <c r="AD1075" s="284">
        <v>1460</v>
      </c>
      <c r="AE1075" s="284">
        <v>1230</v>
      </c>
      <c r="AF1075" s="284">
        <v>1219</v>
      </c>
      <c r="AG1075" s="284">
        <v>1185</v>
      </c>
      <c r="AH1075" s="284">
        <v>1460</v>
      </c>
      <c r="AI1075" s="284">
        <v>1185</v>
      </c>
      <c r="AJ1075" s="284">
        <v>1219</v>
      </c>
      <c r="AK1075" s="284">
        <v>1185</v>
      </c>
      <c r="AL1075" s="284">
        <v>1460</v>
      </c>
      <c r="AM1075" s="284">
        <v>1219</v>
      </c>
      <c r="AN1075" s="284">
        <v>1185</v>
      </c>
      <c r="AO1075" s="284">
        <v>1460</v>
      </c>
      <c r="AP1075" s="284">
        <v>1304</v>
      </c>
      <c r="AQ1075" s="284">
        <v>1304</v>
      </c>
      <c r="AR1075" s="284">
        <v>1304</v>
      </c>
      <c r="AS1075" s="284">
        <v>1304</v>
      </c>
      <c r="AU1075" t="s">
        <v>1916</v>
      </c>
    </row>
    <row r="1076" spans="4:47" ht="13.5" customHeight="1">
      <c r="D1076" s="283" t="s">
        <v>1917</v>
      </c>
      <c r="E1076" s="282"/>
      <c r="F1076" s="285" t="s">
        <v>4729</v>
      </c>
      <c r="G1076" s="199">
        <v>13</v>
      </c>
      <c r="H1076" s="284">
        <v>1386</v>
      </c>
      <c r="I1076" s="284">
        <v>1389</v>
      </c>
      <c r="J1076" s="284">
        <v>1703</v>
      </c>
      <c r="K1076" s="284">
        <v>1386</v>
      </c>
      <c r="L1076" s="284">
        <v>1389</v>
      </c>
      <c r="M1076" s="284">
        <v>1703</v>
      </c>
      <c r="N1076" s="284">
        <v>1450</v>
      </c>
      <c r="O1076" s="284">
        <v>1386</v>
      </c>
      <c r="P1076" s="284">
        <v>1389</v>
      </c>
      <c r="Q1076" s="284">
        <v>1703</v>
      </c>
      <c r="R1076" s="284">
        <v>1450</v>
      </c>
      <c r="S1076" s="284">
        <v>1386</v>
      </c>
      <c r="T1076" s="284">
        <v>1389</v>
      </c>
      <c r="U1076" s="284">
        <v>1703</v>
      </c>
      <c r="V1076" s="284">
        <v>1389</v>
      </c>
      <c r="W1076" s="284">
        <v>1703</v>
      </c>
      <c r="X1076" s="284">
        <v>1386</v>
      </c>
      <c r="Y1076" s="284">
        <v>1389</v>
      </c>
      <c r="Z1076" s="284">
        <v>1703</v>
      </c>
      <c r="AA1076" s="284">
        <v>1450</v>
      </c>
      <c r="AB1076" s="284">
        <v>1386</v>
      </c>
      <c r="AC1076" s="284">
        <v>1389</v>
      </c>
      <c r="AD1076" s="284">
        <v>1703</v>
      </c>
      <c r="AE1076" s="284">
        <v>1450</v>
      </c>
      <c r="AF1076" s="284">
        <v>1386</v>
      </c>
      <c r="AG1076" s="284">
        <v>1389</v>
      </c>
      <c r="AH1076" s="284">
        <v>1703</v>
      </c>
      <c r="AI1076" s="284">
        <v>1389</v>
      </c>
      <c r="AJ1076" s="284">
        <v>1386</v>
      </c>
      <c r="AK1076" s="284">
        <v>1389</v>
      </c>
      <c r="AL1076" s="284">
        <v>1703</v>
      </c>
      <c r="AM1076" s="284">
        <v>1386</v>
      </c>
      <c r="AN1076" s="284">
        <v>1389</v>
      </c>
      <c r="AO1076" s="284">
        <v>1703</v>
      </c>
      <c r="AP1076" s="284">
        <v>1527</v>
      </c>
      <c r="AQ1076" s="284">
        <v>1527</v>
      </c>
      <c r="AR1076" s="284">
        <v>1527</v>
      </c>
      <c r="AS1076" s="284">
        <v>1527</v>
      </c>
      <c r="AU1076" t="s">
        <v>1917</v>
      </c>
    </row>
    <row r="1077" spans="4:47" ht="13.5" customHeight="1">
      <c r="D1077" s="283" t="s">
        <v>1103</v>
      </c>
      <c r="E1077" s="282"/>
      <c r="F1077" s="285" t="s">
        <v>4730</v>
      </c>
      <c r="G1077" s="199">
        <v>7</v>
      </c>
      <c r="H1077" s="284">
        <v>1232</v>
      </c>
      <c r="I1077" s="284">
        <v>1201</v>
      </c>
      <c r="J1077" s="284">
        <v>1478</v>
      </c>
      <c r="K1077" s="284">
        <v>1232</v>
      </c>
      <c r="L1077" s="284">
        <v>1201</v>
      </c>
      <c r="M1077" s="284">
        <v>1478</v>
      </c>
      <c r="N1077" s="284">
        <v>1245</v>
      </c>
      <c r="O1077" s="284">
        <v>1232</v>
      </c>
      <c r="P1077" s="284">
        <v>1201</v>
      </c>
      <c r="Q1077" s="284">
        <v>1478</v>
      </c>
      <c r="R1077" s="284">
        <v>1245</v>
      </c>
      <c r="S1077" s="284">
        <v>1232</v>
      </c>
      <c r="T1077" s="284">
        <v>1201</v>
      </c>
      <c r="U1077" s="284">
        <v>1478</v>
      </c>
      <c r="V1077" s="284">
        <v>1201</v>
      </c>
      <c r="W1077" s="284">
        <v>1478</v>
      </c>
      <c r="X1077" s="284">
        <v>1232</v>
      </c>
      <c r="Y1077" s="284">
        <v>1201</v>
      </c>
      <c r="Z1077" s="284">
        <v>1478</v>
      </c>
      <c r="AA1077" s="284">
        <v>1245</v>
      </c>
      <c r="AB1077" s="284">
        <v>1232</v>
      </c>
      <c r="AC1077" s="284">
        <v>1201</v>
      </c>
      <c r="AD1077" s="284">
        <v>1478</v>
      </c>
      <c r="AE1077" s="284">
        <v>1245</v>
      </c>
      <c r="AF1077" s="284">
        <v>1232</v>
      </c>
      <c r="AG1077" s="284">
        <v>1201</v>
      </c>
      <c r="AH1077" s="284">
        <v>1478</v>
      </c>
      <c r="AI1077" s="284">
        <v>1201</v>
      </c>
      <c r="AJ1077" s="284">
        <v>1232</v>
      </c>
      <c r="AK1077" s="284">
        <v>1201</v>
      </c>
      <c r="AL1077" s="284">
        <v>1478</v>
      </c>
      <c r="AM1077" s="284">
        <v>1232</v>
      </c>
      <c r="AN1077" s="284">
        <v>1201</v>
      </c>
      <c r="AO1077" s="284">
        <v>1478</v>
      </c>
      <c r="AP1077" s="284">
        <v>1321</v>
      </c>
      <c r="AQ1077" s="284">
        <v>1321</v>
      </c>
      <c r="AR1077" s="284">
        <v>1321</v>
      </c>
      <c r="AS1077" s="284">
        <v>1321</v>
      </c>
      <c r="AU1077" t="s">
        <v>1103</v>
      </c>
    </row>
    <row r="1078" spans="4:47" ht="13.5" customHeight="1">
      <c r="D1078" s="283" t="s">
        <v>503</v>
      </c>
      <c r="E1078" s="282"/>
      <c r="F1078" s="285" t="s">
        <v>628</v>
      </c>
      <c r="G1078" s="199">
        <v>33</v>
      </c>
      <c r="H1078" s="284">
        <v>1445</v>
      </c>
      <c r="I1078" s="284">
        <v>1578</v>
      </c>
      <c r="J1078" s="284">
        <v>1849</v>
      </c>
      <c r="K1078" s="284">
        <v>1445</v>
      </c>
      <c r="L1078" s="284">
        <v>1578</v>
      </c>
      <c r="M1078" s="284">
        <v>1849</v>
      </c>
      <c r="N1078" s="284">
        <v>1669</v>
      </c>
      <c r="O1078" s="284">
        <v>1445</v>
      </c>
      <c r="P1078" s="284">
        <v>1578</v>
      </c>
      <c r="Q1078" s="284">
        <v>1849</v>
      </c>
      <c r="R1078" s="284">
        <v>1669</v>
      </c>
      <c r="S1078" s="284">
        <v>1445</v>
      </c>
      <c r="T1078" s="284">
        <v>1578</v>
      </c>
      <c r="U1078" s="284">
        <v>1849</v>
      </c>
      <c r="V1078" s="284">
        <v>1578</v>
      </c>
      <c r="W1078" s="284">
        <v>1849</v>
      </c>
      <c r="X1078" s="284">
        <v>1445</v>
      </c>
      <c r="Y1078" s="284">
        <v>1578</v>
      </c>
      <c r="Z1078" s="284">
        <v>1849</v>
      </c>
      <c r="AA1078" s="284">
        <v>1669</v>
      </c>
      <c r="AB1078" s="284">
        <v>1445</v>
      </c>
      <c r="AC1078" s="284">
        <v>1578</v>
      </c>
      <c r="AD1078" s="284">
        <v>1849</v>
      </c>
      <c r="AE1078" s="284">
        <v>1669</v>
      </c>
      <c r="AF1078" s="284">
        <v>1445</v>
      </c>
      <c r="AG1078" s="284">
        <v>1578</v>
      </c>
      <c r="AH1078" s="284">
        <v>1849</v>
      </c>
      <c r="AI1078" s="284">
        <v>1578</v>
      </c>
      <c r="AJ1078" s="284">
        <v>1445</v>
      </c>
      <c r="AK1078" s="284">
        <v>1578</v>
      </c>
      <c r="AL1078" s="284">
        <v>1849</v>
      </c>
      <c r="AM1078" s="284">
        <v>1445</v>
      </c>
      <c r="AN1078" s="284">
        <v>1578</v>
      </c>
      <c r="AO1078" s="284">
        <v>1849</v>
      </c>
      <c r="AP1078" s="284">
        <v>1743</v>
      </c>
      <c r="AQ1078" s="284">
        <v>1743</v>
      </c>
      <c r="AR1078" s="284">
        <v>1743</v>
      </c>
      <c r="AS1078" s="284">
        <v>1743</v>
      </c>
      <c r="AU1078" t="s">
        <v>503</v>
      </c>
    </row>
    <row r="1079" spans="4:47" ht="13.5" customHeight="1">
      <c r="D1079" s="283" t="s">
        <v>1499</v>
      </c>
      <c r="E1079" s="282"/>
      <c r="F1079" s="285" t="s">
        <v>1529</v>
      </c>
      <c r="G1079" s="199">
        <v>0.4</v>
      </c>
      <c r="H1079" s="284">
        <v>196</v>
      </c>
      <c r="I1079" s="284">
        <v>197</v>
      </c>
      <c r="J1079" s="284">
        <v>246</v>
      </c>
      <c r="K1079" s="284">
        <v>196</v>
      </c>
      <c r="L1079" s="284">
        <v>197</v>
      </c>
      <c r="M1079" s="284">
        <v>246</v>
      </c>
      <c r="N1079" s="284">
        <v>209</v>
      </c>
      <c r="O1079" s="284">
        <v>196</v>
      </c>
      <c r="P1079" s="284">
        <v>197</v>
      </c>
      <c r="Q1079" s="284">
        <v>246</v>
      </c>
      <c r="R1079" s="284">
        <v>209</v>
      </c>
      <c r="S1079" s="284">
        <v>196</v>
      </c>
      <c r="T1079" s="284">
        <v>197</v>
      </c>
      <c r="U1079" s="284">
        <v>246</v>
      </c>
      <c r="V1079" s="284">
        <v>197</v>
      </c>
      <c r="W1079" s="284">
        <v>246</v>
      </c>
      <c r="X1079" s="284">
        <v>196</v>
      </c>
      <c r="Y1079" s="284">
        <v>197</v>
      </c>
      <c r="Z1079" s="284">
        <v>246</v>
      </c>
      <c r="AA1079" s="284">
        <v>209</v>
      </c>
      <c r="AB1079" s="284">
        <v>196</v>
      </c>
      <c r="AC1079" s="284">
        <v>197</v>
      </c>
      <c r="AD1079" s="284">
        <v>246</v>
      </c>
      <c r="AE1079" s="284">
        <v>209</v>
      </c>
      <c r="AF1079" s="284">
        <v>196</v>
      </c>
      <c r="AG1079" s="284">
        <v>197</v>
      </c>
      <c r="AH1079" s="284">
        <v>246</v>
      </c>
      <c r="AI1079" s="284">
        <v>197</v>
      </c>
      <c r="AJ1079" s="284">
        <v>196</v>
      </c>
      <c r="AK1079" s="284">
        <v>197</v>
      </c>
      <c r="AL1079" s="284">
        <v>246</v>
      </c>
      <c r="AM1079" s="284">
        <v>196</v>
      </c>
      <c r="AN1079" s="284">
        <v>197</v>
      </c>
      <c r="AO1079" s="284">
        <v>246</v>
      </c>
      <c r="AP1079" s="284">
        <v>216</v>
      </c>
      <c r="AQ1079" s="284">
        <v>216</v>
      </c>
      <c r="AR1079" s="284">
        <v>216</v>
      </c>
      <c r="AS1079" s="284">
        <v>216</v>
      </c>
      <c r="AU1079" t="s">
        <v>1499</v>
      </c>
    </row>
    <row r="1080" spans="4:47" ht="13.5" customHeight="1">
      <c r="D1080" s="283" t="s">
        <v>1566</v>
      </c>
      <c r="E1080" s="282"/>
      <c r="F1080" s="285" t="s">
        <v>1581</v>
      </c>
      <c r="G1080" s="199">
        <v>0.4</v>
      </c>
      <c r="H1080" s="284">
        <v>294</v>
      </c>
      <c r="I1080" s="284">
        <v>308</v>
      </c>
      <c r="J1080" s="284">
        <v>368</v>
      </c>
      <c r="K1080" s="284">
        <v>294</v>
      </c>
      <c r="L1080" s="284">
        <v>308</v>
      </c>
      <c r="M1080" s="284">
        <v>368</v>
      </c>
      <c r="N1080" s="284">
        <v>323</v>
      </c>
      <c r="O1080" s="284">
        <v>294</v>
      </c>
      <c r="P1080" s="284">
        <v>308</v>
      </c>
      <c r="Q1080" s="284">
        <v>368</v>
      </c>
      <c r="R1080" s="284">
        <v>323</v>
      </c>
      <c r="S1080" s="284">
        <v>294</v>
      </c>
      <c r="T1080" s="284">
        <v>308</v>
      </c>
      <c r="U1080" s="284">
        <v>368</v>
      </c>
      <c r="V1080" s="284">
        <v>308</v>
      </c>
      <c r="W1080" s="284">
        <v>368</v>
      </c>
      <c r="X1080" s="284">
        <v>294</v>
      </c>
      <c r="Y1080" s="284">
        <v>308</v>
      </c>
      <c r="Z1080" s="284">
        <v>368</v>
      </c>
      <c r="AA1080" s="284">
        <v>323</v>
      </c>
      <c r="AB1080" s="284">
        <v>294</v>
      </c>
      <c r="AC1080" s="284">
        <v>308</v>
      </c>
      <c r="AD1080" s="284">
        <v>368</v>
      </c>
      <c r="AE1080" s="284">
        <v>323</v>
      </c>
      <c r="AF1080" s="284">
        <v>294</v>
      </c>
      <c r="AG1080" s="284">
        <v>308</v>
      </c>
      <c r="AH1080" s="284">
        <v>368</v>
      </c>
      <c r="AI1080" s="284">
        <v>308</v>
      </c>
      <c r="AJ1080" s="284">
        <v>294</v>
      </c>
      <c r="AK1080" s="284">
        <v>308</v>
      </c>
      <c r="AL1080" s="284">
        <v>368</v>
      </c>
      <c r="AM1080" s="284">
        <v>294</v>
      </c>
      <c r="AN1080" s="284">
        <v>308</v>
      </c>
      <c r="AO1080" s="284">
        <v>368</v>
      </c>
      <c r="AP1080" s="284">
        <v>334</v>
      </c>
      <c r="AQ1080" s="284">
        <v>334</v>
      </c>
      <c r="AR1080" s="284">
        <v>334</v>
      </c>
      <c r="AS1080" s="284">
        <v>334</v>
      </c>
      <c r="AU1080" t="s">
        <v>1566</v>
      </c>
    </row>
    <row r="1081" spans="4:47" ht="13.5" customHeight="1">
      <c r="D1081" s="283" t="s">
        <v>1514</v>
      </c>
      <c r="E1081" s="282"/>
      <c r="F1081" s="285" t="s">
        <v>1544</v>
      </c>
      <c r="G1081" s="199">
        <v>0.4</v>
      </c>
      <c r="H1081" s="284">
        <v>195</v>
      </c>
      <c r="I1081" s="284">
        <v>199</v>
      </c>
      <c r="J1081" s="284">
        <v>222</v>
      </c>
      <c r="K1081" s="284">
        <v>195</v>
      </c>
      <c r="L1081" s="284">
        <v>199</v>
      </c>
      <c r="M1081" s="284">
        <v>222</v>
      </c>
      <c r="N1081" s="284">
        <v>207</v>
      </c>
      <c r="O1081" s="284">
        <v>195</v>
      </c>
      <c r="P1081" s="284">
        <v>199</v>
      </c>
      <c r="Q1081" s="284">
        <v>222</v>
      </c>
      <c r="R1081" s="284">
        <v>207</v>
      </c>
      <c r="S1081" s="284">
        <v>195</v>
      </c>
      <c r="T1081" s="284">
        <v>199</v>
      </c>
      <c r="U1081" s="284">
        <v>222</v>
      </c>
      <c r="V1081" s="284">
        <v>199</v>
      </c>
      <c r="W1081" s="284">
        <v>222</v>
      </c>
      <c r="X1081" s="284">
        <v>195</v>
      </c>
      <c r="Y1081" s="284">
        <v>199</v>
      </c>
      <c r="Z1081" s="284">
        <v>222</v>
      </c>
      <c r="AA1081" s="284">
        <v>207</v>
      </c>
      <c r="AB1081" s="284">
        <v>195</v>
      </c>
      <c r="AC1081" s="284">
        <v>199</v>
      </c>
      <c r="AD1081" s="284">
        <v>222</v>
      </c>
      <c r="AE1081" s="284">
        <v>207</v>
      </c>
      <c r="AF1081" s="284">
        <v>195</v>
      </c>
      <c r="AG1081" s="284">
        <v>199</v>
      </c>
      <c r="AH1081" s="284">
        <v>222</v>
      </c>
      <c r="AI1081" s="284">
        <v>199</v>
      </c>
      <c r="AJ1081" s="284">
        <v>195</v>
      </c>
      <c r="AK1081" s="284">
        <v>199</v>
      </c>
      <c r="AL1081" s="284">
        <v>222</v>
      </c>
      <c r="AM1081" s="284">
        <v>195</v>
      </c>
      <c r="AN1081" s="284">
        <v>199</v>
      </c>
      <c r="AO1081" s="284">
        <v>222</v>
      </c>
      <c r="AP1081" s="284">
        <v>214</v>
      </c>
      <c r="AQ1081" s="284">
        <v>214</v>
      </c>
      <c r="AR1081" s="284">
        <v>214</v>
      </c>
      <c r="AS1081" s="284">
        <v>214</v>
      </c>
      <c r="AU1081" t="s">
        <v>1514</v>
      </c>
    </row>
    <row r="1082" spans="4:47" ht="13.5" customHeight="1">
      <c r="D1082" s="283" t="s">
        <v>1500</v>
      </c>
      <c r="E1082" s="282"/>
      <c r="F1082" s="285" t="s">
        <v>1530</v>
      </c>
      <c r="G1082" s="199">
        <v>0.5</v>
      </c>
      <c r="H1082" s="284">
        <v>206</v>
      </c>
      <c r="I1082" s="284">
        <v>208</v>
      </c>
      <c r="J1082" s="284">
        <v>259</v>
      </c>
      <c r="K1082" s="284">
        <v>206</v>
      </c>
      <c r="L1082" s="284">
        <v>208</v>
      </c>
      <c r="M1082" s="284">
        <v>259</v>
      </c>
      <c r="N1082" s="284">
        <v>220</v>
      </c>
      <c r="O1082" s="284">
        <v>206</v>
      </c>
      <c r="P1082" s="284">
        <v>208</v>
      </c>
      <c r="Q1082" s="284">
        <v>259</v>
      </c>
      <c r="R1082" s="284">
        <v>220</v>
      </c>
      <c r="S1082" s="284">
        <v>206</v>
      </c>
      <c r="T1082" s="284">
        <v>208</v>
      </c>
      <c r="U1082" s="284">
        <v>259</v>
      </c>
      <c r="V1082" s="284">
        <v>208</v>
      </c>
      <c r="W1082" s="284">
        <v>259</v>
      </c>
      <c r="X1082" s="284">
        <v>206</v>
      </c>
      <c r="Y1082" s="284">
        <v>208</v>
      </c>
      <c r="Z1082" s="284">
        <v>259</v>
      </c>
      <c r="AA1082" s="284">
        <v>220</v>
      </c>
      <c r="AB1082" s="284">
        <v>206</v>
      </c>
      <c r="AC1082" s="284">
        <v>208</v>
      </c>
      <c r="AD1082" s="284">
        <v>259</v>
      </c>
      <c r="AE1082" s="284">
        <v>220</v>
      </c>
      <c r="AF1082" s="284">
        <v>206</v>
      </c>
      <c r="AG1082" s="284">
        <v>208</v>
      </c>
      <c r="AH1082" s="284">
        <v>259</v>
      </c>
      <c r="AI1082" s="284">
        <v>208</v>
      </c>
      <c r="AJ1082" s="284">
        <v>206</v>
      </c>
      <c r="AK1082" s="284">
        <v>208</v>
      </c>
      <c r="AL1082" s="284">
        <v>259</v>
      </c>
      <c r="AM1082" s="284">
        <v>206</v>
      </c>
      <c r="AN1082" s="284">
        <v>208</v>
      </c>
      <c r="AO1082" s="284">
        <v>259</v>
      </c>
      <c r="AP1082" s="284">
        <v>230</v>
      </c>
      <c r="AQ1082" s="284">
        <v>230</v>
      </c>
      <c r="AR1082" s="284">
        <v>230</v>
      </c>
      <c r="AS1082" s="284">
        <v>230</v>
      </c>
      <c r="AU1082" t="s">
        <v>1500</v>
      </c>
    </row>
    <row r="1083" spans="4:47" ht="13.5" customHeight="1">
      <c r="D1083" s="283" t="s">
        <v>1567</v>
      </c>
      <c r="E1083" s="282"/>
      <c r="F1083" s="285" t="s">
        <v>1582</v>
      </c>
      <c r="G1083" s="199">
        <v>0.5</v>
      </c>
      <c r="H1083" s="284">
        <v>305</v>
      </c>
      <c r="I1083" s="284">
        <v>319</v>
      </c>
      <c r="J1083" s="284">
        <v>380</v>
      </c>
      <c r="K1083" s="284">
        <v>305</v>
      </c>
      <c r="L1083" s="284">
        <v>319</v>
      </c>
      <c r="M1083" s="284">
        <v>380</v>
      </c>
      <c r="N1083" s="284">
        <v>334</v>
      </c>
      <c r="O1083" s="284">
        <v>305</v>
      </c>
      <c r="P1083" s="284">
        <v>319</v>
      </c>
      <c r="Q1083" s="284">
        <v>380</v>
      </c>
      <c r="R1083" s="284">
        <v>334</v>
      </c>
      <c r="S1083" s="284">
        <v>305</v>
      </c>
      <c r="T1083" s="284">
        <v>319</v>
      </c>
      <c r="U1083" s="284">
        <v>380</v>
      </c>
      <c r="V1083" s="284">
        <v>319</v>
      </c>
      <c r="W1083" s="284">
        <v>380</v>
      </c>
      <c r="X1083" s="284">
        <v>305</v>
      </c>
      <c r="Y1083" s="284">
        <v>319</v>
      </c>
      <c r="Z1083" s="284">
        <v>380</v>
      </c>
      <c r="AA1083" s="284">
        <v>334</v>
      </c>
      <c r="AB1083" s="284">
        <v>305</v>
      </c>
      <c r="AC1083" s="284">
        <v>319</v>
      </c>
      <c r="AD1083" s="284">
        <v>380</v>
      </c>
      <c r="AE1083" s="284">
        <v>334</v>
      </c>
      <c r="AF1083" s="284">
        <v>305</v>
      </c>
      <c r="AG1083" s="284">
        <v>319</v>
      </c>
      <c r="AH1083" s="284">
        <v>380</v>
      </c>
      <c r="AI1083" s="284">
        <v>319</v>
      </c>
      <c r="AJ1083" s="284">
        <v>305</v>
      </c>
      <c r="AK1083" s="284">
        <v>319</v>
      </c>
      <c r="AL1083" s="284">
        <v>380</v>
      </c>
      <c r="AM1083" s="284">
        <v>305</v>
      </c>
      <c r="AN1083" s="284">
        <v>319</v>
      </c>
      <c r="AO1083" s="284">
        <v>380</v>
      </c>
      <c r="AP1083" s="284">
        <v>349</v>
      </c>
      <c r="AQ1083" s="284">
        <v>349</v>
      </c>
      <c r="AR1083" s="284">
        <v>349</v>
      </c>
      <c r="AS1083" s="284">
        <v>349</v>
      </c>
      <c r="AU1083" t="s">
        <v>1567</v>
      </c>
    </row>
    <row r="1084" spans="4:47" ht="13.5" customHeight="1">
      <c r="D1084" s="283" t="s">
        <v>1515</v>
      </c>
      <c r="E1084" s="282"/>
      <c r="F1084" s="285" t="s">
        <v>1545</v>
      </c>
      <c r="G1084" s="199">
        <v>0.5</v>
      </c>
      <c r="H1084" s="284">
        <v>206</v>
      </c>
      <c r="I1084" s="284">
        <v>210</v>
      </c>
      <c r="J1084" s="284">
        <v>234</v>
      </c>
      <c r="K1084" s="284">
        <v>206</v>
      </c>
      <c r="L1084" s="284">
        <v>210</v>
      </c>
      <c r="M1084" s="284">
        <v>234</v>
      </c>
      <c r="N1084" s="284">
        <v>218</v>
      </c>
      <c r="O1084" s="284">
        <v>206</v>
      </c>
      <c r="P1084" s="284">
        <v>210</v>
      </c>
      <c r="Q1084" s="284">
        <v>234</v>
      </c>
      <c r="R1084" s="284">
        <v>218</v>
      </c>
      <c r="S1084" s="284">
        <v>206</v>
      </c>
      <c r="T1084" s="284">
        <v>210</v>
      </c>
      <c r="U1084" s="284">
        <v>234</v>
      </c>
      <c r="V1084" s="284">
        <v>210</v>
      </c>
      <c r="W1084" s="284">
        <v>234</v>
      </c>
      <c r="X1084" s="284">
        <v>206</v>
      </c>
      <c r="Y1084" s="284">
        <v>210</v>
      </c>
      <c r="Z1084" s="284">
        <v>234</v>
      </c>
      <c r="AA1084" s="284">
        <v>218</v>
      </c>
      <c r="AB1084" s="284">
        <v>206</v>
      </c>
      <c r="AC1084" s="284">
        <v>210</v>
      </c>
      <c r="AD1084" s="284">
        <v>234</v>
      </c>
      <c r="AE1084" s="284">
        <v>218</v>
      </c>
      <c r="AF1084" s="284">
        <v>206</v>
      </c>
      <c r="AG1084" s="284">
        <v>210</v>
      </c>
      <c r="AH1084" s="284">
        <v>234</v>
      </c>
      <c r="AI1084" s="284">
        <v>210</v>
      </c>
      <c r="AJ1084" s="284">
        <v>206</v>
      </c>
      <c r="AK1084" s="284">
        <v>210</v>
      </c>
      <c r="AL1084" s="284">
        <v>234</v>
      </c>
      <c r="AM1084" s="284">
        <v>206</v>
      </c>
      <c r="AN1084" s="284">
        <v>210</v>
      </c>
      <c r="AO1084" s="284">
        <v>234</v>
      </c>
      <c r="AP1084" s="284">
        <v>229</v>
      </c>
      <c r="AQ1084" s="284">
        <v>229</v>
      </c>
      <c r="AR1084" s="284">
        <v>229</v>
      </c>
      <c r="AS1084" s="284">
        <v>229</v>
      </c>
      <c r="AU1084" t="s">
        <v>1515</v>
      </c>
    </row>
    <row r="1085" spans="4:47" ht="13.5" customHeight="1">
      <c r="D1085" s="283" t="s">
        <v>1501</v>
      </c>
      <c r="E1085" s="282"/>
      <c r="F1085" s="285" t="s">
        <v>1531</v>
      </c>
      <c r="G1085" s="199">
        <v>0.5</v>
      </c>
      <c r="H1085" s="284">
        <v>217</v>
      </c>
      <c r="I1085" s="284">
        <v>219</v>
      </c>
      <c r="J1085" s="284">
        <v>273</v>
      </c>
      <c r="K1085" s="284">
        <v>217</v>
      </c>
      <c r="L1085" s="284">
        <v>219</v>
      </c>
      <c r="M1085" s="284">
        <v>273</v>
      </c>
      <c r="N1085" s="284">
        <v>232</v>
      </c>
      <c r="O1085" s="284">
        <v>217</v>
      </c>
      <c r="P1085" s="284">
        <v>219</v>
      </c>
      <c r="Q1085" s="284">
        <v>273</v>
      </c>
      <c r="R1085" s="284">
        <v>232</v>
      </c>
      <c r="S1085" s="284">
        <v>217</v>
      </c>
      <c r="T1085" s="284">
        <v>219</v>
      </c>
      <c r="U1085" s="284">
        <v>273</v>
      </c>
      <c r="V1085" s="284">
        <v>219</v>
      </c>
      <c r="W1085" s="284">
        <v>273</v>
      </c>
      <c r="X1085" s="284">
        <v>217</v>
      </c>
      <c r="Y1085" s="284">
        <v>219</v>
      </c>
      <c r="Z1085" s="284">
        <v>273</v>
      </c>
      <c r="AA1085" s="284">
        <v>232</v>
      </c>
      <c r="AB1085" s="284">
        <v>217</v>
      </c>
      <c r="AC1085" s="284">
        <v>219</v>
      </c>
      <c r="AD1085" s="284">
        <v>273</v>
      </c>
      <c r="AE1085" s="284">
        <v>232</v>
      </c>
      <c r="AF1085" s="284">
        <v>217</v>
      </c>
      <c r="AG1085" s="284">
        <v>219</v>
      </c>
      <c r="AH1085" s="284">
        <v>273</v>
      </c>
      <c r="AI1085" s="284">
        <v>219</v>
      </c>
      <c r="AJ1085" s="284">
        <v>217</v>
      </c>
      <c r="AK1085" s="284">
        <v>219</v>
      </c>
      <c r="AL1085" s="284">
        <v>273</v>
      </c>
      <c r="AM1085" s="284">
        <v>217</v>
      </c>
      <c r="AN1085" s="284">
        <v>219</v>
      </c>
      <c r="AO1085" s="284">
        <v>273</v>
      </c>
      <c r="AP1085" s="284">
        <v>246</v>
      </c>
      <c r="AQ1085" s="284">
        <v>246</v>
      </c>
      <c r="AR1085" s="284">
        <v>246</v>
      </c>
      <c r="AS1085" s="284">
        <v>246</v>
      </c>
      <c r="AU1085" t="s">
        <v>1501</v>
      </c>
    </row>
    <row r="1086" spans="4:47" ht="13.5" customHeight="1">
      <c r="D1086" s="283" t="s">
        <v>1568</v>
      </c>
      <c r="E1086" s="282"/>
      <c r="F1086" s="285" t="s">
        <v>1583</v>
      </c>
      <c r="G1086" s="199">
        <v>0.5</v>
      </c>
      <c r="H1086" s="284">
        <v>315</v>
      </c>
      <c r="I1086" s="284">
        <v>329</v>
      </c>
      <c r="J1086" s="284">
        <v>392</v>
      </c>
      <c r="K1086" s="284">
        <v>315</v>
      </c>
      <c r="L1086" s="284">
        <v>329</v>
      </c>
      <c r="M1086" s="284">
        <v>392</v>
      </c>
      <c r="N1086" s="284">
        <v>345</v>
      </c>
      <c r="O1086" s="284">
        <v>315</v>
      </c>
      <c r="P1086" s="284">
        <v>329</v>
      </c>
      <c r="Q1086" s="284">
        <v>392</v>
      </c>
      <c r="R1086" s="284">
        <v>345</v>
      </c>
      <c r="S1086" s="284">
        <v>315</v>
      </c>
      <c r="T1086" s="284">
        <v>329</v>
      </c>
      <c r="U1086" s="284">
        <v>392</v>
      </c>
      <c r="V1086" s="284">
        <v>329</v>
      </c>
      <c r="W1086" s="284">
        <v>392</v>
      </c>
      <c r="X1086" s="284">
        <v>315</v>
      </c>
      <c r="Y1086" s="284">
        <v>329</v>
      </c>
      <c r="Z1086" s="284">
        <v>392</v>
      </c>
      <c r="AA1086" s="284">
        <v>345</v>
      </c>
      <c r="AB1086" s="284">
        <v>315</v>
      </c>
      <c r="AC1086" s="284">
        <v>329</v>
      </c>
      <c r="AD1086" s="284">
        <v>392</v>
      </c>
      <c r="AE1086" s="284">
        <v>345</v>
      </c>
      <c r="AF1086" s="284">
        <v>315</v>
      </c>
      <c r="AG1086" s="284">
        <v>329</v>
      </c>
      <c r="AH1086" s="284">
        <v>392</v>
      </c>
      <c r="AI1086" s="284">
        <v>329</v>
      </c>
      <c r="AJ1086" s="284">
        <v>315</v>
      </c>
      <c r="AK1086" s="284">
        <v>329</v>
      </c>
      <c r="AL1086" s="284">
        <v>392</v>
      </c>
      <c r="AM1086" s="284">
        <v>315</v>
      </c>
      <c r="AN1086" s="284">
        <v>329</v>
      </c>
      <c r="AO1086" s="284">
        <v>392</v>
      </c>
      <c r="AP1086" s="284">
        <v>363</v>
      </c>
      <c r="AQ1086" s="284">
        <v>363</v>
      </c>
      <c r="AR1086" s="284">
        <v>363</v>
      </c>
      <c r="AS1086" s="284">
        <v>363</v>
      </c>
      <c r="AU1086" t="s">
        <v>1568</v>
      </c>
    </row>
    <row r="1087" spans="4:47" ht="13.5" customHeight="1">
      <c r="D1087" s="283" t="s">
        <v>1516</v>
      </c>
      <c r="E1087" s="282"/>
      <c r="F1087" s="285" t="s">
        <v>1546</v>
      </c>
      <c r="G1087" s="199">
        <v>0.5</v>
      </c>
      <c r="H1087" s="284">
        <v>215</v>
      </c>
      <c r="I1087" s="284">
        <v>220</v>
      </c>
      <c r="J1087" s="284">
        <v>245</v>
      </c>
      <c r="K1087" s="284">
        <v>215</v>
      </c>
      <c r="L1087" s="284">
        <v>220</v>
      </c>
      <c r="M1087" s="284">
        <v>245</v>
      </c>
      <c r="N1087" s="284">
        <v>228</v>
      </c>
      <c r="O1087" s="284">
        <v>215</v>
      </c>
      <c r="P1087" s="284">
        <v>220</v>
      </c>
      <c r="Q1087" s="284">
        <v>245</v>
      </c>
      <c r="R1087" s="284">
        <v>228</v>
      </c>
      <c r="S1087" s="284">
        <v>215</v>
      </c>
      <c r="T1087" s="284">
        <v>220</v>
      </c>
      <c r="U1087" s="284">
        <v>245</v>
      </c>
      <c r="V1087" s="284">
        <v>220</v>
      </c>
      <c r="W1087" s="284">
        <v>245</v>
      </c>
      <c r="X1087" s="284">
        <v>215</v>
      </c>
      <c r="Y1087" s="284">
        <v>220</v>
      </c>
      <c r="Z1087" s="284">
        <v>245</v>
      </c>
      <c r="AA1087" s="284">
        <v>228</v>
      </c>
      <c r="AB1087" s="284">
        <v>215</v>
      </c>
      <c r="AC1087" s="284">
        <v>220</v>
      </c>
      <c r="AD1087" s="284">
        <v>245</v>
      </c>
      <c r="AE1087" s="284">
        <v>228</v>
      </c>
      <c r="AF1087" s="284">
        <v>215</v>
      </c>
      <c r="AG1087" s="284">
        <v>220</v>
      </c>
      <c r="AH1087" s="284">
        <v>245</v>
      </c>
      <c r="AI1087" s="284">
        <v>220</v>
      </c>
      <c r="AJ1087" s="284">
        <v>215</v>
      </c>
      <c r="AK1087" s="284">
        <v>220</v>
      </c>
      <c r="AL1087" s="284">
        <v>245</v>
      </c>
      <c r="AM1087" s="284">
        <v>215</v>
      </c>
      <c r="AN1087" s="284">
        <v>220</v>
      </c>
      <c r="AO1087" s="284">
        <v>245</v>
      </c>
      <c r="AP1087" s="284">
        <v>243</v>
      </c>
      <c r="AQ1087" s="284">
        <v>243</v>
      </c>
      <c r="AR1087" s="284">
        <v>243</v>
      </c>
      <c r="AS1087" s="284">
        <v>243</v>
      </c>
      <c r="AU1087" t="s">
        <v>1516</v>
      </c>
    </row>
    <row r="1088" spans="4:47" ht="13.5" customHeight="1">
      <c r="D1088" s="283" t="s">
        <v>1502</v>
      </c>
      <c r="E1088" s="282"/>
      <c r="F1088" s="285" t="s">
        <v>1532</v>
      </c>
      <c r="G1088" s="199">
        <v>0.6</v>
      </c>
      <c r="H1088" s="284">
        <v>250</v>
      </c>
      <c r="I1088" s="284">
        <v>251</v>
      </c>
      <c r="J1088" s="284">
        <v>311</v>
      </c>
      <c r="K1088" s="284">
        <v>250</v>
      </c>
      <c r="L1088" s="284">
        <v>251</v>
      </c>
      <c r="M1088" s="284">
        <v>311</v>
      </c>
      <c r="N1088" s="284">
        <v>266</v>
      </c>
      <c r="O1088" s="284">
        <v>250</v>
      </c>
      <c r="P1088" s="284">
        <v>251</v>
      </c>
      <c r="Q1088" s="284">
        <v>311</v>
      </c>
      <c r="R1088" s="284">
        <v>266</v>
      </c>
      <c r="S1088" s="284">
        <v>250</v>
      </c>
      <c r="T1088" s="284">
        <v>251</v>
      </c>
      <c r="U1088" s="284">
        <v>311</v>
      </c>
      <c r="V1088" s="284">
        <v>251</v>
      </c>
      <c r="W1088" s="284">
        <v>311</v>
      </c>
      <c r="X1088" s="284">
        <v>250</v>
      </c>
      <c r="Y1088" s="284">
        <v>251</v>
      </c>
      <c r="Z1088" s="284">
        <v>311</v>
      </c>
      <c r="AA1088" s="284">
        <v>266</v>
      </c>
      <c r="AB1088" s="284">
        <v>250</v>
      </c>
      <c r="AC1088" s="284">
        <v>251</v>
      </c>
      <c r="AD1088" s="284">
        <v>311</v>
      </c>
      <c r="AE1088" s="284">
        <v>266</v>
      </c>
      <c r="AF1088" s="284">
        <v>250</v>
      </c>
      <c r="AG1088" s="284">
        <v>251</v>
      </c>
      <c r="AH1088" s="284">
        <v>311</v>
      </c>
      <c r="AI1088" s="284">
        <v>251</v>
      </c>
      <c r="AJ1088" s="284">
        <v>250</v>
      </c>
      <c r="AK1088" s="284">
        <v>251</v>
      </c>
      <c r="AL1088" s="284">
        <v>311</v>
      </c>
      <c r="AM1088" s="284">
        <v>250</v>
      </c>
      <c r="AN1088" s="284">
        <v>251</v>
      </c>
      <c r="AO1088" s="284">
        <v>311</v>
      </c>
      <c r="AP1088" s="284">
        <v>284</v>
      </c>
      <c r="AQ1088" s="284">
        <v>284</v>
      </c>
      <c r="AR1088" s="284">
        <v>284</v>
      </c>
      <c r="AS1088" s="284">
        <v>284</v>
      </c>
      <c r="AU1088" t="s">
        <v>1502</v>
      </c>
    </row>
    <row r="1089" spans="4:47" ht="13.5" customHeight="1">
      <c r="D1089" s="283" t="s">
        <v>1569</v>
      </c>
      <c r="E1089" s="282"/>
      <c r="F1089" s="285" t="s">
        <v>1584</v>
      </c>
      <c r="G1089" s="199">
        <v>0.6</v>
      </c>
      <c r="H1089" s="284">
        <v>347</v>
      </c>
      <c r="I1089" s="284">
        <v>361</v>
      </c>
      <c r="J1089" s="284">
        <v>428</v>
      </c>
      <c r="K1089" s="284">
        <v>347</v>
      </c>
      <c r="L1089" s="284">
        <v>361</v>
      </c>
      <c r="M1089" s="284">
        <v>428</v>
      </c>
      <c r="N1089" s="284">
        <v>379</v>
      </c>
      <c r="O1089" s="284">
        <v>347</v>
      </c>
      <c r="P1089" s="284">
        <v>361</v>
      </c>
      <c r="Q1089" s="284">
        <v>428</v>
      </c>
      <c r="R1089" s="284">
        <v>379</v>
      </c>
      <c r="S1089" s="284">
        <v>347</v>
      </c>
      <c r="T1089" s="284">
        <v>361</v>
      </c>
      <c r="U1089" s="284">
        <v>428</v>
      </c>
      <c r="V1089" s="284">
        <v>361</v>
      </c>
      <c r="W1089" s="284">
        <v>428</v>
      </c>
      <c r="X1089" s="284">
        <v>347</v>
      </c>
      <c r="Y1089" s="284">
        <v>361</v>
      </c>
      <c r="Z1089" s="284">
        <v>428</v>
      </c>
      <c r="AA1089" s="284">
        <v>379</v>
      </c>
      <c r="AB1089" s="284">
        <v>347</v>
      </c>
      <c r="AC1089" s="284">
        <v>361</v>
      </c>
      <c r="AD1089" s="284">
        <v>428</v>
      </c>
      <c r="AE1089" s="284">
        <v>379</v>
      </c>
      <c r="AF1089" s="284">
        <v>347</v>
      </c>
      <c r="AG1089" s="284">
        <v>361</v>
      </c>
      <c r="AH1089" s="284">
        <v>428</v>
      </c>
      <c r="AI1089" s="284">
        <v>361</v>
      </c>
      <c r="AJ1089" s="284">
        <v>347</v>
      </c>
      <c r="AK1089" s="284">
        <v>361</v>
      </c>
      <c r="AL1089" s="284">
        <v>428</v>
      </c>
      <c r="AM1089" s="284">
        <v>347</v>
      </c>
      <c r="AN1089" s="284">
        <v>361</v>
      </c>
      <c r="AO1089" s="284">
        <v>428</v>
      </c>
      <c r="AP1089" s="284">
        <v>401</v>
      </c>
      <c r="AQ1089" s="284">
        <v>401</v>
      </c>
      <c r="AR1089" s="284">
        <v>401</v>
      </c>
      <c r="AS1089" s="284">
        <v>401</v>
      </c>
      <c r="AU1089" t="s">
        <v>1569</v>
      </c>
    </row>
    <row r="1090" spans="4:47" ht="13.5" customHeight="1">
      <c r="D1090" s="283" t="s">
        <v>1517</v>
      </c>
      <c r="E1090" s="282"/>
      <c r="F1090" s="285" t="s">
        <v>1547</v>
      </c>
      <c r="G1090" s="199">
        <v>0.6</v>
      </c>
      <c r="H1090" s="284">
        <v>247</v>
      </c>
      <c r="I1090" s="284">
        <v>251</v>
      </c>
      <c r="J1090" s="284">
        <v>281</v>
      </c>
      <c r="K1090" s="284">
        <v>247</v>
      </c>
      <c r="L1090" s="284">
        <v>251</v>
      </c>
      <c r="M1090" s="284">
        <v>281</v>
      </c>
      <c r="N1090" s="284">
        <v>262</v>
      </c>
      <c r="O1090" s="284">
        <v>247</v>
      </c>
      <c r="P1090" s="284">
        <v>251</v>
      </c>
      <c r="Q1090" s="284">
        <v>281</v>
      </c>
      <c r="R1090" s="284">
        <v>262</v>
      </c>
      <c r="S1090" s="284">
        <v>247</v>
      </c>
      <c r="T1090" s="284">
        <v>251</v>
      </c>
      <c r="U1090" s="284">
        <v>281</v>
      </c>
      <c r="V1090" s="284">
        <v>251</v>
      </c>
      <c r="W1090" s="284">
        <v>281</v>
      </c>
      <c r="X1090" s="284">
        <v>247</v>
      </c>
      <c r="Y1090" s="284">
        <v>251</v>
      </c>
      <c r="Z1090" s="284">
        <v>281</v>
      </c>
      <c r="AA1090" s="284">
        <v>262</v>
      </c>
      <c r="AB1090" s="284">
        <v>247</v>
      </c>
      <c r="AC1090" s="284">
        <v>251</v>
      </c>
      <c r="AD1090" s="284">
        <v>281</v>
      </c>
      <c r="AE1090" s="284">
        <v>262</v>
      </c>
      <c r="AF1090" s="284">
        <v>247</v>
      </c>
      <c r="AG1090" s="284">
        <v>251</v>
      </c>
      <c r="AH1090" s="284">
        <v>281</v>
      </c>
      <c r="AI1090" s="284">
        <v>251</v>
      </c>
      <c r="AJ1090" s="284">
        <v>247</v>
      </c>
      <c r="AK1090" s="284">
        <v>251</v>
      </c>
      <c r="AL1090" s="284">
        <v>281</v>
      </c>
      <c r="AM1090" s="284">
        <v>247</v>
      </c>
      <c r="AN1090" s="284">
        <v>251</v>
      </c>
      <c r="AO1090" s="284">
        <v>281</v>
      </c>
      <c r="AP1090" s="284">
        <v>280</v>
      </c>
      <c r="AQ1090" s="284">
        <v>280</v>
      </c>
      <c r="AR1090" s="284">
        <v>280</v>
      </c>
      <c r="AS1090" s="284">
        <v>280</v>
      </c>
      <c r="AU1090" t="s">
        <v>1517</v>
      </c>
    </row>
    <row r="1091" spans="4:47" ht="13.5" customHeight="1">
      <c r="D1091" s="283" t="s">
        <v>1503</v>
      </c>
      <c r="E1091" s="282"/>
      <c r="F1091" s="285" t="s">
        <v>1533</v>
      </c>
      <c r="G1091" s="199">
        <v>0.7</v>
      </c>
      <c r="H1091" s="284">
        <v>258</v>
      </c>
      <c r="I1091" s="284">
        <v>260</v>
      </c>
      <c r="J1091" s="284">
        <v>321</v>
      </c>
      <c r="K1091" s="284">
        <v>258</v>
      </c>
      <c r="L1091" s="284">
        <v>260</v>
      </c>
      <c r="M1091" s="284">
        <v>321</v>
      </c>
      <c r="N1091" s="284">
        <v>275</v>
      </c>
      <c r="O1091" s="284">
        <v>258</v>
      </c>
      <c r="P1091" s="284">
        <v>260</v>
      </c>
      <c r="Q1091" s="284">
        <v>321</v>
      </c>
      <c r="R1091" s="284">
        <v>275</v>
      </c>
      <c r="S1091" s="284">
        <v>258</v>
      </c>
      <c r="T1091" s="284">
        <v>260</v>
      </c>
      <c r="U1091" s="284">
        <v>321</v>
      </c>
      <c r="V1091" s="284">
        <v>260</v>
      </c>
      <c r="W1091" s="284">
        <v>321</v>
      </c>
      <c r="X1091" s="284">
        <v>258</v>
      </c>
      <c r="Y1091" s="284">
        <v>260</v>
      </c>
      <c r="Z1091" s="284">
        <v>321</v>
      </c>
      <c r="AA1091" s="284">
        <v>275</v>
      </c>
      <c r="AB1091" s="284">
        <v>258</v>
      </c>
      <c r="AC1091" s="284">
        <v>260</v>
      </c>
      <c r="AD1091" s="284">
        <v>321</v>
      </c>
      <c r="AE1091" s="284">
        <v>275</v>
      </c>
      <c r="AF1091" s="284">
        <v>258</v>
      </c>
      <c r="AG1091" s="284">
        <v>260</v>
      </c>
      <c r="AH1091" s="284">
        <v>321</v>
      </c>
      <c r="AI1091" s="284">
        <v>260</v>
      </c>
      <c r="AJ1091" s="284">
        <v>258</v>
      </c>
      <c r="AK1091" s="284">
        <v>260</v>
      </c>
      <c r="AL1091" s="284">
        <v>321</v>
      </c>
      <c r="AM1091" s="284">
        <v>258</v>
      </c>
      <c r="AN1091" s="284">
        <v>260</v>
      </c>
      <c r="AO1091" s="284">
        <v>321</v>
      </c>
      <c r="AP1091" s="284">
        <v>296</v>
      </c>
      <c r="AQ1091" s="284">
        <v>296</v>
      </c>
      <c r="AR1091" s="284">
        <v>296</v>
      </c>
      <c r="AS1091" s="284">
        <v>296</v>
      </c>
      <c r="AU1091" t="s">
        <v>1503</v>
      </c>
    </row>
    <row r="1092" spans="4:47" ht="13.5" customHeight="1">
      <c r="D1092" s="283" t="s">
        <v>1570</v>
      </c>
      <c r="E1092" s="282"/>
      <c r="F1092" s="285" t="s">
        <v>1585</v>
      </c>
      <c r="G1092" s="199">
        <v>0.7</v>
      </c>
      <c r="H1092" s="284">
        <v>356</v>
      </c>
      <c r="I1092" s="284">
        <v>370</v>
      </c>
      <c r="J1092" s="284">
        <v>439</v>
      </c>
      <c r="K1092" s="284">
        <v>356</v>
      </c>
      <c r="L1092" s="284">
        <v>370</v>
      </c>
      <c r="M1092" s="284">
        <v>439</v>
      </c>
      <c r="N1092" s="284">
        <v>388</v>
      </c>
      <c r="O1092" s="284">
        <v>356</v>
      </c>
      <c r="P1092" s="284">
        <v>370</v>
      </c>
      <c r="Q1092" s="284">
        <v>439</v>
      </c>
      <c r="R1092" s="284">
        <v>388</v>
      </c>
      <c r="S1092" s="284">
        <v>356</v>
      </c>
      <c r="T1092" s="284">
        <v>370</v>
      </c>
      <c r="U1092" s="284">
        <v>439</v>
      </c>
      <c r="V1092" s="284">
        <v>370</v>
      </c>
      <c r="W1092" s="284">
        <v>439</v>
      </c>
      <c r="X1092" s="284">
        <v>356</v>
      </c>
      <c r="Y1092" s="284">
        <v>370</v>
      </c>
      <c r="Z1092" s="284">
        <v>439</v>
      </c>
      <c r="AA1092" s="284">
        <v>388</v>
      </c>
      <c r="AB1092" s="284">
        <v>356</v>
      </c>
      <c r="AC1092" s="284">
        <v>370</v>
      </c>
      <c r="AD1092" s="284">
        <v>439</v>
      </c>
      <c r="AE1092" s="284">
        <v>388</v>
      </c>
      <c r="AF1092" s="284">
        <v>356</v>
      </c>
      <c r="AG1092" s="284">
        <v>370</v>
      </c>
      <c r="AH1092" s="284">
        <v>439</v>
      </c>
      <c r="AI1092" s="284">
        <v>370</v>
      </c>
      <c r="AJ1092" s="284">
        <v>356</v>
      </c>
      <c r="AK1092" s="284">
        <v>370</v>
      </c>
      <c r="AL1092" s="284">
        <v>439</v>
      </c>
      <c r="AM1092" s="284">
        <v>356</v>
      </c>
      <c r="AN1092" s="284">
        <v>370</v>
      </c>
      <c r="AO1092" s="284">
        <v>439</v>
      </c>
      <c r="AP1092" s="284">
        <v>414</v>
      </c>
      <c r="AQ1092" s="284">
        <v>414</v>
      </c>
      <c r="AR1092" s="284">
        <v>414</v>
      </c>
      <c r="AS1092" s="284">
        <v>414</v>
      </c>
      <c r="AU1092" t="s">
        <v>1570</v>
      </c>
    </row>
    <row r="1093" spans="4:47" ht="13.5" customHeight="1">
      <c r="D1093" s="283" t="s">
        <v>1518</v>
      </c>
      <c r="E1093" s="282"/>
      <c r="F1093" s="285" t="s">
        <v>1548</v>
      </c>
      <c r="G1093" s="199">
        <v>0.7</v>
      </c>
      <c r="H1093" s="284">
        <v>256</v>
      </c>
      <c r="I1093" s="284">
        <v>260</v>
      </c>
      <c r="J1093" s="284">
        <v>291</v>
      </c>
      <c r="K1093" s="284">
        <v>256</v>
      </c>
      <c r="L1093" s="284">
        <v>260</v>
      </c>
      <c r="M1093" s="284">
        <v>291</v>
      </c>
      <c r="N1093" s="284">
        <v>271</v>
      </c>
      <c r="O1093" s="284">
        <v>256</v>
      </c>
      <c r="P1093" s="284">
        <v>260</v>
      </c>
      <c r="Q1093" s="284">
        <v>291</v>
      </c>
      <c r="R1093" s="284">
        <v>271</v>
      </c>
      <c r="S1093" s="284">
        <v>256</v>
      </c>
      <c r="T1093" s="284">
        <v>260</v>
      </c>
      <c r="U1093" s="284">
        <v>291</v>
      </c>
      <c r="V1093" s="284">
        <v>260</v>
      </c>
      <c r="W1093" s="284">
        <v>291</v>
      </c>
      <c r="X1093" s="284">
        <v>256</v>
      </c>
      <c r="Y1093" s="284">
        <v>260</v>
      </c>
      <c r="Z1093" s="284">
        <v>291</v>
      </c>
      <c r="AA1093" s="284">
        <v>271</v>
      </c>
      <c r="AB1093" s="284">
        <v>256</v>
      </c>
      <c r="AC1093" s="284">
        <v>260</v>
      </c>
      <c r="AD1093" s="284">
        <v>291</v>
      </c>
      <c r="AE1093" s="284">
        <v>271</v>
      </c>
      <c r="AF1093" s="284">
        <v>256</v>
      </c>
      <c r="AG1093" s="284">
        <v>260</v>
      </c>
      <c r="AH1093" s="284">
        <v>291</v>
      </c>
      <c r="AI1093" s="284">
        <v>260</v>
      </c>
      <c r="AJ1093" s="284">
        <v>256</v>
      </c>
      <c r="AK1093" s="284">
        <v>260</v>
      </c>
      <c r="AL1093" s="284">
        <v>291</v>
      </c>
      <c r="AM1093" s="284">
        <v>256</v>
      </c>
      <c r="AN1093" s="284">
        <v>260</v>
      </c>
      <c r="AO1093" s="284">
        <v>291</v>
      </c>
      <c r="AP1093" s="284">
        <v>293</v>
      </c>
      <c r="AQ1093" s="284">
        <v>293</v>
      </c>
      <c r="AR1093" s="284">
        <v>293</v>
      </c>
      <c r="AS1093" s="284">
        <v>293</v>
      </c>
      <c r="AU1093" t="s">
        <v>1518</v>
      </c>
    </row>
    <row r="1094" spans="4:47" ht="13.5" customHeight="1">
      <c r="D1094" s="283" t="s">
        <v>1504</v>
      </c>
      <c r="E1094" s="282"/>
      <c r="F1094" s="285" t="s">
        <v>1534</v>
      </c>
      <c r="G1094" s="199">
        <v>0.7</v>
      </c>
      <c r="H1094" s="284">
        <v>269</v>
      </c>
      <c r="I1094" s="284">
        <v>271</v>
      </c>
      <c r="J1094" s="284">
        <v>335</v>
      </c>
      <c r="K1094" s="284">
        <v>269</v>
      </c>
      <c r="L1094" s="284">
        <v>271</v>
      </c>
      <c r="M1094" s="284">
        <v>335</v>
      </c>
      <c r="N1094" s="284">
        <v>287</v>
      </c>
      <c r="O1094" s="284">
        <v>269</v>
      </c>
      <c r="P1094" s="284">
        <v>271</v>
      </c>
      <c r="Q1094" s="284">
        <v>335</v>
      </c>
      <c r="R1094" s="284">
        <v>287</v>
      </c>
      <c r="S1094" s="284">
        <v>269</v>
      </c>
      <c r="T1094" s="284">
        <v>271</v>
      </c>
      <c r="U1094" s="284">
        <v>335</v>
      </c>
      <c r="V1094" s="284">
        <v>271</v>
      </c>
      <c r="W1094" s="284">
        <v>335</v>
      </c>
      <c r="X1094" s="284">
        <v>269</v>
      </c>
      <c r="Y1094" s="284">
        <v>271</v>
      </c>
      <c r="Z1094" s="284">
        <v>335</v>
      </c>
      <c r="AA1094" s="284">
        <v>287</v>
      </c>
      <c r="AB1094" s="284">
        <v>269</v>
      </c>
      <c r="AC1094" s="284">
        <v>271</v>
      </c>
      <c r="AD1094" s="284">
        <v>335</v>
      </c>
      <c r="AE1094" s="284">
        <v>287</v>
      </c>
      <c r="AF1094" s="284">
        <v>269</v>
      </c>
      <c r="AG1094" s="284">
        <v>271</v>
      </c>
      <c r="AH1094" s="284">
        <v>335</v>
      </c>
      <c r="AI1094" s="284">
        <v>271</v>
      </c>
      <c r="AJ1094" s="284">
        <v>269</v>
      </c>
      <c r="AK1094" s="284">
        <v>271</v>
      </c>
      <c r="AL1094" s="284">
        <v>335</v>
      </c>
      <c r="AM1094" s="284">
        <v>269</v>
      </c>
      <c r="AN1094" s="284">
        <v>271</v>
      </c>
      <c r="AO1094" s="284">
        <v>335</v>
      </c>
      <c r="AP1094" s="284">
        <v>311</v>
      </c>
      <c r="AQ1094" s="284">
        <v>311</v>
      </c>
      <c r="AR1094" s="284">
        <v>311</v>
      </c>
      <c r="AS1094" s="284">
        <v>311</v>
      </c>
      <c r="AU1094" t="s">
        <v>1504</v>
      </c>
    </row>
    <row r="1095" spans="4:47" ht="13.5" customHeight="1">
      <c r="D1095" s="283" t="s">
        <v>1571</v>
      </c>
      <c r="E1095" s="282"/>
      <c r="F1095" s="285" t="s">
        <v>1586</v>
      </c>
      <c r="G1095" s="199">
        <v>0.7</v>
      </c>
      <c r="H1095" s="284">
        <v>368</v>
      </c>
      <c r="I1095" s="284">
        <v>382</v>
      </c>
      <c r="J1095" s="284">
        <v>452</v>
      </c>
      <c r="K1095" s="284">
        <v>368</v>
      </c>
      <c r="L1095" s="284">
        <v>382</v>
      </c>
      <c r="M1095" s="284">
        <v>452</v>
      </c>
      <c r="N1095" s="284">
        <v>401</v>
      </c>
      <c r="O1095" s="284">
        <v>368</v>
      </c>
      <c r="P1095" s="284">
        <v>382</v>
      </c>
      <c r="Q1095" s="284">
        <v>452</v>
      </c>
      <c r="R1095" s="284">
        <v>401</v>
      </c>
      <c r="S1095" s="284">
        <v>368</v>
      </c>
      <c r="T1095" s="284">
        <v>382</v>
      </c>
      <c r="U1095" s="284">
        <v>452</v>
      </c>
      <c r="V1095" s="284">
        <v>382</v>
      </c>
      <c r="W1095" s="284">
        <v>452</v>
      </c>
      <c r="X1095" s="284">
        <v>368</v>
      </c>
      <c r="Y1095" s="284">
        <v>382</v>
      </c>
      <c r="Z1095" s="284">
        <v>452</v>
      </c>
      <c r="AA1095" s="284">
        <v>401</v>
      </c>
      <c r="AB1095" s="284">
        <v>368</v>
      </c>
      <c r="AC1095" s="284">
        <v>382</v>
      </c>
      <c r="AD1095" s="284">
        <v>452</v>
      </c>
      <c r="AE1095" s="284">
        <v>401</v>
      </c>
      <c r="AF1095" s="284">
        <v>368</v>
      </c>
      <c r="AG1095" s="284">
        <v>382</v>
      </c>
      <c r="AH1095" s="284">
        <v>452</v>
      </c>
      <c r="AI1095" s="284">
        <v>382</v>
      </c>
      <c r="AJ1095" s="284">
        <v>368</v>
      </c>
      <c r="AK1095" s="284">
        <v>382</v>
      </c>
      <c r="AL1095" s="284">
        <v>452</v>
      </c>
      <c r="AM1095" s="284">
        <v>368</v>
      </c>
      <c r="AN1095" s="284">
        <v>382</v>
      </c>
      <c r="AO1095" s="284">
        <v>452</v>
      </c>
      <c r="AP1095" s="284">
        <v>430</v>
      </c>
      <c r="AQ1095" s="284">
        <v>430</v>
      </c>
      <c r="AR1095" s="284">
        <v>430</v>
      </c>
      <c r="AS1095" s="284">
        <v>430</v>
      </c>
      <c r="AU1095" t="s">
        <v>1571</v>
      </c>
    </row>
    <row r="1096" spans="4:47" ht="13.5" customHeight="1">
      <c r="D1096" s="283" t="s">
        <v>1519</v>
      </c>
      <c r="E1096" s="282"/>
      <c r="F1096" s="285" t="s">
        <v>1549</v>
      </c>
      <c r="G1096" s="199">
        <v>0.7</v>
      </c>
      <c r="H1096" s="284">
        <v>268</v>
      </c>
      <c r="I1096" s="284">
        <v>272</v>
      </c>
      <c r="J1096" s="284">
        <v>305</v>
      </c>
      <c r="K1096" s="284">
        <v>268</v>
      </c>
      <c r="L1096" s="284">
        <v>272</v>
      </c>
      <c r="M1096" s="284">
        <v>305</v>
      </c>
      <c r="N1096" s="284">
        <v>284</v>
      </c>
      <c r="O1096" s="284">
        <v>268</v>
      </c>
      <c r="P1096" s="284">
        <v>272</v>
      </c>
      <c r="Q1096" s="284">
        <v>305</v>
      </c>
      <c r="R1096" s="284">
        <v>284</v>
      </c>
      <c r="S1096" s="284">
        <v>268</v>
      </c>
      <c r="T1096" s="284">
        <v>272</v>
      </c>
      <c r="U1096" s="284">
        <v>305</v>
      </c>
      <c r="V1096" s="284">
        <v>272</v>
      </c>
      <c r="W1096" s="284">
        <v>305</v>
      </c>
      <c r="X1096" s="284">
        <v>268</v>
      </c>
      <c r="Y1096" s="284">
        <v>272</v>
      </c>
      <c r="Z1096" s="284">
        <v>305</v>
      </c>
      <c r="AA1096" s="284">
        <v>284</v>
      </c>
      <c r="AB1096" s="284">
        <v>268</v>
      </c>
      <c r="AC1096" s="284">
        <v>272</v>
      </c>
      <c r="AD1096" s="284">
        <v>305</v>
      </c>
      <c r="AE1096" s="284">
        <v>284</v>
      </c>
      <c r="AF1096" s="284">
        <v>268</v>
      </c>
      <c r="AG1096" s="284">
        <v>272</v>
      </c>
      <c r="AH1096" s="284">
        <v>305</v>
      </c>
      <c r="AI1096" s="284">
        <v>272</v>
      </c>
      <c r="AJ1096" s="284">
        <v>268</v>
      </c>
      <c r="AK1096" s="284">
        <v>272</v>
      </c>
      <c r="AL1096" s="284">
        <v>305</v>
      </c>
      <c r="AM1096" s="284">
        <v>268</v>
      </c>
      <c r="AN1096" s="284">
        <v>272</v>
      </c>
      <c r="AO1096" s="284">
        <v>305</v>
      </c>
      <c r="AP1096" s="284">
        <v>309</v>
      </c>
      <c r="AQ1096" s="284">
        <v>309</v>
      </c>
      <c r="AR1096" s="284">
        <v>309</v>
      </c>
      <c r="AS1096" s="284">
        <v>309</v>
      </c>
      <c r="AU1096" t="s">
        <v>1519</v>
      </c>
    </row>
    <row r="1097" spans="4:47" ht="13.5" customHeight="1">
      <c r="D1097" s="283" t="s">
        <v>1505</v>
      </c>
      <c r="E1097" s="282"/>
      <c r="F1097" s="285" t="s">
        <v>1535</v>
      </c>
      <c r="G1097" s="199">
        <v>0.79999999999999993</v>
      </c>
      <c r="H1097" s="284">
        <v>280</v>
      </c>
      <c r="I1097" s="284">
        <v>281</v>
      </c>
      <c r="J1097" s="284">
        <v>348</v>
      </c>
      <c r="K1097" s="284">
        <v>280</v>
      </c>
      <c r="L1097" s="284">
        <v>281</v>
      </c>
      <c r="M1097" s="284">
        <v>348</v>
      </c>
      <c r="N1097" s="284">
        <v>298</v>
      </c>
      <c r="O1097" s="284">
        <v>280</v>
      </c>
      <c r="P1097" s="284">
        <v>281</v>
      </c>
      <c r="Q1097" s="284">
        <v>348</v>
      </c>
      <c r="R1097" s="284">
        <v>298</v>
      </c>
      <c r="S1097" s="284">
        <v>280</v>
      </c>
      <c r="T1097" s="284">
        <v>281</v>
      </c>
      <c r="U1097" s="284">
        <v>348</v>
      </c>
      <c r="V1097" s="284">
        <v>281</v>
      </c>
      <c r="W1097" s="284">
        <v>348</v>
      </c>
      <c r="X1097" s="284">
        <v>280</v>
      </c>
      <c r="Y1097" s="284">
        <v>281</v>
      </c>
      <c r="Z1097" s="284">
        <v>348</v>
      </c>
      <c r="AA1097" s="284">
        <v>298</v>
      </c>
      <c r="AB1097" s="284">
        <v>280</v>
      </c>
      <c r="AC1097" s="284">
        <v>281</v>
      </c>
      <c r="AD1097" s="284">
        <v>348</v>
      </c>
      <c r="AE1097" s="284">
        <v>298</v>
      </c>
      <c r="AF1097" s="284">
        <v>280</v>
      </c>
      <c r="AG1097" s="284">
        <v>281</v>
      </c>
      <c r="AH1097" s="284">
        <v>348</v>
      </c>
      <c r="AI1097" s="284">
        <v>281</v>
      </c>
      <c r="AJ1097" s="284">
        <v>280</v>
      </c>
      <c r="AK1097" s="284">
        <v>281</v>
      </c>
      <c r="AL1097" s="284">
        <v>348</v>
      </c>
      <c r="AM1097" s="284">
        <v>280</v>
      </c>
      <c r="AN1097" s="284">
        <v>281</v>
      </c>
      <c r="AO1097" s="284">
        <v>348</v>
      </c>
      <c r="AP1097" s="284">
        <v>326</v>
      </c>
      <c r="AQ1097" s="284">
        <v>326</v>
      </c>
      <c r="AR1097" s="284">
        <v>326</v>
      </c>
      <c r="AS1097" s="284">
        <v>326</v>
      </c>
      <c r="AU1097" t="s">
        <v>1505</v>
      </c>
    </row>
    <row r="1098" spans="4:47" ht="13.5" customHeight="1">
      <c r="D1098" s="283" t="s">
        <v>1572</v>
      </c>
      <c r="E1098" s="282"/>
      <c r="F1098" s="285" t="s">
        <v>1587</v>
      </c>
      <c r="G1098" s="199">
        <v>0.79999999999999993</v>
      </c>
      <c r="H1098" s="284">
        <v>377</v>
      </c>
      <c r="I1098" s="284">
        <v>392</v>
      </c>
      <c r="J1098" s="284">
        <v>462</v>
      </c>
      <c r="K1098" s="284">
        <v>377</v>
      </c>
      <c r="L1098" s="284">
        <v>392</v>
      </c>
      <c r="M1098" s="284">
        <v>462</v>
      </c>
      <c r="N1098" s="284">
        <v>411</v>
      </c>
      <c r="O1098" s="284">
        <v>377</v>
      </c>
      <c r="P1098" s="284">
        <v>392</v>
      </c>
      <c r="Q1098" s="284">
        <v>462</v>
      </c>
      <c r="R1098" s="284">
        <v>411</v>
      </c>
      <c r="S1098" s="284">
        <v>377</v>
      </c>
      <c r="T1098" s="284">
        <v>392</v>
      </c>
      <c r="U1098" s="284">
        <v>462</v>
      </c>
      <c r="V1098" s="284">
        <v>392</v>
      </c>
      <c r="W1098" s="284">
        <v>462</v>
      </c>
      <c r="X1098" s="284">
        <v>377</v>
      </c>
      <c r="Y1098" s="284">
        <v>392</v>
      </c>
      <c r="Z1098" s="284">
        <v>462</v>
      </c>
      <c r="AA1098" s="284">
        <v>411</v>
      </c>
      <c r="AB1098" s="284">
        <v>377</v>
      </c>
      <c r="AC1098" s="284">
        <v>392</v>
      </c>
      <c r="AD1098" s="284">
        <v>462</v>
      </c>
      <c r="AE1098" s="284">
        <v>411</v>
      </c>
      <c r="AF1098" s="284">
        <v>377</v>
      </c>
      <c r="AG1098" s="284">
        <v>392</v>
      </c>
      <c r="AH1098" s="284">
        <v>462</v>
      </c>
      <c r="AI1098" s="284">
        <v>392</v>
      </c>
      <c r="AJ1098" s="284">
        <v>377</v>
      </c>
      <c r="AK1098" s="284">
        <v>392</v>
      </c>
      <c r="AL1098" s="284">
        <v>462</v>
      </c>
      <c r="AM1098" s="284">
        <v>377</v>
      </c>
      <c r="AN1098" s="284">
        <v>392</v>
      </c>
      <c r="AO1098" s="284">
        <v>462</v>
      </c>
      <c r="AP1098" s="284">
        <v>442</v>
      </c>
      <c r="AQ1098" s="284">
        <v>442</v>
      </c>
      <c r="AR1098" s="284">
        <v>442</v>
      </c>
      <c r="AS1098" s="284">
        <v>442</v>
      </c>
      <c r="AU1098" t="s">
        <v>1572</v>
      </c>
    </row>
    <row r="1099" spans="4:47" ht="13.5" customHeight="1">
      <c r="D1099" s="283" t="s">
        <v>1520</v>
      </c>
      <c r="E1099" s="282"/>
      <c r="F1099" s="285" t="s">
        <v>1550</v>
      </c>
      <c r="G1099" s="199">
        <v>0.79999999999999993</v>
      </c>
      <c r="H1099" s="284">
        <v>276</v>
      </c>
      <c r="I1099" s="284">
        <v>281</v>
      </c>
      <c r="J1099" s="284">
        <v>315</v>
      </c>
      <c r="K1099" s="284">
        <v>276</v>
      </c>
      <c r="L1099" s="284">
        <v>281</v>
      </c>
      <c r="M1099" s="284">
        <v>315</v>
      </c>
      <c r="N1099" s="284">
        <v>293</v>
      </c>
      <c r="O1099" s="284">
        <v>276</v>
      </c>
      <c r="P1099" s="284">
        <v>281</v>
      </c>
      <c r="Q1099" s="284">
        <v>315</v>
      </c>
      <c r="R1099" s="284">
        <v>293</v>
      </c>
      <c r="S1099" s="284">
        <v>276</v>
      </c>
      <c r="T1099" s="284">
        <v>281</v>
      </c>
      <c r="U1099" s="284">
        <v>315</v>
      </c>
      <c r="V1099" s="284">
        <v>281</v>
      </c>
      <c r="W1099" s="284">
        <v>315</v>
      </c>
      <c r="X1099" s="284">
        <v>276</v>
      </c>
      <c r="Y1099" s="284">
        <v>281</v>
      </c>
      <c r="Z1099" s="284">
        <v>315</v>
      </c>
      <c r="AA1099" s="284">
        <v>293</v>
      </c>
      <c r="AB1099" s="284">
        <v>276</v>
      </c>
      <c r="AC1099" s="284">
        <v>281</v>
      </c>
      <c r="AD1099" s="284">
        <v>315</v>
      </c>
      <c r="AE1099" s="284">
        <v>293</v>
      </c>
      <c r="AF1099" s="284">
        <v>276</v>
      </c>
      <c r="AG1099" s="284">
        <v>281</v>
      </c>
      <c r="AH1099" s="284">
        <v>315</v>
      </c>
      <c r="AI1099" s="284">
        <v>281</v>
      </c>
      <c r="AJ1099" s="284">
        <v>276</v>
      </c>
      <c r="AK1099" s="284">
        <v>281</v>
      </c>
      <c r="AL1099" s="284">
        <v>315</v>
      </c>
      <c r="AM1099" s="284">
        <v>276</v>
      </c>
      <c r="AN1099" s="284">
        <v>281</v>
      </c>
      <c r="AO1099" s="284">
        <v>315</v>
      </c>
      <c r="AP1099" s="284">
        <v>321</v>
      </c>
      <c r="AQ1099" s="284">
        <v>321</v>
      </c>
      <c r="AR1099" s="284">
        <v>321</v>
      </c>
      <c r="AS1099" s="284">
        <v>321</v>
      </c>
      <c r="AU1099" t="s">
        <v>1520</v>
      </c>
    </row>
    <row r="1100" spans="4:47" ht="13.5" customHeight="1">
      <c r="D1100" s="283" t="s">
        <v>1506</v>
      </c>
      <c r="E1100" s="282"/>
      <c r="F1100" s="285" t="s">
        <v>1536</v>
      </c>
      <c r="G1100" s="199">
        <v>0.9</v>
      </c>
      <c r="H1100" s="284">
        <v>293</v>
      </c>
      <c r="I1100" s="284">
        <v>294</v>
      </c>
      <c r="J1100" s="284">
        <v>365</v>
      </c>
      <c r="K1100" s="284">
        <v>293</v>
      </c>
      <c r="L1100" s="284">
        <v>294</v>
      </c>
      <c r="M1100" s="284">
        <v>365</v>
      </c>
      <c r="N1100" s="284">
        <v>312</v>
      </c>
      <c r="O1100" s="284">
        <v>293</v>
      </c>
      <c r="P1100" s="284">
        <v>294</v>
      </c>
      <c r="Q1100" s="284">
        <v>365</v>
      </c>
      <c r="R1100" s="284">
        <v>312</v>
      </c>
      <c r="S1100" s="284">
        <v>293</v>
      </c>
      <c r="T1100" s="284">
        <v>294</v>
      </c>
      <c r="U1100" s="284">
        <v>365</v>
      </c>
      <c r="V1100" s="284">
        <v>294</v>
      </c>
      <c r="W1100" s="284">
        <v>365</v>
      </c>
      <c r="X1100" s="284">
        <v>293</v>
      </c>
      <c r="Y1100" s="284">
        <v>294</v>
      </c>
      <c r="Z1100" s="284">
        <v>365</v>
      </c>
      <c r="AA1100" s="284">
        <v>312</v>
      </c>
      <c r="AB1100" s="284">
        <v>293</v>
      </c>
      <c r="AC1100" s="284">
        <v>294</v>
      </c>
      <c r="AD1100" s="284">
        <v>365</v>
      </c>
      <c r="AE1100" s="284">
        <v>312</v>
      </c>
      <c r="AF1100" s="284">
        <v>293</v>
      </c>
      <c r="AG1100" s="284">
        <v>294</v>
      </c>
      <c r="AH1100" s="284">
        <v>365</v>
      </c>
      <c r="AI1100" s="284">
        <v>294</v>
      </c>
      <c r="AJ1100" s="284">
        <v>293</v>
      </c>
      <c r="AK1100" s="284">
        <v>294</v>
      </c>
      <c r="AL1100" s="284">
        <v>365</v>
      </c>
      <c r="AM1100" s="284">
        <v>293</v>
      </c>
      <c r="AN1100" s="284">
        <v>294</v>
      </c>
      <c r="AO1100" s="284">
        <v>365</v>
      </c>
      <c r="AP1100" s="284">
        <v>343</v>
      </c>
      <c r="AQ1100" s="284">
        <v>343</v>
      </c>
      <c r="AR1100" s="284">
        <v>343</v>
      </c>
      <c r="AS1100" s="284">
        <v>343</v>
      </c>
      <c r="AU1100" t="s">
        <v>1506</v>
      </c>
    </row>
    <row r="1101" spans="4:47" ht="13.5" customHeight="1">
      <c r="D1101" s="283" t="s">
        <v>1573</v>
      </c>
      <c r="E1101" s="282"/>
      <c r="F1101" s="285" t="s">
        <v>1588</v>
      </c>
      <c r="G1101" s="199">
        <v>0.9</v>
      </c>
      <c r="H1101" s="284">
        <v>389</v>
      </c>
      <c r="I1101" s="284">
        <v>404</v>
      </c>
      <c r="J1101" s="284">
        <v>477</v>
      </c>
      <c r="K1101" s="284">
        <v>389</v>
      </c>
      <c r="L1101" s="284">
        <v>404</v>
      </c>
      <c r="M1101" s="284">
        <v>477</v>
      </c>
      <c r="N1101" s="284">
        <v>424</v>
      </c>
      <c r="O1101" s="284">
        <v>389</v>
      </c>
      <c r="P1101" s="284">
        <v>404</v>
      </c>
      <c r="Q1101" s="284">
        <v>477</v>
      </c>
      <c r="R1101" s="284">
        <v>424</v>
      </c>
      <c r="S1101" s="284">
        <v>389</v>
      </c>
      <c r="T1101" s="284">
        <v>404</v>
      </c>
      <c r="U1101" s="284">
        <v>477</v>
      </c>
      <c r="V1101" s="284">
        <v>404</v>
      </c>
      <c r="W1101" s="284">
        <v>477</v>
      </c>
      <c r="X1101" s="284">
        <v>389</v>
      </c>
      <c r="Y1101" s="284">
        <v>404</v>
      </c>
      <c r="Z1101" s="284">
        <v>477</v>
      </c>
      <c r="AA1101" s="284">
        <v>424</v>
      </c>
      <c r="AB1101" s="284">
        <v>389</v>
      </c>
      <c r="AC1101" s="284">
        <v>404</v>
      </c>
      <c r="AD1101" s="284">
        <v>477</v>
      </c>
      <c r="AE1101" s="284">
        <v>424</v>
      </c>
      <c r="AF1101" s="284">
        <v>389</v>
      </c>
      <c r="AG1101" s="284">
        <v>404</v>
      </c>
      <c r="AH1101" s="284">
        <v>477</v>
      </c>
      <c r="AI1101" s="284">
        <v>404</v>
      </c>
      <c r="AJ1101" s="284">
        <v>389</v>
      </c>
      <c r="AK1101" s="284">
        <v>404</v>
      </c>
      <c r="AL1101" s="284">
        <v>477</v>
      </c>
      <c r="AM1101" s="284">
        <v>389</v>
      </c>
      <c r="AN1101" s="284">
        <v>404</v>
      </c>
      <c r="AO1101" s="284">
        <v>477</v>
      </c>
      <c r="AP1101" s="284">
        <v>459</v>
      </c>
      <c r="AQ1101" s="284">
        <v>459</v>
      </c>
      <c r="AR1101" s="284">
        <v>459</v>
      </c>
      <c r="AS1101" s="284">
        <v>459</v>
      </c>
      <c r="AU1101" t="s">
        <v>1573</v>
      </c>
    </row>
    <row r="1102" spans="4:47" ht="13.5" customHeight="1">
      <c r="D1102" s="283" t="s">
        <v>1521</v>
      </c>
      <c r="E1102" s="282"/>
      <c r="F1102" s="285" t="s">
        <v>1551</v>
      </c>
      <c r="G1102" s="199">
        <v>0.9</v>
      </c>
      <c r="H1102" s="284">
        <v>289</v>
      </c>
      <c r="I1102" s="284">
        <v>294</v>
      </c>
      <c r="J1102" s="284">
        <v>329</v>
      </c>
      <c r="K1102" s="284">
        <v>289</v>
      </c>
      <c r="L1102" s="284">
        <v>294</v>
      </c>
      <c r="M1102" s="284">
        <v>329</v>
      </c>
      <c r="N1102" s="284">
        <v>306</v>
      </c>
      <c r="O1102" s="284">
        <v>289</v>
      </c>
      <c r="P1102" s="284">
        <v>294</v>
      </c>
      <c r="Q1102" s="284">
        <v>329</v>
      </c>
      <c r="R1102" s="284">
        <v>306</v>
      </c>
      <c r="S1102" s="284">
        <v>289</v>
      </c>
      <c r="T1102" s="284">
        <v>294</v>
      </c>
      <c r="U1102" s="284">
        <v>329</v>
      </c>
      <c r="V1102" s="284">
        <v>294</v>
      </c>
      <c r="W1102" s="284">
        <v>329</v>
      </c>
      <c r="X1102" s="284">
        <v>289</v>
      </c>
      <c r="Y1102" s="284">
        <v>294</v>
      </c>
      <c r="Z1102" s="284">
        <v>329</v>
      </c>
      <c r="AA1102" s="284">
        <v>306</v>
      </c>
      <c r="AB1102" s="284">
        <v>289</v>
      </c>
      <c r="AC1102" s="284">
        <v>294</v>
      </c>
      <c r="AD1102" s="284">
        <v>329</v>
      </c>
      <c r="AE1102" s="284">
        <v>306</v>
      </c>
      <c r="AF1102" s="284">
        <v>289</v>
      </c>
      <c r="AG1102" s="284">
        <v>294</v>
      </c>
      <c r="AH1102" s="284">
        <v>329</v>
      </c>
      <c r="AI1102" s="284">
        <v>294</v>
      </c>
      <c r="AJ1102" s="284">
        <v>289</v>
      </c>
      <c r="AK1102" s="284">
        <v>294</v>
      </c>
      <c r="AL1102" s="284">
        <v>329</v>
      </c>
      <c r="AM1102" s="284">
        <v>289</v>
      </c>
      <c r="AN1102" s="284">
        <v>294</v>
      </c>
      <c r="AO1102" s="284">
        <v>329</v>
      </c>
      <c r="AP1102" s="284">
        <v>337</v>
      </c>
      <c r="AQ1102" s="284">
        <v>337</v>
      </c>
      <c r="AR1102" s="284">
        <v>337</v>
      </c>
      <c r="AS1102" s="284">
        <v>337</v>
      </c>
      <c r="AU1102" t="s">
        <v>1521</v>
      </c>
    </row>
    <row r="1103" spans="4:47" ht="13.5" customHeight="1">
      <c r="D1103" s="283" t="s">
        <v>1507</v>
      </c>
      <c r="E1103" s="282"/>
      <c r="F1103" s="285" t="s">
        <v>1537</v>
      </c>
      <c r="G1103" s="199">
        <v>0.9</v>
      </c>
      <c r="H1103" s="284">
        <v>302</v>
      </c>
      <c r="I1103" s="284">
        <v>304</v>
      </c>
      <c r="J1103" s="284">
        <v>376</v>
      </c>
      <c r="K1103" s="284">
        <v>302</v>
      </c>
      <c r="L1103" s="284">
        <v>304</v>
      </c>
      <c r="M1103" s="284">
        <v>376</v>
      </c>
      <c r="N1103" s="284">
        <v>322</v>
      </c>
      <c r="O1103" s="284">
        <v>302</v>
      </c>
      <c r="P1103" s="284">
        <v>304</v>
      </c>
      <c r="Q1103" s="284">
        <v>376</v>
      </c>
      <c r="R1103" s="284">
        <v>322</v>
      </c>
      <c r="S1103" s="284">
        <v>302</v>
      </c>
      <c r="T1103" s="284">
        <v>304</v>
      </c>
      <c r="U1103" s="284">
        <v>376</v>
      </c>
      <c r="V1103" s="284">
        <v>304</v>
      </c>
      <c r="W1103" s="284">
        <v>376</v>
      </c>
      <c r="X1103" s="284">
        <v>302</v>
      </c>
      <c r="Y1103" s="284">
        <v>304</v>
      </c>
      <c r="Z1103" s="284">
        <v>376</v>
      </c>
      <c r="AA1103" s="284">
        <v>322</v>
      </c>
      <c r="AB1103" s="284">
        <v>302</v>
      </c>
      <c r="AC1103" s="284">
        <v>304</v>
      </c>
      <c r="AD1103" s="284">
        <v>376</v>
      </c>
      <c r="AE1103" s="284">
        <v>322</v>
      </c>
      <c r="AF1103" s="284">
        <v>302</v>
      </c>
      <c r="AG1103" s="284">
        <v>304</v>
      </c>
      <c r="AH1103" s="284">
        <v>376</v>
      </c>
      <c r="AI1103" s="284">
        <v>304</v>
      </c>
      <c r="AJ1103" s="284">
        <v>302</v>
      </c>
      <c r="AK1103" s="284">
        <v>304</v>
      </c>
      <c r="AL1103" s="284">
        <v>376</v>
      </c>
      <c r="AM1103" s="284">
        <v>302</v>
      </c>
      <c r="AN1103" s="284">
        <v>304</v>
      </c>
      <c r="AO1103" s="284">
        <v>376</v>
      </c>
      <c r="AP1103" s="284">
        <v>356</v>
      </c>
      <c r="AQ1103" s="284">
        <v>356</v>
      </c>
      <c r="AR1103" s="284">
        <v>356</v>
      </c>
      <c r="AS1103" s="284">
        <v>356</v>
      </c>
      <c r="AU1103" t="s">
        <v>1507</v>
      </c>
    </row>
    <row r="1104" spans="4:47" ht="13.5" customHeight="1">
      <c r="D1104" s="283" t="s">
        <v>1574</v>
      </c>
      <c r="E1104" s="282"/>
      <c r="F1104" s="285" t="s">
        <v>1589</v>
      </c>
      <c r="G1104" s="199">
        <v>0.9</v>
      </c>
      <c r="H1104" s="284">
        <v>400</v>
      </c>
      <c r="I1104" s="284">
        <v>415</v>
      </c>
      <c r="J1104" s="284">
        <v>488</v>
      </c>
      <c r="K1104" s="284">
        <v>400</v>
      </c>
      <c r="L1104" s="284">
        <v>415</v>
      </c>
      <c r="M1104" s="284">
        <v>488</v>
      </c>
      <c r="N1104" s="284">
        <v>434</v>
      </c>
      <c r="O1104" s="284">
        <v>400</v>
      </c>
      <c r="P1104" s="284">
        <v>415</v>
      </c>
      <c r="Q1104" s="284">
        <v>488</v>
      </c>
      <c r="R1104" s="284">
        <v>434</v>
      </c>
      <c r="S1104" s="284">
        <v>400</v>
      </c>
      <c r="T1104" s="284">
        <v>415</v>
      </c>
      <c r="U1104" s="284">
        <v>488</v>
      </c>
      <c r="V1104" s="284">
        <v>415</v>
      </c>
      <c r="W1104" s="284">
        <v>488</v>
      </c>
      <c r="X1104" s="284">
        <v>400</v>
      </c>
      <c r="Y1104" s="284">
        <v>415</v>
      </c>
      <c r="Z1104" s="284">
        <v>488</v>
      </c>
      <c r="AA1104" s="284">
        <v>434</v>
      </c>
      <c r="AB1104" s="284">
        <v>400</v>
      </c>
      <c r="AC1104" s="284">
        <v>415</v>
      </c>
      <c r="AD1104" s="284">
        <v>488</v>
      </c>
      <c r="AE1104" s="284">
        <v>434</v>
      </c>
      <c r="AF1104" s="284">
        <v>400</v>
      </c>
      <c r="AG1104" s="284">
        <v>415</v>
      </c>
      <c r="AH1104" s="284">
        <v>488</v>
      </c>
      <c r="AI1104" s="284">
        <v>415</v>
      </c>
      <c r="AJ1104" s="284">
        <v>400</v>
      </c>
      <c r="AK1104" s="284">
        <v>415</v>
      </c>
      <c r="AL1104" s="284">
        <v>488</v>
      </c>
      <c r="AM1104" s="284">
        <v>400</v>
      </c>
      <c r="AN1104" s="284">
        <v>415</v>
      </c>
      <c r="AO1104" s="284">
        <v>488</v>
      </c>
      <c r="AP1104" s="284">
        <v>473</v>
      </c>
      <c r="AQ1104" s="284">
        <v>473</v>
      </c>
      <c r="AR1104" s="284">
        <v>473</v>
      </c>
      <c r="AS1104" s="284">
        <v>473</v>
      </c>
      <c r="AU1104" t="s">
        <v>1574</v>
      </c>
    </row>
    <row r="1105" spans="4:47" ht="13.5" customHeight="1">
      <c r="D1105" s="283" t="s">
        <v>1522</v>
      </c>
      <c r="E1105" s="282"/>
      <c r="F1105" s="285" t="s">
        <v>1552</v>
      </c>
      <c r="G1105" s="199">
        <v>0.9</v>
      </c>
      <c r="H1105" s="284">
        <v>299</v>
      </c>
      <c r="I1105" s="284">
        <v>304</v>
      </c>
      <c r="J1105" s="284">
        <v>340</v>
      </c>
      <c r="K1105" s="284">
        <v>299</v>
      </c>
      <c r="L1105" s="284">
        <v>304</v>
      </c>
      <c r="M1105" s="284">
        <v>340</v>
      </c>
      <c r="N1105" s="284">
        <v>317</v>
      </c>
      <c r="O1105" s="284">
        <v>299</v>
      </c>
      <c r="P1105" s="284">
        <v>304</v>
      </c>
      <c r="Q1105" s="284">
        <v>340</v>
      </c>
      <c r="R1105" s="284">
        <v>317</v>
      </c>
      <c r="S1105" s="284">
        <v>299</v>
      </c>
      <c r="T1105" s="284">
        <v>304</v>
      </c>
      <c r="U1105" s="284">
        <v>340</v>
      </c>
      <c r="V1105" s="284">
        <v>304</v>
      </c>
      <c r="W1105" s="284">
        <v>340</v>
      </c>
      <c r="X1105" s="284">
        <v>299</v>
      </c>
      <c r="Y1105" s="284">
        <v>304</v>
      </c>
      <c r="Z1105" s="284">
        <v>340</v>
      </c>
      <c r="AA1105" s="284">
        <v>317</v>
      </c>
      <c r="AB1105" s="284">
        <v>299</v>
      </c>
      <c r="AC1105" s="284">
        <v>304</v>
      </c>
      <c r="AD1105" s="284">
        <v>340</v>
      </c>
      <c r="AE1105" s="284">
        <v>317</v>
      </c>
      <c r="AF1105" s="284">
        <v>299</v>
      </c>
      <c r="AG1105" s="284">
        <v>304</v>
      </c>
      <c r="AH1105" s="284">
        <v>340</v>
      </c>
      <c r="AI1105" s="284">
        <v>304</v>
      </c>
      <c r="AJ1105" s="284">
        <v>299</v>
      </c>
      <c r="AK1105" s="284">
        <v>304</v>
      </c>
      <c r="AL1105" s="284">
        <v>340</v>
      </c>
      <c r="AM1105" s="284">
        <v>299</v>
      </c>
      <c r="AN1105" s="284">
        <v>304</v>
      </c>
      <c r="AO1105" s="284">
        <v>340</v>
      </c>
      <c r="AP1105" s="284">
        <v>351</v>
      </c>
      <c r="AQ1105" s="284">
        <v>351</v>
      </c>
      <c r="AR1105" s="284">
        <v>351</v>
      </c>
      <c r="AS1105" s="284">
        <v>351</v>
      </c>
      <c r="AU1105" t="s">
        <v>1522</v>
      </c>
    </row>
    <row r="1106" spans="4:47" ht="13.5" customHeight="1">
      <c r="D1106" s="283" t="s">
        <v>1508</v>
      </c>
      <c r="E1106" s="282"/>
      <c r="F1106" s="285" t="s">
        <v>1538</v>
      </c>
      <c r="G1106" s="199">
        <v>1</v>
      </c>
      <c r="H1106" s="284">
        <v>356</v>
      </c>
      <c r="I1106" s="284">
        <v>357</v>
      </c>
      <c r="J1106" s="284">
        <v>439</v>
      </c>
      <c r="K1106" s="284">
        <v>356</v>
      </c>
      <c r="L1106" s="284">
        <v>357</v>
      </c>
      <c r="M1106" s="284">
        <v>439</v>
      </c>
      <c r="N1106" s="284">
        <v>378</v>
      </c>
      <c r="O1106" s="284">
        <v>356</v>
      </c>
      <c r="P1106" s="284">
        <v>357</v>
      </c>
      <c r="Q1106" s="284">
        <v>439</v>
      </c>
      <c r="R1106" s="284">
        <v>378</v>
      </c>
      <c r="S1106" s="284">
        <v>356</v>
      </c>
      <c r="T1106" s="284">
        <v>357</v>
      </c>
      <c r="U1106" s="284">
        <v>439</v>
      </c>
      <c r="V1106" s="284">
        <v>357</v>
      </c>
      <c r="W1106" s="284">
        <v>439</v>
      </c>
      <c r="X1106" s="284">
        <v>356</v>
      </c>
      <c r="Y1106" s="284">
        <v>357</v>
      </c>
      <c r="Z1106" s="284">
        <v>439</v>
      </c>
      <c r="AA1106" s="284">
        <v>378</v>
      </c>
      <c r="AB1106" s="284">
        <v>356</v>
      </c>
      <c r="AC1106" s="284">
        <v>357</v>
      </c>
      <c r="AD1106" s="284">
        <v>439</v>
      </c>
      <c r="AE1106" s="284">
        <v>378</v>
      </c>
      <c r="AF1106" s="284">
        <v>356</v>
      </c>
      <c r="AG1106" s="284">
        <v>357</v>
      </c>
      <c r="AH1106" s="284">
        <v>439</v>
      </c>
      <c r="AI1106" s="284">
        <v>357</v>
      </c>
      <c r="AJ1106" s="284">
        <v>356</v>
      </c>
      <c r="AK1106" s="284">
        <v>357</v>
      </c>
      <c r="AL1106" s="284">
        <v>439</v>
      </c>
      <c r="AM1106" s="284">
        <v>356</v>
      </c>
      <c r="AN1106" s="284">
        <v>357</v>
      </c>
      <c r="AO1106" s="284">
        <v>439</v>
      </c>
      <c r="AP1106" s="284">
        <v>417</v>
      </c>
      <c r="AQ1106" s="284">
        <v>417</v>
      </c>
      <c r="AR1106" s="284">
        <v>417</v>
      </c>
      <c r="AS1106" s="284">
        <v>417</v>
      </c>
      <c r="AU1106" t="s">
        <v>1508</v>
      </c>
    </row>
    <row r="1107" spans="4:47" ht="13.5" customHeight="1">
      <c r="D1107" s="283" t="s">
        <v>1575</v>
      </c>
      <c r="E1107" s="282"/>
      <c r="F1107" s="285" t="s">
        <v>1590</v>
      </c>
      <c r="G1107" s="199">
        <v>1</v>
      </c>
      <c r="H1107" s="284">
        <v>454</v>
      </c>
      <c r="I1107" s="284">
        <v>469</v>
      </c>
      <c r="J1107" s="284">
        <v>550</v>
      </c>
      <c r="K1107" s="284">
        <v>454</v>
      </c>
      <c r="L1107" s="284">
        <v>469</v>
      </c>
      <c r="M1107" s="284">
        <v>550</v>
      </c>
      <c r="N1107" s="284">
        <v>492</v>
      </c>
      <c r="O1107" s="284">
        <v>454</v>
      </c>
      <c r="P1107" s="284">
        <v>469</v>
      </c>
      <c r="Q1107" s="284">
        <v>550</v>
      </c>
      <c r="R1107" s="284">
        <v>492</v>
      </c>
      <c r="S1107" s="284">
        <v>454</v>
      </c>
      <c r="T1107" s="284">
        <v>469</v>
      </c>
      <c r="U1107" s="284">
        <v>550</v>
      </c>
      <c r="V1107" s="284">
        <v>469</v>
      </c>
      <c r="W1107" s="284">
        <v>550</v>
      </c>
      <c r="X1107" s="284">
        <v>454</v>
      </c>
      <c r="Y1107" s="284">
        <v>469</v>
      </c>
      <c r="Z1107" s="284">
        <v>550</v>
      </c>
      <c r="AA1107" s="284">
        <v>492</v>
      </c>
      <c r="AB1107" s="284">
        <v>454</v>
      </c>
      <c r="AC1107" s="284">
        <v>469</v>
      </c>
      <c r="AD1107" s="284">
        <v>550</v>
      </c>
      <c r="AE1107" s="284">
        <v>492</v>
      </c>
      <c r="AF1107" s="284">
        <v>454</v>
      </c>
      <c r="AG1107" s="284">
        <v>469</v>
      </c>
      <c r="AH1107" s="284">
        <v>550</v>
      </c>
      <c r="AI1107" s="284">
        <v>469</v>
      </c>
      <c r="AJ1107" s="284">
        <v>454</v>
      </c>
      <c r="AK1107" s="284">
        <v>469</v>
      </c>
      <c r="AL1107" s="284">
        <v>550</v>
      </c>
      <c r="AM1107" s="284">
        <v>454</v>
      </c>
      <c r="AN1107" s="284">
        <v>469</v>
      </c>
      <c r="AO1107" s="284">
        <v>550</v>
      </c>
      <c r="AP1107" s="284">
        <v>535</v>
      </c>
      <c r="AQ1107" s="284">
        <v>535</v>
      </c>
      <c r="AR1107" s="284">
        <v>535</v>
      </c>
      <c r="AS1107" s="284">
        <v>535</v>
      </c>
      <c r="AU1107" t="s">
        <v>1575</v>
      </c>
    </row>
    <row r="1108" spans="4:47" ht="13.5" customHeight="1">
      <c r="D1108" s="283" t="s">
        <v>1523</v>
      </c>
      <c r="E1108" s="282"/>
      <c r="F1108" s="285" t="s">
        <v>1553</v>
      </c>
      <c r="G1108" s="199">
        <v>1</v>
      </c>
      <c r="H1108" s="284">
        <v>353</v>
      </c>
      <c r="I1108" s="284">
        <v>358</v>
      </c>
      <c r="J1108" s="284">
        <v>402</v>
      </c>
      <c r="K1108" s="284">
        <v>353</v>
      </c>
      <c r="L1108" s="284">
        <v>358</v>
      </c>
      <c r="M1108" s="284">
        <v>402</v>
      </c>
      <c r="N1108" s="284">
        <v>373</v>
      </c>
      <c r="O1108" s="284">
        <v>353</v>
      </c>
      <c r="P1108" s="284">
        <v>358</v>
      </c>
      <c r="Q1108" s="284">
        <v>402</v>
      </c>
      <c r="R1108" s="284">
        <v>373</v>
      </c>
      <c r="S1108" s="284">
        <v>353</v>
      </c>
      <c r="T1108" s="284">
        <v>358</v>
      </c>
      <c r="U1108" s="284">
        <v>402</v>
      </c>
      <c r="V1108" s="284">
        <v>358</v>
      </c>
      <c r="W1108" s="284">
        <v>402</v>
      </c>
      <c r="X1108" s="284">
        <v>353</v>
      </c>
      <c r="Y1108" s="284">
        <v>358</v>
      </c>
      <c r="Z1108" s="284">
        <v>402</v>
      </c>
      <c r="AA1108" s="284">
        <v>373</v>
      </c>
      <c r="AB1108" s="284">
        <v>353</v>
      </c>
      <c r="AC1108" s="284">
        <v>358</v>
      </c>
      <c r="AD1108" s="284">
        <v>402</v>
      </c>
      <c r="AE1108" s="284">
        <v>373</v>
      </c>
      <c r="AF1108" s="284">
        <v>353</v>
      </c>
      <c r="AG1108" s="284">
        <v>358</v>
      </c>
      <c r="AH1108" s="284">
        <v>402</v>
      </c>
      <c r="AI1108" s="284">
        <v>358</v>
      </c>
      <c r="AJ1108" s="284">
        <v>353</v>
      </c>
      <c r="AK1108" s="284">
        <v>358</v>
      </c>
      <c r="AL1108" s="284">
        <v>402</v>
      </c>
      <c r="AM1108" s="284">
        <v>353</v>
      </c>
      <c r="AN1108" s="284">
        <v>358</v>
      </c>
      <c r="AO1108" s="284">
        <v>402</v>
      </c>
      <c r="AP1108" s="284">
        <v>413</v>
      </c>
      <c r="AQ1108" s="284">
        <v>413</v>
      </c>
      <c r="AR1108" s="284">
        <v>413</v>
      </c>
      <c r="AS1108" s="284">
        <v>413</v>
      </c>
      <c r="AU1108" t="s">
        <v>1523</v>
      </c>
    </row>
    <row r="1109" spans="4:47" ht="13.5" customHeight="1">
      <c r="D1109" s="283" t="s">
        <v>1509</v>
      </c>
      <c r="E1109" s="282"/>
      <c r="F1109" s="285" t="s">
        <v>1539</v>
      </c>
      <c r="G1109" s="199">
        <v>1</v>
      </c>
      <c r="H1109" s="284">
        <v>369</v>
      </c>
      <c r="I1109" s="284">
        <v>370</v>
      </c>
      <c r="J1109" s="284">
        <v>455</v>
      </c>
      <c r="K1109" s="284">
        <v>369</v>
      </c>
      <c r="L1109" s="284">
        <v>370</v>
      </c>
      <c r="M1109" s="284">
        <v>455</v>
      </c>
      <c r="N1109" s="284">
        <v>392</v>
      </c>
      <c r="O1109" s="284">
        <v>369</v>
      </c>
      <c r="P1109" s="284">
        <v>370</v>
      </c>
      <c r="Q1109" s="284">
        <v>455</v>
      </c>
      <c r="R1109" s="284">
        <v>392</v>
      </c>
      <c r="S1109" s="284">
        <v>369</v>
      </c>
      <c r="T1109" s="284">
        <v>370</v>
      </c>
      <c r="U1109" s="284">
        <v>455</v>
      </c>
      <c r="V1109" s="284">
        <v>370</v>
      </c>
      <c r="W1109" s="284">
        <v>455</v>
      </c>
      <c r="X1109" s="284">
        <v>369</v>
      </c>
      <c r="Y1109" s="284">
        <v>370</v>
      </c>
      <c r="Z1109" s="284">
        <v>455</v>
      </c>
      <c r="AA1109" s="284">
        <v>392</v>
      </c>
      <c r="AB1109" s="284">
        <v>369</v>
      </c>
      <c r="AC1109" s="284">
        <v>370</v>
      </c>
      <c r="AD1109" s="284">
        <v>455</v>
      </c>
      <c r="AE1109" s="284">
        <v>392</v>
      </c>
      <c r="AF1109" s="284">
        <v>369</v>
      </c>
      <c r="AG1109" s="284">
        <v>370</v>
      </c>
      <c r="AH1109" s="284">
        <v>455</v>
      </c>
      <c r="AI1109" s="284">
        <v>370</v>
      </c>
      <c r="AJ1109" s="284">
        <v>369</v>
      </c>
      <c r="AK1109" s="284">
        <v>370</v>
      </c>
      <c r="AL1109" s="284">
        <v>455</v>
      </c>
      <c r="AM1109" s="284">
        <v>369</v>
      </c>
      <c r="AN1109" s="284">
        <v>370</v>
      </c>
      <c r="AO1109" s="284">
        <v>455</v>
      </c>
      <c r="AP1109" s="284">
        <v>435</v>
      </c>
      <c r="AQ1109" s="284">
        <v>435</v>
      </c>
      <c r="AR1109" s="284">
        <v>435</v>
      </c>
      <c r="AS1109" s="284">
        <v>435</v>
      </c>
      <c r="AU1109" t="s">
        <v>1509</v>
      </c>
    </row>
    <row r="1110" spans="4:47" ht="13.5" customHeight="1">
      <c r="D1110" s="283" t="s">
        <v>1576</v>
      </c>
      <c r="E1110" s="282"/>
      <c r="F1110" s="285" t="s">
        <v>1591</v>
      </c>
      <c r="G1110" s="199">
        <v>1</v>
      </c>
      <c r="H1110" s="284">
        <v>466</v>
      </c>
      <c r="I1110" s="284">
        <v>481</v>
      </c>
      <c r="J1110" s="284">
        <v>564</v>
      </c>
      <c r="K1110" s="284">
        <v>466</v>
      </c>
      <c r="L1110" s="284">
        <v>481</v>
      </c>
      <c r="M1110" s="284">
        <v>564</v>
      </c>
      <c r="N1110" s="284">
        <v>505</v>
      </c>
      <c r="O1110" s="284">
        <v>466</v>
      </c>
      <c r="P1110" s="284">
        <v>481</v>
      </c>
      <c r="Q1110" s="284">
        <v>564</v>
      </c>
      <c r="R1110" s="284">
        <v>505</v>
      </c>
      <c r="S1110" s="284">
        <v>466</v>
      </c>
      <c r="T1110" s="284">
        <v>481</v>
      </c>
      <c r="U1110" s="284">
        <v>564</v>
      </c>
      <c r="V1110" s="284">
        <v>481</v>
      </c>
      <c r="W1110" s="284">
        <v>564</v>
      </c>
      <c r="X1110" s="284">
        <v>466</v>
      </c>
      <c r="Y1110" s="284">
        <v>481</v>
      </c>
      <c r="Z1110" s="284">
        <v>564</v>
      </c>
      <c r="AA1110" s="284">
        <v>505</v>
      </c>
      <c r="AB1110" s="284">
        <v>466</v>
      </c>
      <c r="AC1110" s="284">
        <v>481</v>
      </c>
      <c r="AD1110" s="284">
        <v>564</v>
      </c>
      <c r="AE1110" s="284">
        <v>505</v>
      </c>
      <c r="AF1110" s="284">
        <v>466</v>
      </c>
      <c r="AG1110" s="284">
        <v>481</v>
      </c>
      <c r="AH1110" s="284">
        <v>564</v>
      </c>
      <c r="AI1110" s="284">
        <v>481</v>
      </c>
      <c r="AJ1110" s="284">
        <v>466</v>
      </c>
      <c r="AK1110" s="284">
        <v>481</v>
      </c>
      <c r="AL1110" s="284">
        <v>564</v>
      </c>
      <c r="AM1110" s="284">
        <v>466</v>
      </c>
      <c r="AN1110" s="284">
        <v>481</v>
      </c>
      <c r="AO1110" s="284">
        <v>564</v>
      </c>
      <c r="AP1110" s="284">
        <v>551</v>
      </c>
      <c r="AQ1110" s="284">
        <v>551</v>
      </c>
      <c r="AR1110" s="284">
        <v>551</v>
      </c>
      <c r="AS1110" s="284">
        <v>551</v>
      </c>
      <c r="AU1110" t="s">
        <v>1576</v>
      </c>
    </row>
    <row r="1111" spans="4:47" ht="13.5" customHeight="1">
      <c r="D1111" s="283" t="s">
        <v>1524</v>
      </c>
      <c r="E1111" s="282"/>
      <c r="F1111" s="285" t="s">
        <v>1554</v>
      </c>
      <c r="G1111" s="199">
        <v>1</v>
      </c>
      <c r="H1111" s="284">
        <v>365</v>
      </c>
      <c r="I1111" s="284">
        <v>370</v>
      </c>
      <c r="J1111" s="284">
        <v>415</v>
      </c>
      <c r="K1111" s="284">
        <v>365</v>
      </c>
      <c r="L1111" s="284">
        <v>370</v>
      </c>
      <c r="M1111" s="284">
        <v>415</v>
      </c>
      <c r="N1111" s="284">
        <v>386</v>
      </c>
      <c r="O1111" s="284">
        <v>365</v>
      </c>
      <c r="P1111" s="284">
        <v>370</v>
      </c>
      <c r="Q1111" s="284">
        <v>415</v>
      </c>
      <c r="R1111" s="284">
        <v>386</v>
      </c>
      <c r="S1111" s="284">
        <v>365</v>
      </c>
      <c r="T1111" s="284">
        <v>370</v>
      </c>
      <c r="U1111" s="284">
        <v>415</v>
      </c>
      <c r="V1111" s="284">
        <v>370</v>
      </c>
      <c r="W1111" s="284">
        <v>415</v>
      </c>
      <c r="X1111" s="284">
        <v>365</v>
      </c>
      <c r="Y1111" s="284">
        <v>370</v>
      </c>
      <c r="Z1111" s="284">
        <v>415</v>
      </c>
      <c r="AA1111" s="284">
        <v>386</v>
      </c>
      <c r="AB1111" s="284">
        <v>365</v>
      </c>
      <c r="AC1111" s="284">
        <v>370</v>
      </c>
      <c r="AD1111" s="284">
        <v>415</v>
      </c>
      <c r="AE1111" s="284">
        <v>386</v>
      </c>
      <c r="AF1111" s="284">
        <v>365</v>
      </c>
      <c r="AG1111" s="284">
        <v>370</v>
      </c>
      <c r="AH1111" s="284">
        <v>415</v>
      </c>
      <c r="AI1111" s="284">
        <v>370</v>
      </c>
      <c r="AJ1111" s="284">
        <v>365</v>
      </c>
      <c r="AK1111" s="284">
        <v>370</v>
      </c>
      <c r="AL1111" s="284">
        <v>415</v>
      </c>
      <c r="AM1111" s="284">
        <v>365</v>
      </c>
      <c r="AN1111" s="284">
        <v>370</v>
      </c>
      <c r="AO1111" s="284">
        <v>415</v>
      </c>
      <c r="AP1111" s="284">
        <v>429</v>
      </c>
      <c r="AQ1111" s="284">
        <v>429</v>
      </c>
      <c r="AR1111" s="284">
        <v>429</v>
      </c>
      <c r="AS1111" s="284">
        <v>429</v>
      </c>
      <c r="AU1111" t="s">
        <v>1524</v>
      </c>
    </row>
    <row r="1112" spans="4:47" ht="13.5" customHeight="1">
      <c r="D1112" s="283" t="s">
        <v>1510</v>
      </c>
      <c r="E1112" s="282"/>
      <c r="F1112" s="285" t="s">
        <v>1540</v>
      </c>
      <c r="G1112" s="199">
        <v>1.1000000000000001</v>
      </c>
      <c r="H1112" s="284">
        <v>379</v>
      </c>
      <c r="I1112" s="284">
        <v>380</v>
      </c>
      <c r="J1112" s="284">
        <v>468</v>
      </c>
      <c r="K1112" s="284">
        <v>379</v>
      </c>
      <c r="L1112" s="284">
        <v>380</v>
      </c>
      <c r="M1112" s="284">
        <v>468</v>
      </c>
      <c r="N1112" s="284">
        <v>403</v>
      </c>
      <c r="O1112" s="284">
        <v>379</v>
      </c>
      <c r="P1112" s="284">
        <v>380</v>
      </c>
      <c r="Q1112" s="284">
        <v>468</v>
      </c>
      <c r="R1112" s="284">
        <v>403</v>
      </c>
      <c r="S1112" s="284">
        <v>379</v>
      </c>
      <c r="T1112" s="284">
        <v>380</v>
      </c>
      <c r="U1112" s="284">
        <v>468</v>
      </c>
      <c r="V1112" s="284">
        <v>380</v>
      </c>
      <c r="W1112" s="284">
        <v>468</v>
      </c>
      <c r="X1112" s="284">
        <v>379</v>
      </c>
      <c r="Y1112" s="284">
        <v>380</v>
      </c>
      <c r="Z1112" s="284">
        <v>468</v>
      </c>
      <c r="AA1112" s="284">
        <v>403</v>
      </c>
      <c r="AB1112" s="284">
        <v>379</v>
      </c>
      <c r="AC1112" s="284">
        <v>380</v>
      </c>
      <c r="AD1112" s="284">
        <v>468</v>
      </c>
      <c r="AE1112" s="284">
        <v>403</v>
      </c>
      <c r="AF1112" s="284">
        <v>379</v>
      </c>
      <c r="AG1112" s="284">
        <v>380</v>
      </c>
      <c r="AH1112" s="284">
        <v>468</v>
      </c>
      <c r="AI1112" s="284">
        <v>380</v>
      </c>
      <c r="AJ1112" s="284">
        <v>379</v>
      </c>
      <c r="AK1112" s="284">
        <v>380</v>
      </c>
      <c r="AL1112" s="284">
        <v>468</v>
      </c>
      <c r="AM1112" s="284">
        <v>379</v>
      </c>
      <c r="AN1112" s="284">
        <v>380</v>
      </c>
      <c r="AO1112" s="284">
        <v>468</v>
      </c>
      <c r="AP1112" s="284">
        <v>449</v>
      </c>
      <c r="AQ1112" s="284">
        <v>449</v>
      </c>
      <c r="AR1112" s="284">
        <v>449</v>
      </c>
      <c r="AS1112" s="284">
        <v>449</v>
      </c>
      <c r="AU1112" t="s">
        <v>1510</v>
      </c>
    </row>
    <row r="1113" spans="4:47" ht="13.5" customHeight="1">
      <c r="D1113" s="283" t="s">
        <v>1577</v>
      </c>
      <c r="E1113" s="282"/>
      <c r="F1113" s="285" t="s">
        <v>1592</v>
      </c>
      <c r="G1113" s="199">
        <v>1.1000000000000001</v>
      </c>
      <c r="H1113" s="284">
        <v>476</v>
      </c>
      <c r="I1113" s="284">
        <v>491</v>
      </c>
      <c r="J1113" s="284">
        <v>576</v>
      </c>
      <c r="K1113" s="284">
        <v>476</v>
      </c>
      <c r="L1113" s="284">
        <v>491</v>
      </c>
      <c r="M1113" s="284">
        <v>576</v>
      </c>
      <c r="N1113" s="284">
        <v>515</v>
      </c>
      <c r="O1113" s="284">
        <v>476</v>
      </c>
      <c r="P1113" s="284">
        <v>491</v>
      </c>
      <c r="Q1113" s="284">
        <v>576</v>
      </c>
      <c r="R1113" s="284">
        <v>515</v>
      </c>
      <c r="S1113" s="284">
        <v>476</v>
      </c>
      <c r="T1113" s="284">
        <v>491</v>
      </c>
      <c r="U1113" s="284">
        <v>576</v>
      </c>
      <c r="V1113" s="284">
        <v>491</v>
      </c>
      <c r="W1113" s="284">
        <v>576</v>
      </c>
      <c r="X1113" s="284">
        <v>476</v>
      </c>
      <c r="Y1113" s="284">
        <v>491</v>
      </c>
      <c r="Z1113" s="284">
        <v>576</v>
      </c>
      <c r="AA1113" s="284">
        <v>515</v>
      </c>
      <c r="AB1113" s="284">
        <v>476</v>
      </c>
      <c r="AC1113" s="284">
        <v>491</v>
      </c>
      <c r="AD1113" s="284">
        <v>576</v>
      </c>
      <c r="AE1113" s="284">
        <v>515</v>
      </c>
      <c r="AF1113" s="284">
        <v>476</v>
      </c>
      <c r="AG1113" s="284">
        <v>491</v>
      </c>
      <c r="AH1113" s="284">
        <v>576</v>
      </c>
      <c r="AI1113" s="284">
        <v>491</v>
      </c>
      <c r="AJ1113" s="284">
        <v>476</v>
      </c>
      <c r="AK1113" s="284">
        <v>491</v>
      </c>
      <c r="AL1113" s="284">
        <v>576</v>
      </c>
      <c r="AM1113" s="284">
        <v>476</v>
      </c>
      <c r="AN1113" s="284">
        <v>491</v>
      </c>
      <c r="AO1113" s="284">
        <v>576</v>
      </c>
      <c r="AP1113" s="284">
        <v>565</v>
      </c>
      <c r="AQ1113" s="284">
        <v>565</v>
      </c>
      <c r="AR1113" s="284">
        <v>565</v>
      </c>
      <c r="AS1113" s="284">
        <v>565</v>
      </c>
      <c r="AU1113" t="s">
        <v>1577</v>
      </c>
    </row>
    <row r="1114" spans="4:47" ht="13.5" customHeight="1">
      <c r="D1114" s="283" t="s">
        <v>1525</v>
      </c>
      <c r="E1114" s="282"/>
      <c r="F1114" s="285" t="s">
        <v>1555</v>
      </c>
      <c r="G1114" s="199">
        <v>1.1000000000000001</v>
      </c>
      <c r="H1114" s="284">
        <v>375</v>
      </c>
      <c r="I1114" s="284">
        <v>380</v>
      </c>
      <c r="J1114" s="284">
        <v>427</v>
      </c>
      <c r="K1114" s="284">
        <v>375</v>
      </c>
      <c r="L1114" s="284">
        <v>380</v>
      </c>
      <c r="M1114" s="284">
        <v>427</v>
      </c>
      <c r="N1114" s="284">
        <v>397</v>
      </c>
      <c r="O1114" s="284">
        <v>375</v>
      </c>
      <c r="P1114" s="284">
        <v>380</v>
      </c>
      <c r="Q1114" s="284">
        <v>427</v>
      </c>
      <c r="R1114" s="284">
        <v>397</v>
      </c>
      <c r="S1114" s="284">
        <v>375</v>
      </c>
      <c r="T1114" s="284">
        <v>380</v>
      </c>
      <c r="U1114" s="284">
        <v>427</v>
      </c>
      <c r="V1114" s="284">
        <v>380</v>
      </c>
      <c r="W1114" s="284">
        <v>427</v>
      </c>
      <c r="X1114" s="284">
        <v>375</v>
      </c>
      <c r="Y1114" s="284">
        <v>380</v>
      </c>
      <c r="Z1114" s="284">
        <v>427</v>
      </c>
      <c r="AA1114" s="284">
        <v>397</v>
      </c>
      <c r="AB1114" s="284">
        <v>375</v>
      </c>
      <c r="AC1114" s="284">
        <v>380</v>
      </c>
      <c r="AD1114" s="284">
        <v>427</v>
      </c>
      <c r="AE1114" s="284">
        <v>397</v>
      </c>
      <c r="AF1114" s="284">
        <v>375</v>
      </c>
      <c r="AG1114" s="284">
        <v>380</v>
      </c>
      <c r="AH1114" s="284">
        <v>427</v>
      </c>
      <c r="AI1114" s="284">
        <v>380</v>
      </c>
      <c r="AJ1114" s="284">
        <v>375</v>
      </c>
      <c r="AK1114" s="284">
        <v>380</v>
      </c>
      <c r="AL1114" s="284">
        <v>427</v>
      </c>
      <c r="AM1114" s="284">
        <v>375</v>
      </c>
      <c r="AN1114" s="284">
        <v>380</v>
      </c>
      <c r="AO1114" s="284">
        <v>427</v>
      </c>
      <c r="AP1114" s="284">
        <v>443</v>
      </c>
      <c r="AQ1114" s="284">
        <v>443</v>
      </c>
      <c r="AR1114" s="284">
        <v>443</v>
      </c>
      <c r="AS1114" s="284">
        <v>443</v>
      </c>
      <c r="AU1114" t="s">
        <v>1525</v>
      </c>
    </row>
    <row r="1115" spans="4:47" ht="13.5" customHeight="1">
      <c r="D1115" s="283" t="s">
        <v>1511</v>
      </c>
      <c r="E1115" s="282"/>
      <c r="F1115" s="285" t="s">
        <v>1541</v>
      </c>
      <c r="G1115" s="199">
        <v>1.2000000000000002</v>
      </c>
      <c r="H1115" s="284">
        <v>388</v>
      </c>
      <c r="I1115" s="284">
        <v>390</v>
      </c>
      <c r="J1115" s="284">
        <v>480</v>
      </c>
      <c r="K1115" s="284">
        <v>388</v>
      </c>
      <c r="L1115" s="284">
        <v>390</v>
      </c>
      <c r="M1115" s="284">
        <v>480</v>
      </c>
      <c r="N1115" s="284">
        <v>413</v>
      </c>
      <c r="O1115" s="284">
        <v>388</v>
      </c>
      <c r="P1115" s="284">
        <v>390</v>
      </c>
      <c r="Q1115" s="284">
        <v>480</v>
      </c>
      <c r="R1115" s="284">
        <v>413</v>
      </c>
      <c r="S1115" s="284">
        <v>388</v>
      </c>
      <c r="T1115" s="284">
        <v>390</v>
      </c>
      <c r="U1115" s="284">
        <v>480</v>
      </c>
      <c r="V1115" s="284">
        <v>390</v>
      </c>
      <c r="W1115" s="284">
        <v>480</v>
      </c>
      <c r="X1115" s="284">
        <v>388</v>
      </c>
      <c r="Y1115" s="284">
        <v>390</v>
      </c>
      <c r="Z1115" s="284">
        <v>480</v>
      </c>
      <c r="AA1115" s="284">
        <v>413</v>
      </c>
      <c r="AB1115" s="284">
        <v>388</v>
      </c>
      <c r="AC1115" s="284">
        <v>390</v>
      </c>
      <c r="AD1115" s="284">
        <v>480</v>
      </c>
      <c r="AE1115" s="284">
        <v>413</v>
      </c>
      <c r="AF1115" s="284">
        <v>388</v>
      </c>
      <c r="AG1115" s="284">
        <v>390</v>
      </c>
      <c r="AH1115" s="284">
        <v>480</v>
      </c>
      <c r="AI1115" s="284">
        <v>390</v>
      </c>
      <c r="AJ1115" s="284">
        <v>388</v>
      </c>
      <c r="AK1115" s="284">
        <v>390</v>
      </c>
      <c r="AL1115" s="284">
        <v>480</v>
      </c>
      <c r="AM1115" s="284">
        <v>388</v>
      </c>
      <c r="AN1115" s="284">
        <v>390</v>
      </c>
      <c r="AO1115" s="284">
        <v>480</v>
      </c>
      <c r="AP1115" s="284">
        <v>462</v>
      </c>
      <c r="AQ1115" s="284">
        <v>462</v>
      </c>
      <c r="AR1115" s="284">
        <v>462</v>
      </c>
      <c r="AS1115" s="284">
        <v>462</v>
      </c>
      <c r="AU1115" t="s">
        <v>1511</v>
      </c>
    </row>
    <row r="1116" spans="4:47" ht="13.5" customHeight="1">
      <c r="D1116" s="283" t="s">
        <v>1578</v>
      </c>
      <c r="E1116" s="282"/>
      <c r="F1116" s="285" t="s">
        <v>1593</v>
      </c>
      <c r="G1116" s="199">
        <v>1.2000000000000002</v>
      </c>
      <c r="H1116" s="284">
        <v>485</v>
      </c>
      <c r="I1116" s="284">
        <v>501</v>
      </c>
      <c r="J1116" s="284">
        <v>586</v>
      </c>
      <c r="K1116" s="284">
        <v>485</v>
      </c>
      <c r="L1116" s="284">
        <v>501</v>
      </c>
      <c r="M1116" s="284">
        <v>586</v>
      </c>
      <c r="N1116" s="284">
        <v>525</v>
      </c>
      <c r="O1116" s="284">
        <v>485</v>
      </c>
      <c r="P1116" s="284">
        <v>501</v>
      </c>
      <c r="Q1116" s="284">
        <v>586</v>
      </c>
      <c r="R1116" s="284">
        <v>525</v>
      </c>
      <c r="S1116" s="284">
        <v>485</v>
      </c>
      <c r="T1116" s="284">
        <v>501</v>
      </c>
      <c r="U1116" s="284">
        <v>586</v>
      </c>
      <c r="V1116" s="284">
        <v>501</v>
      </c>
      <c r="W1116" s="284">
        <v>586</v>
      </c>
      <c r="X1116" s="284">
        <v>485</v>
      </c>
      <c r="Y1116" s="284">
        <v>501</v>
      </c>
      <c r="Z1116" s="284">
        <v>586</v>
      </c>
      <c r="AA1116" s="284">
        <v>525</v>
      </c>
      <c r="AB1116" s="284">
        <v>485</v>
      </c>
      <c r="AC1116" s="284">
        <v>501</v>
      </c>
      <c r="AD1116" s="284">
        <v>586</v>
      </c>
      <c r="AE1116" s="284">
        <v>525</v>
      </c>
      <c r="AF1116" s="284">
        <v>485</v>
      </c>
      <c r="AG1116" s="284">
        <v>501</v>
      </c>
      <c r="AH1116" s="284">
        <v>586</v>
      </c>
      <c r="AI1116" s="284">
        <v>501</v>
      </c>
      <c r="AJ1116" s="284">
        <v>485</v>
      </c>
      <c r="AK1116" s="284">
        <v>501</v>
      </c>
      <c r="AL1116" s="284">
        <v>586</v>
      </c>
      <c r="AM1116" s="284">
        <v>485</v>
      </c>
      <c r="AN1116" s="284">
        <v>501</v>
      </c>
      <c r="AO1116" s="284">
        <v>586</v>
      </c>
      <c r="AP1116" s="284">
        <v>578</v>
      </c>
      <c r="AQ1116" s="284">
        <v>578</v>
      </c>
      <c r="AR1116" s="284">
        <v>578</v>
      </c>
      <c r="AS1116" s="284">
        <v>578</v>
      </c>
      <c r="AU1116" t="s">
        <v>1578</v>
      </c>
    </row>
    <row r="1117" spans="4:47" ht="13.5" customHeight="1">
      <c r="D1117" s="283" t="s">
        <v>1526</v>
      </c>
      <c r="E1117" s="282"/>
      <c r="F1117" s="285" t="s">
        <v>1556</v>
      </c>
      <c r="G1117" s="199">
        <v>1.2000000000000002</v>
      </c>
      <c r="H1117" s="284">
        <v>384</v>
      </c>
      <c r="I1117" s="284">
        <v>389</v>
      </c>
      <c r="J1117" s="284">
        <v>437</v>
      </c>
      <c r="K1117" s="284">
        <v>384</v>
      </c>
      <c r="L1117" s="284">
        <v>389</v>
      </c>
      <c r="M1117" s="284">
        <v>437</v>
      </c>
      <c r="N1117" s="284">
        <v>406</v>
      </c>
      <c r="O1117" s="284">
        <v>384</v>
      </c>
      <c r="P1117" s="284">
        <v>389</v>
      </c>
      <c r="Q1117" s="284">
        <v>437</v>
      </c>
      <c r="R1117" s="284">
        <v>406</v>
      </c>
      <c r="S1117" s="284">
        <v>384</v>
      </c>
      <c r="T1117" s="284">
        <v>389</v>
      </c>
      <c r="U1117" s="284">
        <v>437</v>
      </c>
      <c r="V1117" s="284">
        <v>389</v>
      </c>
      <c r="W1117" s="284">
        <v>437</v>
      </c>
      <c r="X1117" s="284">
        <v>384</v>
      </c>
      <c r="Y1117" s="284">
        <v>389</v>
      </c>
      <c r="Z1117" s="284">
        <v>437</v>
      </c>
      <c r="AA1117" s="284">
        <v>406</v>
      </c>
      <c r="AB1117" s="284">
        <v>384</v>
      </c>
      <c r="AC1117" s="284">
        <v>389</v>
      </c>
      <c r="AD1117" s="284">
        <v>437</v>
      </c>
      <c r="AE1117" s="284">
        <v>406</v>
      </c>
      <c r="AF1117" s="284">
        <v>384</v>
      </c>
      <c r="AG1117" s="284">
        <v>389</v>
      </c>
      <c r="AH1117" s="284">
        <v>437</v>
      </c>
      <c r="AI1117" s="284">
        <v>389</v>
      </c>
      <c r="AJ1117" s="284">
        <v>384</v>
      </c>
      <c r="AK1117" s="284">
        <v>389</v>
      </c>
      <c r="AL1117" s="284">
        <v>437</v>
      </c>
      <c r="AM1117" s="284">
        <v>384</v>
      </c>
      <c r="AN1117" s="284">
        <v>389</v>
      </c>
      <c r="AO1117" s="284">
        <v>437</v>
      </c>
      <c r="AP1117" s="284">
        <v>455</v>
      </c>
      <c r="AQ1117" s="284">
        <v>455</v>
      </c>
      <c r="AR1117" s="284">
        <v>455</v>
      </c>
      <c r="AS1117" s="284">
        <v>455</v>
      </c>
      <c r="AU1117" t="s">
        <v>1526</v>
      </c>
    </row>
    <row r="1118" spans="4:47" ht="13.5" customHeight="1">
      <c r="D1118" s="283" t="s">
        <v>1512</v>
      </c>
      <c r="E1118" s="282"/>
      <c r="F1118" s="285" t="s">
        <v>1542</v>
      </c>
      <c r="G1118" s="199">
        <v>1.2000000000000002</v>
      </c>
      <c r="H1118" s="284">
        <v>399</v>
      </c>
      <c r="I1118" s="284">
        <v>400</v>
      </c>
      <c r="J1118" s="284">
        <v>493</v>
      </c>
      <c r="K1118" s="284">
        <v>399</v>
      </c>
      <c r="L1118" s="284">
        <v>400</v>
      </c>
      <c r="M1118" s="284">
        <v>493</v>
      </c>
      <c r="N1118" s="284">
        <v>424</v>
      </c>
      <c r="O1118" s="284">
        <v>399</v>
      </c>
      <c r="P1118" s="284">
        <v>400</v>
      </c>
      <c r="Q1118" s="284">
        <v>493</v>
      </c>
      <c r="R1118" s="284">
        <v>424</v>
      </c>
      <c r="S1118" s="284">
        <v>399</v>
      </c>
      <c r="T1118" s="284">
        <v>400</v>
      </c>
      <c r="U1118" s="284">
        <v>493</v>
      </c>
      <c r="V1118" s="284">
        <v>400</v>
      </c>
      <c r="W1118" s="284">
        <v>493</v>
      </c>
      <c r="X1118" s="284">
        <v>399</v>
      </c>
      <c r="Y1118" s="284">
        <v>400</v>
      </c>
      <c r="Z1118" s="284">
        <v>493</v>
      </c>
      <c r="AA1118" s="284">
        <v>424</v>
      </c>
      <c r="AB1118" s="284">
        <v>399</v>
      </c>
      <c r="AC1118" s="284">
        <v>400</v>
      </c>
      <c r="AD1118" s="284">
        <v>493</v>
      </c>
      <c r="AE1118" s="284">
        <v>424</v>
      </c>
      <c r="AF1118" s="284">
        <v>399</v>
      </c>
      <c r="AG1118" s="284">
        <v>400</v>
      </c>
      <c r="AH1118" s="284">
        <v>493</v>
      </c>
      <c r="AI1118" s="284">
        <v>400</v>
      </c>
      <c r="AJ1118" s="284">
        <v>399</v>
      </c>
      <c r="AK1118" s="284">
        <v>400</v>
      </c>
      <c r="AL1118" s="284">
        <v>493</v>
      </c>
      <c r="AM1118" s="284">
        <v>399</v>
      </c>
      <c r="AN1118" s="284">
        <v>400</v>
      </c>
      <c r="AO1118" s="284">
        <v>493</v>
      </c>
      <c r="AP1118" s="284">
        <v>476</v>
      </c>
      <c r="AQ1118" s="284">
        <v>476</v>
      </c>
      <c r="AR1118" s="284">
        <v>476</v>
      </c>
      <c r="AS1118" s="284">
        <v>476</v>
      </c>
      <c r="AU1118" t="s">
        <v>1512</v>
      </c>
    </row>
    <row r="1119" spans="4:47" ht="13.5" customHeight="1">
      <c r="D1119" s="283" t="s">
        <v>1579</v>
      </c>
      <c r="E1119" s="282"/>
      <c r="F1119" s="285" t="s">
        <v>1594</v>
      </c>
      <c r="G1119" s="199">
        <v>1.2000000000000002</v>
      </c>
      <c r="H1119" s="284">
        <v>497</v>
      </c>
      <c r="I1119" s="284">
        <v>513</v>
      </c>
      <c r="J1119" s="284">
        <v>600</v>
      </c>
      <c r="K1119" s="284">
        <v>497</v>
      </c>
      <c r="L1119" s="284">
        <v>513</v>
      </c>
      <c r="M1119" s="284">
        <v>600</v>
      </c>
      <c r="N1119" s="284">
        <v>538</v>
      </c>
      <c r="O1119" s="284">
        <v>497</v>
      </c>
      <c r="P1119" s="284">
        <v>513</v>
      </c>
      <c r="Q1119" s="284">
        <v>600</v>
      </c>
      <c r="R1119" s="284">
        <v>538</v>
      </c>
      <c r="S1119" s="284">
        <v>497</v>
      </c>
      <c r="T1119" s="284">
        <v>513</v>
      </c>
      <c r="U1119" s="284">
        <v>600</v>
      </c>
      <c r="V1119" s="284">
        <v>513</v>
      </c>
      <c r="W1119" s="284">
        <v>600</v>
      </c>
      <c r="X1119" s="284">
        <v>497</v>
      </c>
      <c r="Y1119" s="284">
        <v>513</v>
      </c>
      <c r="Z1119" s="284">
        <v>600</v>
      </c>
      <c r="AA1119" s="284">
        <v>538</v>
      </c>
      <c r="AB1119" s="284">
        <v>497</v>
      </c>
      <c r="AC1119" s="284">
        <v>513</v>
      </c>
      <c r="AD1119" s="284">
        <v>600</v>
      </c>
      <c r="AE1119" s="284">
        <v>538</v>
      </c>
      <c r="AF1119" s="284">
        <v>497</v>
      </c>
      <c r="AG1119" s="284">
        <v>513</v>
      </c>
      <c r="AH1119" s="284">
        <v>600</v>
      </c>
      <c r="AI1119" s="284">
        <v>513</v>
      </c>
      <c r="AJ1119" s="284">
        <v>497</v>
      </c>
      <c r="AK1119" s="284">
        <v>513</v>
      </c>
      <c r="AL1119" s="284">
        <v>600</v>
      </c>
      <c r="AM1119" s="284">
        <v>497</v>
      </c>
      <c r="AN1119" s="284">
        <v>513</v>
      </c>
      <c r="AO1119" s="284">
        <v>600</v>
      </c>
      <c r="AP1119" s="284">
        <v>594</v>
      </c>
      <c r="AQ1119" s="284">
        <v>594</v>
      </c>
      <c r="AR1119" s="284">
        <v>594</v>
      </c>
      <c r="AS1119" s="284">
        <v>594</v>
      </c>
      <c r="AU1119" t="s">
        <v>1579</v>
      </c>
    </row>
    <row r="1120" spans="4:47" ht="13.5" customHeight="1">
      <c r="D1120" s="283" t="s">
        <v>1527</v>
      </c>
      <c r="E1120" s="282"/>
      <c r="F1120" s="285" t="s">
        <v>1557</v>
      </c>
      <c r="G1120" s="199">
        <v>1.2000000000000002</v>
      </c>
      <c r="H1120" s="284">
        <v>395</v>
      </c>
      <c r="I1120" s="284">
        <v>401</v>
      </c>
      <c r="J1120" s="284">
        <v>450</v>
      </c>
      <c r="K1120" s="284">
        <v>395</v>
      </c>
      <c r="L1120" s="284">
        <v>401</v>
      </c>
      <c r="M1120" s="284">
        <v>450</v>
      </c>
      <c r="N1120" s="284">
        <v>418</v>
      </c>
      <c r="O1120" s="284">
        <v>395</v>
      </c>
      <c r="P1120" s="284">
        <v>401</v>
      </c>
      <c r="Q1120" s="284">
        <v>450</v>
      </c>
      <c r="R1120" s="284">
        <v>418</v>
      </c>
      <c r="S1120" s="284">
        <v>395</v>
      </c>
      <c r="T1120" s="284">
        <v>401</v>
      </c>
      <c r="U1120" s="284">
        <v>450</v>
      </c>
      <c r="V1120" s="284">
        <v>401</v>
      </c>
      <c r="W1120" s="284">
        <v>450</v>
      </c>
      <c r="X1120" s="284">
        <v>395</v>
      </c>
      <c r="Y1120" s="284">
        <v>401</v>
      </c>
      <c r="Z1120" s="284">
        <v>450</v>
      </c>
      <c r="AA1120" s="284">
        <v>418</v>
      </c>
      <c r="AB1120" s="284">
        <v>395</v>
      </c>
      <c r="AC1120" s="284">
        <v>401</v>
      </c>
      <c r="AD1120" s="284">
        <v>450</v>
      </c>
      <c r="AE1120" s="284">
        <v>418</v>
      </c>
      <c r="AF1120" s="284">
        <v>395</v>
      </c>
      <c r="AG1120" s="284">
        <v>401</v>
      </c>
      <c r="AH1120" s="284">
        <v>450</v>
      </c>
      <c r="AI1120" s="284">
        <v>401</v>
      </c>
      <c r="AJ1120" s="284">
        <v>395</v>
      </c>
      <c r="AK1120" s="284">
        <v>401</v>
      </c>
      <c r="AL1120" s="284">
        <v>450</v>
      </c>
      <c r="AM1120" s="284">
        <v>395</v>
      </c>
      <c r="AN1120" s="284">
        <v>401</v>
      </c>
      <c r="AO1120" s="284">
        <v>450</v>
      </c>
      <c r="AP1120" s="284">
        <v>471</v>
      </c>
      <c r="AQ1120" s="284">
        <v>471</v>
      </c>
      <c r="AR1120" s="284">
        <v>471</v>
      </c>
      <c r="AS1120" s="284">
        <v>471</v>
      </c>
      <c r="AU1120" t="s">
        <v>1527</v>
      </c>
    </row>
    <row r="1121" spans="4:47" ht="13.5" customHeight="1">
      <c r="D1121" s="283" t="s">
        <v>1513</v>
      </c>
      <c r="E1121" s="282"/>
      <c r="F1121" s="285" t="s">
        <v>1543</v>
      </c>
      <c r="G1121" s="199">
        <v>1.3</v>
      </c>
      <c r="H1121" s="284">
        <v>409</v>
      </c>
      <c r="I1121" s="284">
        <v>411</v>
      </c>
      <c r="J1121" s="284">
        <v>506</v>
      </c>
      <c r="K1121" s="284">
        <v>409</v>
      </c>
      <c r="L1121" s="284">
        <v>411</v>
      </c>
      <c r="M1121" s="284">
        <v>506</v>
      </c>
      <c r="N1121" s="284">
        <v>435</v>
      </c>
      <c r="O1121" s="284">
        <v>409</v>
      </c>
      <c r="P1121" s="284">
        <v>411</v>
      </c>
      <c r="Q1121" s="284">
        <v>506</v>
      </c>
      <c r="R1121" s="284">
        <v>435</v>
      </c>
      <c r="S1121" s="284">
        <v>409</v>
      </c>
      <c r="T1121" s="284">
        <v>411</v>
      </c>
      <c r="U1121" s="284">
        <v>506</v>
      </c>
      <c r="V1121" s="284">
        <v>411</v>
      </c>
      <c r="W1121" s="284">
        <v>506</v>
      </c>
      <c r="X1121" s="284">
        <v>409</v>
      </c>
      <c r="Y1121" s="284">
        <v>411</v>
      </c>
      <c r="Z1121" s="284">
        <v>506</v>
      </c>
      <c r="AA1121" s="284">
        <v>435</v>
      </c>
      <c r="AB1121" s="284">
        <v>409</v>
      </c>
      <c r="AC1121" s="284">
        <v>411</v>
      </c>
      <c r="AD1121" s="284">
        <v>506</v>
      </c>
      <c r="AE1121" s="284">
        <v>435</v>
      </c>
      <c r="AF1121" s="284">
        <v>409</v>
      </c>
      <c r="AG1121" s="284">
        <v>411</v>
      </c>
      <c r="AH1121" s="284">
        <v>506</v>
      </c>
      <c r="AI1121" s="284">
        <v>411</v>
      </c>
      <c r="AJ1121" s="284">
        <v>409</v>
      </c>
      <c r="AK1121" s="284">
        <v>411</v>
      </c>
      <c r="AL1121" s="284">
        <v>506</v>
      </c>
      <c r="AM1121" s="284">
        <v>409</v>
      </c>
      <c r="AN1121" s="284">
        <v>411</v>
      </c>
      <c r="AO1121" s="284">
        <v>506</v>
      </c>
      <c r="AP1121" s="284">
        <v>490</v>
      </c>
      <c r="AQ1121" s="284">
        <v>490</v>
      </c>
      <c r="AR1121" s="284">
        <v>490</v>
      </c>
      <c r="AS1121" s="284">
        <v>490</v>
      </c>
      <c r="AU1121" t="s">
        <v>1513</v>
      </c>
    </row>
    <row r="1122" spans="4:47" ht="13.5" customHeight="1">
      <c r="D1122" s="283" t="s">
        <v>1580</v>
      </c>
      <c r="E1122" s="282"/>
      <c r="F1122" s="285" t="s">
        <v>1595</v>
      </c>
      <c r="G1122" s="199">
        <v>1.3</v>
      </c>
      <c r="H1122" s="284">
        <v>506</v>
      </c>
      <c r="I1122" s="284">
        <v>522</v>
      </c>
      <c r="J1122" s="284">
        <v>610</v>
      </c>
      <c r="K1122" s="284">
        <v>506</v>
      </c>
      <c r="L1122" s="284">
        <v>522</v>
      </c>
      <c r="M1122" s="284">
        <v>610</v>
      </c>
      <c r="N1122" s="284">
        <v>547</v>
      </c>
      <c r="O1122" s="284">
        <v>506</v>
      </c>
      <c r="P1122" s="284">
        <v>522</v>
      </c>
      <c r="Q1122" s="284">
        <v>610</v>
      </c>
      <c r="R1122" s="284">
        <v>547</v>
      </c>
      <c r="S1122" s="284">
        <v>506</v>
      </c>
      <c r="T1122" s="284">
        <v>522</v>
      </c>
      <c r="U1122" s="284">
        <v>610</v>
      </c>
      <c r="V1122" s="284">
        <v>522</v>
      </c>
      <c r="W1122" s="284">
        <v>610</v>
      </c>
      <c r="X1122" s="284">
        <v>506</v>
      </c>
      <c r="Y1122" s="284">
        <v>522</v>
      </c>
      <c r="Z1122" s="284">
        <v>610</v>
      </c>
      <c r="AA1122" s="284">
        <v>547</v>
      </c>
      <c r="AB1122" s="284">
        <v>506</v>
      </c>
      <c r="AC1122" s="284">
        <v>522</v>
      </c>
      <c r="AD1122" s="284">
        <v>610</v>
      </c>
      <c r="AE1122" s="284">
        <v>547</v>
      </c>
      <c r="AF1122" s="284">
        <v>506</v>
      </c>
      <c r="AG1122" s="284">
        <v>522</v>
      </c>
      <c r="AH1122" s="284">
        <v>610</v>
      </c>
      <c r="AI1122" s="284">
        <v>522</v>
      </c>
      <c r="AJ1122" s="284">
        <v>506</v>
      </c>
      <c r="AK1122" s="284">
        <v>522</v>
      </c>
      <c r="AL1122" s="284">
        <v>610</v>
      </c>
      <c r="AM1122" s="284">
        <v>506</v>
      </c>
      <c r="AN1122" s="284">
        <v>522</v>
      </c>
      <c r="AO1122" s="284">
        <v>610</v>
      </c>
      <c r="AP1122" s="284">
        <v>607</v>
      </c>
      <c r="AQ1122" s="284">
        <v>607</v>
      </c>
      <c r="AR1122" s="284">
        <v>607</v>
      </c>
      <c r="AS1122" s="284">
        <v>607</v>
      </c>
      <c r="AU1122" t="s">
        <v>1580</v>
      </c>
    </row>
    <row r="1123" spans="4:47" ht="13.5" customHeight="1">
      <c r="D1123" s="283" t="s">
        <v>1528</v>
      </c>
      <c r="E1123" s="282"/>
      <c r="F1123" s="285" t="s">
        <v>1558</v>
      </c>
      <c r="G1123" s="199">
        <v>1.3</v>
      </c>
      <c r="H1123" s="284">
        <v>404</v>
      </c>
      <c r="I1123" s="284">
        <v>410</v>
      </c>
      <c r="J1123" s="284">
        <v>460</v>
      </c>
      <c r="K1123" s="284">
        <v>404</v>
      </c>
      <c r="L1123" s="284">
        <v>410</v>
      </c>
      <c r="M1123" s="284">
        <v>460</v>
      </c>
      <c r="N1123" s="284">
        <v>428</v>
      </c>
      <c r="O1123" s="284">
        <v>404</v>
      </c>
      <c r="P1123" s="284">
        <v>410</v>
      </c>
      <c r="Q1123" s="284">
        <v>460</v>
      </c>
      <c r="R1123" s="284">
        <v>428</v>
      </c>
      <c r="S1123" s="284">
        <v>404</v>
      </c>
      <c r="T1123" s="284">
        <v>410</v>
      </c>
      <c r="U1123" s="284">
        <v>460</v>
      </c>
      <c r="V1123" s="284">
        <v>410</v>
      </c>
      <c r="W1123" s="284">
        <v>460</v>
      </c>
      <c r="X1123" s="284">
        <v>404</v>
      </c>
      <c r="Y1123" s="284">
        <v>410</v>
      </c>
      <c r="Z1123" s="284">
        <v>460</v>
      </c>
      <c r="AA1123" s="284">
        <v>428</v>
      </c>
      <c r="AB1123" s="284">
        <v>404</v>
      </c>
      <c r="AC1123" s="284">
        <v>410</v>
      </c>
      <c r="AD1123" s="284">
        <v>460</v>
      </c>
      <c r="AE1123" s="284">
        <v>428</v>
      </c>
      <c r="AF1123" s="284">
        <v>404</v>
      </c>
      <c r="AG1123" s="284">
        <v>410</v>
      </c>
      <c r="AH1123" s="284">
        <v>460</v>
      </c>
      <c r="AI1123" s="284">
        <v>410</v>
      </c>
      <c r="AJ1123" s="284">
        <v>404</v>
      </c>
      <c r="AK1123" s="284">
        <v>410</v>
      </c>
      <c r="AL1123" s="284">
        <v>460</v>
      </c>
      <c r="AM1123" s="284">
        <v>404</v>
      </c>
      <c r="AN1123" s="284">
        <v>410</v>
      </c>
      <c r="AO1123" s="284">
        <v>460</v>
      </c>
      <c r="AP1123" s="284">
        <v>483</v>
      </c>
      <c r="AQ1123" s="284">
        <v>483</v>
      </c>
      <c r="AR1123" s="284">
        <v>483</v>
      </c>
      <c r="AS1123" s="284">
        <v>483</v>
      </c>
      <c r="AU1123" t="s">
        <v>1528</v>
      </c>
    </row>
    <row r="1124" spans="4:47" ht="13.5" customHeight="1">
      <c r="D1124" s="283" t="s">
        <v>4087</v>
      </c>
      <c r="E1124" s="282"/>
      <c r="F1124" s="285" t="s">
        <v>4731</v>
      </c>
      <c r="G1124" s="199">
        <v>10</v>
      </c>
      <c r="H1124" s="284">
        <v>3615</v>
      </c>
      <c r="I1124" s="284">
        <v>3533</v>
      </c>
      <c r="J1124" s="284">
        <v>4077</v>
      </c>
      <c r="K1124" s="284">
        <v>3615</v>
      </c>
      <c r="L1124" s="284">
        <v>3533</v>
      </c>
      <c r="M1124" s="284">
        <v>4077</v>
      </c>
      <c r="N1124" s="284">
        <v>3738</v>
      </c>
      <c r="O1124" s="284">
        <v>3608</v>
      </c>
      <c r="P1124" s="284">
        <v>3594</v>
      </c>
      <c r="Q1124" s="284">
        <v>4141</v>
      </c>
      <c r="R1124" s="284">
        <v>3812</v>
      </c>
      <c r="S1124" s="284">
        <v>3561</v>
      </c>
      <c r="T1124" s="284">
        <v>3674</v>
      </c>
      <c r="U1124" s="284">
        <v>4249</v>
      </c>
      <c r="V1124" s="284">
        <v>3250</v>
      </c>
      <c r="W1124" s="284">
        <v>3648</v>
      </c>
      <c r="X1124" s="284">
        <v>3450</v>
      </c>
      <c r="Y1124" s="284">
        <v>3563</v>
      </c>
      <c r="Z1124" s="284">
        <v>4139</v>
      </c>
      <c r="AA1124" s="284">
        <v>3837</v>
      </c>
      <c r="AB1124" s="284">
        <v>3470</v>
      </c>
      <c r="AC1124" s="284">
        <v>3598</v>
      </c>
      <c r="AD1124" s="284">
        <v>4269</v>
      </c>
      <c r="AE1124" s="284">
        <v>3859</v>
      </c>
      <c r="AF1124" s="284">
        <v>3648</v>
      </c>
      <c r="AG1124" s="284">
        <v>3780</v>
      </c>
      <c r="AH1124" s="284">
        <v>4483</v>
      </c>
      <c r="AI1124" s="284">
        <v>3485</v>
      </c>
      <c r="AJ1124" s="284">
        <v>3520</v>
      </c>
      <c r="AK1124" s="284">
        <v>3655</v>
      </c>
      <c r="AL1124" s="284">
        <v>4311</v>
      </c>
      <c r="AM1124" s="284">
        <v>3450</v>
      </c>
      <c r="AN1124" s="284">
        <v>3500</v>
      </c>
      <c r="AO1124" s="284">
        <v>4032</v>
      </c>
      <c r="AP1124" s="284">
        <v>3847</v>
      </c>
      <c r="AQ1124" s="284">
        <v>3847</v>
      </c>
      <c r="AR1124" s="284">
        <v>3952</v>
      </c>
      <c r="AS1124" s="284">
        <v>4005</v>
      </c>
      <c r="AU1124" t="s">
        <v>4087</v>
      </c>
    </row>
    <row r="1125" spans="4:47" ht="13.5" customHeight="1">
      <c r="D1125" s="283" t="s">
        <v>4088</v>
      </c>
      <c r="E1125" s="282"/>
      <c r="F1125" s="285" t="s">
        <v>4732</v>
      </c>
      <c r="G1125" s="199">
        <v>12.5</v>
      </c>
      <c r="H1125" s="284">
        <v>3663</v>
      </c>
      <c r="I1125" s="284">
        <v>3585</v>
      </c>
      <c r="J1125" s="284">
        <v>4136</v>
      </c>
      <c r="K1125" s="284">
        <v>3663</v>
      </c>
      <c r="L1125" s="284">
        <v>3585</v>
      </c>
      <c r="M1125" s="284">
        <v>4136</v>
      </c>
      <c r="N1125" s="284">
        <v>3794</v>
      </c>
      <c r="O1125" s="284">
        <v>3677</v>
      </c>
      <c r="P1125" s="284">
        <v>3666</v>
      </c>
      <c r="Q1125" s="284">
        <v>4220</v>
      </c>
      <c r="R1125" s="284">
        <v>3887</v>
      </c>
      <c r="S1125" s="284">
        <v>3649</v>
      </c>
      <c r="T1125" s="284">
        <v>3757</v>
      </c>
      <c r="U1125" s="284">
        <v>4347</v>
      </c>
      <c r="V1125" s="284">
        <v>3336</v>
      </c>
      <c r="W1125" s="284">
        <v>3743</v>
      </c>
      <c r="X1125" s="284">
        <v>3481</v>
      </c>
      <c r="Y1125" s="284">
        <v>3608</v>
      </c>
      <c r="Z1125" s="284">
        <v>4181</v>
      </c>
      <c r="AA1125" s="284">
        <v>3875</v>
      </c>
      <c r="AB1125" s="284">
        <v>3512</v>
      </c>
      <c r="AC1125" s="284">
        <v>3659</v>
      </c>
      <c r="AD1125" s="284">
        <v>4346</v>
      </c>
      <c r="AE1125" s="284">
        <v>3908</v>
      </c>
      <c r="AF1125" s="284">
        <v>3691</v>
      </c>
      <c r="AG1125" s="284">
        <v>3841</v>
      </c>
      <c r="AH1125" s="284">
        <v>4561</v>
      </c>
      <c r="AI1125" s="284">
        <v>3513</v>
      </c>
      <c r="AJ1125" s="284">
        <v>3570</v>
      </c>
      <c r="AK1125" s="284">
        <v>3723</v>
      </c>
      <c r="AL1125" s="284">
        <v>4390</v>
      </c>
      <c r="AM1125" s="284">
        <v>3485</v>
      </c>
      <c r="AN1125" s="284">
        <v>3547</v>
      </c>
      <c r="AO1125" s="284">
        <v>4085</v>
      </c>
      <c r="AP1125" s="284">
        <v>3907</v>
      </c>
      <c r="AQ1125" s="284">
        <v>3907</v>
      </c>
      <c r="AR1125" s="284">
        <v>4050</v>
      </c>
      <c r="AS1125" s="284">
        <v>4082</v>
      </c>
      <c r="AU1125" t="s">
        <v>4088</v>
      </c>
    </row>
    <row r="1126" spans="4:47" ht="13.5" customHeight="1">
      <c r="D1126" s="283" t="s">
        <v>4089</v>
      </c>
      <c r="E1126" s="282"/>
      <c r="F1126" s="285" t="s">
        <v>4733</v>
      </c>
      <c r="G1126" s="199">
        <v>15</v>
      </c>
      <c r="H1126" s="284">
        <v>3721</v>
      </c>
      <c r="I1126" s="284">
        <v>3646</v>
      </c>
      <c r="J1126" s="284">
        <v>4205</v>
      </c>
      <c r="K1126" s="284">
        <v>3721</v>
      </c>
      <c r="L1126" s="284">
        <v>3646</v>
      </c>
      <c r="M1126" s="284">
        <v>4205</v>
      </c>
      <c r="N1126" s="284">
        <v>3860</v>
      </c>
      <c r="O1126" s="284">
        <v>3764</v>
      </c>
      <c r="P1126" s="284">
        <v>3758</v>
      </c>
      <c r="Q1126" s="284">
        <v>4321</v>
      </c>
      <c r="R1126" s="284">
        <v>3982</v>
      </c>
      <c r="S1126" s="284">
        <v>3741</v>
      </c>
      <c r="T1126" s="284">
        <v>3843</v>
      </c>
      <c r="U1126" s="284">
        <v>4450</v>
      </c>
      <c r="V1126" s="284">
        <v>3425</v>
      </c>
      <c r="W1126" s="284">
        <v>3842</v>
      </c>
      <c r="X1126" s="284">
        <v>3513</v>
      </c>
      <c r="Y1126" s="284">
        <v>3653</v>
      </c>
      <c r="Z1126" s="284">
        <v>4194</v>
      </c>
      <c r="AA1126" s="284">
        <v>3913</v>
      </c>
      <c r="AB1126" s="284">
        <v>3555</v>
      </c>
      <c r="AC1126" s="284">
        <v>3721</v>
      </c>
      <c r="AD1126" s="284">
        <v>4425</v>
      </c>
      <c r="AE1126" s="284">
        <v>3958</v>
      </c>
      <c r="AF1126" s="284">
        <v>3734</v>
      </c>
      <c r="AG1126" s="284">
        <v>3903</v>
      </c>
      <c r="AH1126" s="284">
        <v>4639</v>
      </c>
      <c r="AI1126" s="284">
        <v>3542</v>
      </c>
      <c r="AJ1126" s="284">
        <v>3620</v>
      </c>
      <c r="AK1126" s="284">
        <v>3791</v>
      </c>
      <c r="AL1126" s="284">
        <v>4471</v>
      </c>
      <c r="AM1126" s="284">
        <v>3522</v>
      </c>
      <c r="AN1126" s="284">
        <v>3596</v>
      </c>
      <c r="AO1126" s="284">
        <v>4140</v>
      </c>
      <c r="AP1126" s="284">
        <v>3969</v>
      </c>
      <c r="AQ1126" s="284">
        <v>3969</v>
      </c>
      <c r="AR1126" s="284">
        <v>4149</v>
      </c>
      <c r="AS1126" s="284">
        <v>4163</v>
      </c>
      <c r="AU1126" t="s">
        <v>4089</v>
      </c>
    </row>
    <row r="1127" spans="4:47" ht="13.5" customHeight="1">
      <c r="D1127" s="283" t="s">
        <v>4090</v>
      </c>
      <c r="E1127" s="282"/>
      <c r="F1127" s="285" t="s">
        <v>4734</v>
      </c>
      <c r="G1127" s="199">
        <v>12</v>
      </c>
      <c r="H1127" s="284">
        <v>3766</v>
      </c>
      <c r="I1127" s="284">
        <v>3683</v>
      </c>
      <c r="J1127" s="284">
        <v>4248</v>
      </c>
      <c r="K1127" s="284">
        <v>3766</v>
      </c>
      <c r="L1127" s="284">
        <v>3683</v>
      </c>
      <c r="M1127" s="284">
        <v>4248</v>
      </c>
      <c r="N1127" s="284">
        <v>3897</v>
      </c>
      <c r="O1127" s="284">
        <v>3769</v>
      </c>
      <c r="P1127" s="284">
        <v>3756</v>
      </c>
      <c r="Q1127" s="284">
        <v>4325</v>
      </c>
      <c r="R1127" s="284">
        <v>3985</v>
      </c>
      <c r="S1127" s="284">
        <v>3679</v>
      </c>
      <c r="T1127" s="284">
        <v>3801</v>
      </c>
      <c r="U1127" s="284">
        <v>4388</v>
      </c>
      <c r="V1127" s="284">
        <v>3377</v>
      </c>
      <c r="W1127" s="284">
        <v>3782</v>
      </c>
      <c r="X1127" s="284">
        <v>3592</v>
      </c>
      <c r="Y1127" s="284">
        <v>3716</v>
      </c>
      <c r="Z1127" s="284">
        <v>4327</v>
      </c>
      <c r="AA1127" s="284">
        <v>3997</v>
      </c>
      <c r="AB1127" s="284">
        <v>3618</v>
      </c>
      <c r="AC1127" s="284">
        <v>3760</v>
      </c>
      <c r="AD1127" s="284">
        <v>4462</v>
      </c>
      <c r="AE1127" s="284">
        <v>4025</v>
      </c>
      <c r="AF1127" s="284">
        <v>3797</v>
      </c>
      <c r="AG1127" s="284">
        <v>3943</v>
      </c>
      <c r="AH1127" s="284">
        <v>4677</v>
      </c>
      <c r="AI1127" s="284">
        <v>3629</v>
      </c>
      <c r="AJ1127" s="284">
        <v>3674</v>
      </c>
      <c r="AK1127" s="284">
        <v>3824</v>
      </c>
      <c r="AL1127" s="284">
        <v>4507</v>
      </c>
      <c r="AM1127" s="284">
        <v>3596</v>
      </c>
      <c r="AN1127" s="284">
        <v>3655</v>
      </c>
      <c r="AO1127" s="284">
        <v>4207</v>
      </c>
      <c r="AP1127" s="284">
        <v>4024</v>
      </c>
      <c r="AQ1127" s="284">
        <v>4024</v>
      </c>
      <c r="AR1127" s="284">
        <v>4150</v>
      </c>
      <c r="AS1127" s="284">
        <v>4182</v>
      </c>
      <c r="AU1127" t="s">
        <v>4090</v>
      </c>
    </row>
    <row r="1128" spans="4:47" ht="13.5" customHeight="1">
      <c r="D1128" s="283" t="s">
        <v>4091</v>
      </c>
      <c r="E1128" s="282"/>
      <c r="F1128" s="285" t="s">
        <v>4735</v>
      </c>
      <c r="G1128" s="199">
        <v>15</v>
      </c>
      <c r="H1128" s="284">
        <v>3820</v>
      </c>
      <c r="I1128" s="284">
        <v>3741</v>
      </c>
      <c r="J1128" s="284">
        <v>4314</v>
      </c>
      <c r="K1128" s="284">
        <v>3820</v>
      </c>
      <c r="L1128" s="284">
        <v>3741</v>
      </c>
      <c r="M1128" s="284">
        <v>4314</v>
      </c>
      <c r="N1128" s="284">
        <v>3961</v>
      </c>
      <c r="O1128" s="284">
        <v>3848</v>
      </c>
      <c r="P1128" s="284">
        <v>3839</v>
      </c>
      <c r="Q1128" s="284">
        <v>4416</v>
      </c>
      <c r="R1128" s="284">
        <v>4071</v>
      </c>
      <c r="S1128" s="284">
        <v>3779</v>
      </c>
      <c r="T1128" s="284">
        <v>3892</v>
      </c>
      <c r="U1128" s="284">
        <v>4498</v>
      </c>
      <c r="V1128" s="284">
        <v>3472</v>
      </c>
      <c r="W1128" s="284">
        <v>3889</v>
      </c>
      <c r="X1128" s="284">
        <v>3628</v>
      </c>
      <c r="Y1128" s="284">
        <v>3768</v>
      </c>
      <c r="Z1128" s="284">
        <v>4340</v>
      </c>
      <c r="AA1128" s="284">
        <v>4040</v>
      </c>
      <c r="AB1128" s="284">
        <v>3668</v>
      </c>
      <c r="AC1128" s="284">
        <v>3832</v>
      </c>
      <c r="AD1128" s="284">
        <v>4553</v>
      </c>
      <c r="AE1128" s="284">
        <v>4083</v>
      </c>
      <c r="AF1128" s="284">
        <v>3846</v>
      </c>
      <c r="AG1128" s="284">
        <v>4014</v>
      </c>
      <c r="AH1128" s="284">
        <v>4768</v>
      </c>
      <c r="AI1128" s="284">
        <v>3661</v>
      </c>
      <c r="AJ1128" s="284">
        <v>3732</v>
      </c>
      <c r="AK1128" s="284">
        <v>3903</v>
      </c>
      <c r="AL1128" s="284">
        <v>4600</v>
      </c>
      <c r="AM1128" s="284">
        <v>3637</v>
      </c>
      <c r="AN1128" s="284">
        <v>3710</v>
      </c>
      <c r="AO1128" s="284">
        <v>4270</v>
      </c>
      <c r="AP1128" s="284">
        <v>4095</v>
      </c>
      <c r="AQ1128" s="284">
        <v>4095</v>
      </c>
      <c r="AR1128" s="284">
        <v>4267</v>
      </c>
      <c r="AS1128" s="284">
        <v>4269</v>
      </c>
      <c r="AU1128" t="s">
        <v>4091</v>
      </c>
    </row>
    <row r="1129" spans="4:47" ht="13.5" customHeight="1">
      <c r="D1129" s="283" t="s">
        <v>4092</v>
      </c>
      <c r="E1129" s="282"/>
      <c r="F1129" s="285" t="s">
        <v>4736</v>
      </c>
      <c r="G1129" s="199">
        <v>18</v>
      </c>
      <c r="H1129" s="284">
        <v>3883</v>
      </c>
      <c r="I1129" s="284">
        <v>3808</v>
      </c>
      <c r="J1129" s="284">
        <v>4391</v>
      </c>
      <c r="K1129" s="284">
        <v>3883</v>
      </c>
      <c r="L1129" s="284">
        <v>3808</v>
      </c>
      <c r="M1129" s="284">
        <v>4391</v>
      </c>
      <c r="N1129" s="284">
        <v>4034</v>
      </c>
      <c r="O1129" s="284">
        <v>3947</v>
      </c>
      <c r="P1129" s="284">
        <v>3944</v>
      </c>
      <c r="Q1129" s="284">
        <v>4530</v>
      </c>
      <c r="R1129" s="284">
        <v>4179</v>
      </c>
      <c r="S1129" s="284">
        <v>3882</v>
      </c>
      <c r="T1129" s="284">
        <v>3988</v>
      </c>
      <c r="U1129" s="284">
        <v>4612</v>
      </c>
      <c r="V1129" s="284">
        <v>3571</v>
      </c>
      <c r="W1129" s="284">
        <v>3999</v>
      </c>
      <c r="X1129" s="284">
        <v>3665</v>
      </c>
      <c r="Y1129" s="284">
        <v>3821</v>
      </c>
      <c r="Z1129" s="284">
        <v>4369</v>
      </c>
      <c r="AA1129" s="284">
        <v>4084</v>
      </c>
      <c r="AB1129" s="284">
        <v>3718</v>
      </c>
      <c r="AC1129" s="284">
        <v>3904</v>
      </c>
      <c r="AD1129" s="284">
        <v>4646</v>
      </c>
      <c r="AE1129" s="284">
        <v>4141</v>
      </c>
      <c r="AF1129" s="284">
        <v>3896</v>
      </c>
      <c r="AG1129" s="284">
        <v>4086</v>
      </c>
      <c r="AH1129" s="284">
        <v>4860</v>
      </c>
      <c r="AI1129" s="284">
        <v>3694</v>
      </c>
      <c r="AJ1129" s="284">
        <v>3790</v>
      </c>
      <c r="AK1129" s="284">
        <v>3983</v>
      </c>
      <c r="AL1129" s="284">
        <v>4695</v>
      </c>
      <c r="AM1129" s="284">
        <v>3679</v>
      </c>
      <c r="AN1129" s="284">
        <v>3766</v>
      </c>
      <c r="AO1129" s="284">
        <v>4333</v>
      </c>
      <c r="AP1129" s="284">
        <v>4167</v>
      </c>
      <c r="AQ1129" s="284">
        <v>4167</v>
      </c>
      <c r="AR1129" s="284">
        <v>4384</v>
      </c>
      <c r="AS1129" s="284">
        <v>4360</v>
      </c>
      <c r="AU1129" t="s">
        <v>4092</v>
      </c>
    </row>
    <row r="1130" spans="4:47" ht="13.5" customHeight="1">
      <c r="D1130" s="283" t="s">
        <v>4093</v>
      </c>
      <c r="E1130" s="282"/>
      <c r="F1130" s="285" t="s">
        <v>4737</v>
      </c>
      <c r="G1130" s="199">
        <v>16</v>
      </c>
      <c r="H1130" s="284">
        <v>4005</v>
      </c>
      <c r="I1130" s="284">
        <v>3923</v>
      </c>
      <c r="J1130" s="284">
        <v>4532</v>
      </c>
      <c r="K1130" s="284">
        <v>4005</v>
      </c>
      <c r="L1130" s="284">
        <v>3923</v>
      </c>
      <c r="M1130" s="284">
        <v>4532</v>
      </c>
      <c r="N1130" s="284">
        <v>4152</v>
      </c>
      <c r="O1130" s="284">
        <v>4029</v>
      </c>
      <c r="P1130" s="284">
        <v>4021</v>
      </c>
      <c r="Q1130" s="284">
        <v>4633</v>
      </c>
      <c r="R1130" s="284">
        <v>4267</v>
      </c>
      <c r="S1130" s="284">
        <v>3965</v>
      </c>
      <c r="T1130" s="284">
        <v>4116</v>
      </c>
      <c r="U1130" s="284">
        <v>4731</v>
      </c>
      <c r="V1130" s="284">
        <v>3685</v>
      </c>
      <c r="W1130" s="284">
        <v>4114</v>
      </c>
      <c r="X1130" s="284">
        <v>3813</v>
      </c>
      <c r="Y1130" s="284">
        <v>3958</v>
      </c>
      <c r="Z1130" s="284">
        <v>4579</v>
      </c>
      <c r="AA1130" s="284">
        <v>4246</v>
      </c>
      <c r="AB1130" s="284">
        <v>3852</v>
      </c>
      <c r="AC1130" s="284">
        <v>4021</v>
      </c>
      <c r="AD1130" s="284">
        <v>4773</v>
      </c>
      <c r="AE1130" s="284">
        <v>4288</v>
      </c>
      <c r="AF1130" s="284">
        <v>4030</v>
      </c>
      <c r="AG1130" s="284">
        <v>4203</v>
      </c>
      <c r="AH1130" s="284">
        <v>4987</v>
      </c>
      <c r="AI1130" s="284">
        <v>3853</v>
      </c>
      <c r="AJ1130" s="284">
        <v>3919</v>
      </c>
      <c r="AK1130" s="284">
        <v>4098</v>
      </c>
      <c r="AL1130" s="284">
        <v>4824</v>
      </c>
      <c r="AM1130" s="284">
        <v>3826</v>
      </c>
      <c r="AN1130" s="284">
        <v>3902</v>
      </c>
      <c r="AO1130" s="284">
        <v>4486</v>
      </c>
      <c r="AP1130" s="284">
        <v>4262</v>
      </c>
      <c r="AQ1130" s="284">
        <v>4262</v>
      </c>
      <c r="AR1130" s="284">
        <v>4431</v>
      </c>
      <c r="AS1130" s="284">
        <v>4418</v>
      </c>
      <c r="AU1130" t="s">
        <v>4093</v>
      </c>
    </row>
    <row r="1131" spans="4:47" ht="13.5" customHeight="1">
      <c r="D1131" s="283" t="s">
        <v>4094</v>
      </c>
      <c r="E1131" s="282"/>
      <c r="F1131" s="285" t="s">
        <v>4738</v>
      </c>
      <c r="G1131" s="199">
        <v>20</v>
      </c>
      <c r="H1131" s="284">
        <v>4071</v>
      </c>
      <c r="I1131" s="284">
        <v>3993</v>
      </c>
      <c r="J1131" s="284">
        <v>4612</v>
      </c>
      <c r="K1131" s="284">
        <v>4071</v>
      </c>
      <c r="L1131" s="284">
        <v>3993</v>
      </c>
      <c r="M1131" s="284">
        <v>4612</v>
      </c>
      <c r="N1131" s="284">
        <v>4230</v>
      </c>
      <c r="O1131" s="284">
        <v>4129</v>
      </c>
      <c r="P1131" s="284">
        <v>4125</v>
      </c>
      <c r="Q1131" s="284">
        <v>4749</v>
      </c>
      <c r="R1131" s="284">
        <v>4376</v>
      </c>
      <c r="S1131" s="284">
        <v>4090</v>
      </c>
      <c r="T1131" s="284">
        <v>4227</v>
      </c>
      <c r="U1131" s="284">
        <v>4863</v>
      </c>
      <c r="V1131" s="284">
        <v>3799</v>
      </c>
      <c r="W1131" s="284">
        <v>4242</v>
      </c>
      <c r="X1131" s="284">
        <v>3859</v>
      </c>
      <c r="Y1131" s="284">
        <v>4025</v>
      </c>
      <c r="Z1131" s="284">
        <v>4607</v>
      </c>
      <c r="AA1131" s="284">
        <v>4301</v>
      </c>
      <c r="AB1131" s="284">
        <v>3915</v>
      </c>
      <c r="AC1131" s="284">
        <v>4114</v>
      </c>
      <c r="AD1131" s="284">
        <v>4892</v>
      </c>
      <c r="AE1131" s="284">
        <v>4362</v>
      </c>
      <c r="AF1131" s="284">
        <v>4094</v>
      </c>
      <c r="AG1131" s="284">
        <v>4296</v>
      </c>
      <c r="AH1131" s="284">
        <v>5106</v>
      </c>
      <c r="AI1131" s="284">
        <v>3893</v>
      </c>
      <c r="AJ1131" s="284">
        <v>3994</v>
      </c>
      <c r="AK1131" s="284">
        <v>4201</v>
      </c>
      <c r="AL1131" s="284">
        <v>4946</v>
      </c>
      <c r="AM1131" s="284">
        <v>3878</v>
      </c>
      <c r="AN1131" s="284">
        <v>3974</v>
      </c>
      <c r="AO1131" s="284">
        <v>4566</v>
      </c>
      <c r="AP1131" s="284">
        <v>4354</v>
      </c>
      <c r="AQ1131" s="284">
        <v>4354</v>
      </c>
      <c r="AR1131" s="284">
        <v>4583</v>
      </c>
      <c r="AS1131" s="284">
        <v>4526</v>
      </c>
      <c r="AU1131" t="s">
        <v>4094</v>
      </c>
    </row>
    <row r="1132" spans="4:47" ht="13.5" customHeight="1">
      <c r="D1132" s="283" t="s">
        <v>4095</v>
      </c>
      <c r="E1132" s="282"/>
      <c r="F1132" s="285" t="s">
        <v>4739</v>
      </c>
      <c r="G1132" s="199">
        <v>24</v>
      </c>
      <c r="H1132" s="284">
        <v>4145</v>
      </c>
      <c r="I1132" s="284">
        <v>4074</v>
      </c>
      <c r="J1132" s="284">
        <v>4704</v>
      </c>
      <c r="K1132" s="284">
        <v>4145</v>
      </c>
      <c r="L1132" s="284">
        <v>4074</v>
      </c>
      <c r="M1132" s="284">
        <v>4704</v>
      </c>
      <c r="N1132" s="284">
        <v>4319</v>
      </c>
      <c r="O1132" s="284">
        <v>4253</v>
      </c>
      <c r="P1132" s="284">
        <v>4257</v>
      </c>
      <c r="Q1132" s="284">
        <v>4892</v>
      </c>
      <c r="R1132" s="284">
        <v>4511</v>
      </c>
      <c r="S1132" s="284">
        <v>4218</v>
      </c>
      <c r="T1132" s="284">
        <v>4341</v>
      </c>
      <c r="U1132" s="284">
        <v>5000</v>
      </c>
      <c r="V1132" s="284">
        <v>3918</v>
      </c>
      <c r="W1132" s="284">
        <v>4374</v>
      </c>
      <c r="X1132" s="284">
        <v>3906</v>
      </c>
      <c r="Y1132" s="284">
        <v>4092</v>
      </c>
      <c r="Z1132" s="284">
        <v>4622</v>
      </c>
      <c r="AA1132" s="284">
        <v>4356</v>
      </c>
      <c r="AB1132" s="284">
        <v>3980</v>
      </c>
      <c r="AC1132" s="284">
        <v>4208</v>
      </c>
      <c r="AD1132" s="284">
        <v>5012</v>
      </c>
      <c r="AE1132" s="284">
        <v>4437</v>
      </c>
      <c r="AF1132" s="284">
        <v>4159</v>
      </c>
      <c r="AG1132" s="284">
        <v>4390</v>
      </c>
      <c r="AH1132" s="284">
        <v>5226</v>
      </c>
      <c r="AI1132" s="284">
        <v>3933</v>
      </c>
      <c r="AJ1132" s="284">
        <v>4069</v>
      </c>
      <c r="AK1132" s="284">
        <v>4305</v>
      </c>
      <c r="AL1132" s="284">
        <v>5069</v>
      </c>
      <c r="AM1132" s="284">
        <v>3931</v>
      </c>
      <c r="AN1132" s="284">
        <v>4046</v>
      </c>
      <c r="AO1132" s="284">
        <v>4648</v>
      </c>
      <c r="AP1132" s="284">
        <v>4447</v>
      </c>
      <c r="AQ1132" s="284">
        <v>4447</v>
      </c>
      <c r="AR1132" s="284">
        <v>4736</v>
      </c>
      <c r="AS1132" s="284">
        <v>4637</v>
      </c>
      <c r="AU1132" t="s">
        <v>4095</v>
      </c>
    </row>
    <row r="1133" spans="4:47" ht="13.5" customHeight="1">
      <c r="D1133" s="283" t="s">
        <v>958</v>
      </c>
      <c r="E1133" s="283" t="s">
        <v>4713</v>
      </c>
      <c r="F1133" s="285" t="s">
        <v>1623</v>
      </c>
      <c r="G1133" s="199">
        <v>9.9</v>
      </c>
      <c r="H1133" s="284">
        <v>671</v>
      </c>
      <c r="I1133" s="284">
        <v>732</v>
      </c>
      <c r="J1133" s="284">
        <v>849</v>
      </c>
      <c r="K1133" s="284">
        <v>696</v>
      </c>
      <c r="L1133" s="284">
        <v>749</v>
      </c>
      <c r="M1133" s="284">
        <v>878</v>
      </c>
      <c r="N1133" s="284">
        <v>768</v>
      </c>
      <c r="O1133" s="284">
        <v>664</v>
      </c>
      <c r="P1133" s="284">
        <v>750</v>
      </c>
      <c r="Q1133" s="284">
        <v>866</v>
      </c>
      <c r="R1133" s="284">
        <v>788</v>
      </c>
      <c r="S1133" s="284">
        <v>860</v>
      </c>
      <c r="T1133" s="284">
        <v>1013</v>
      </c>
      <c r="U1133" s="284">
        <v>1162</v>
      </c>
      <c r="V1133" s="284">
        <v>953</v>
      </c>
      <c r="W1133" s="284">
        <v>994</v>
      </c>
      <c r="X1133" s="284">
        <v>716</v>
      </c>
      <c r="Y1133" s="284">
        <v>828</v>
      </c>
      <c r="Z1133" s="284">
        <v>982</v>
      </c>
      <c r="AA1133" s="284">
        <v>850</v>
      </c>
      <c r="AB1133" s="284">
        <v>726</v>
      </c>
      <c r="AC1133" s="284">
        <v>847</v>
      </c>
      <c r="AD1133" s="284">
        <v>1011</v>
      </c>
      <c r="AE1133" s="284">
        <v>860</v>
      </c>
      <c r="AF1133" s="284">
        <v>797</v>
      </c>
      <c r="AG1133" s="284">
        <v>920</v>
      </c>
      <c r="AH1133" s="284">
        <v>1097</v>
      </c>
      <c r="AI1133" s="284">
        <v>808</v>
      </c>
      <c r="AJ1133" s="284">
        <v>768</v>
      </c>
      <c r="AK1133" s="284">
        <v>899</v>
      </c>
      <c r="AL1133" s="284">
        <v>1050</v>
      </c>
      <c r="AM1133" s="284">
        <v>711</v>
      </c>
      <c r="AN1133" s="284">
        <v>815</v>
      </c>
      <c r="AO1133" s="284">
        <v>927</v>
      </c>
      <c r="AP1133" s="284">
        <v>832</v>
      </c>
      <c r="AQ1133" s="284">
        <v>832</v>
      </c>
      <c r="AR1133" s="284">
        <v>904</v>
      </c>
      <c r="AS1133" s="284">
        <v>930</v>
      </c>
      <c r="AU1133" t="s">
        <v>958</v>
      </c>
    </row>
    <row r="1134" spans="4:47" ht="13.5" customHeight="1">
      <c r="D1134" s="283" t="s">
        <v>959</v>
      </c>
      <c r="E1134" s="283" t="s">
        <v>4713</v>
      </c>
      <c r="F1134" s="285" t="s">
        <v>1620</v>
      </c>
      <c r="G1134" s="199">
        <v>8.4</v>
      </c>
      <c r="H1134" s="284">
        <v>618</v>
      </c>
      <c r="I1134" s="284">
        <v>668</v>
      </c>
      <c r="J1134" s="284">
        <v>776</v>
      </c>
      <c r="K1134" s="284">
        <v>644</v>
      </c>
      <c r="L1134" s="284">
        <v>685</v>
      </c>
      <c r="M1134" s="284">
        <v>805</v>
      </c>
      <c r="N1134" s="284">
        <v>705</v>
      </c>
      <c r="O1134" s="284">
        <v>613</v>
      </c>
      <c r="P1134" s="284">
        <v>686</v>
      </c>
      <c r="Q1134" s="284">
        <v>793</v>
      </c>
      <c r="R1134" s="284">
        <v>724</v>
      </c>
      <c r="S1134" s="284">
        <v>794</v>
      </c>
      <c r="T1134" s="284">
        <v>935</v>
      </c>
      <c r="U1134" s="284">
        <v>1056</v>
      </c>
      <c r="V1134" s="284">
        <v>835</v>
      </c>
      <c r="W1134" s="284">
        <v>891</v>
      </c>
      <c r="X1134" s="284">
        <v>666</v>
      </c>
      <c r="Y1134" s="284">
        <v>763</v>
      </c>
      <c r="Z1134" s="284">
        <v>906</v>
      </c>
      <c r="AA1134" s="284">
        <v>785</v>
      </c>
      <c r="AB1134" s="284">
        <v>675</v>
      </c>
      <c r="AC1134" s="284">
        <v>783</v>
      </c>
      <c r="AD1134" s="284">
        <v>935</v>
      </c>
      <c r="AE1134" s="284">
        <v>795</v>
      </c>
      <c r="AF1134" s="284">
        <v>746</v>
      </c>
      <c r="AG1134" s="284">
        <v>855</v>
      </c>
      <c r="AH1134" s="284">
        <v>1021</v>
      </c>
      <c r="AI1134" s="284">
        <v>743</v>
      </c>
      <c r="AJ1134" s="284">
        <v>716</v>
      </c>
      <c r="AK1134" s="284">
        <v>831</v>
      </c>
      <c r="AL1134" s="284">
        <v>972</v>
      </c>
      <c r="AM1134" s="284">
        <v>658</v>
      </c>
      <c r="AN1134" s="284">
        <v>748</v>
      </c>
      <c r="AO1134" s="284">
        <v>852</v>
      </c>
      <c r="AP1134" s="284">
        <v>758</v>
      </c>
      <c r="AQ1134" s="284">
        <v>758</v>
      </c>
      <c r="AR1134" s="284">
        <v>829</v>
      </c>
      <c r="AS1134" s="284">
        <v>856</v>
      </c>
      <c r="AU1134" t="s">
        <v>959</v>
      </c>
    </row>
    <row r="1135" spans="4:47" ht="13.5" customHeight="1">
      <c r="D1135" s="283" t="s">
        <v>4568</v>
      </c>
      <c r="E1135" s="283" t="s">
        <v>4713</v>
      </c>
      <c r="F1135" s="285" t="s">
        <v>4569</v>
      </c>
      <c r="G1135" s="199">
        <v>10.9</v>
      </c>
      <c r="H1135" s="287" t="s">
        <v>2022</v>
      </c>
      <c r="I1135" s="287" t="s">
        <v>2022</v>
      </c>
      <c r="J1135" s="287" t="s">
        <v>2022</v>
      </c>
      <c r="K1135" s="287" t="s">
        <v>2022</v>
      </c>
      <c r="L1135" s="287" t="s">
        <v>2022</v>
      </c>
      <c r="M1135" s="287" t="s">
        <v>2022</v>
      </c>
      <c r="N1135" s="287" t="s">
        <v>2022</v>
      </c>
      <c r="O1135" s="287" t="s">
        <v>2022</v>
      </c>
      <c r="P1135" s="287" t="s">
        <v>2022</v>
      </c>
      <c r="Q1135" s="287" t="s">
        <v>2022</v>
      </c>
      <c r="R1135" s="287" t="s">
        <v>2022</v>
      </c>
      <c r="S1135" s="284">
        <v>911</v>
      </c>
      <c r="T1135" s="284">
        <v>1078</v>
      </c>
      <c r="U1135" s="284">
        <v>1234</v>
      </c>
      <c r="V1135" s="284">
        <v>1003</v>
      </c>
      <c r="W1135" s="284">
        <v>1050</v>
      </c>
      <c r="X1135" s="284">
        <v>751</v>
      </c>
      <c r="Y1135" s="284">
        <v>873</v>
      </c>
      <c r="Z1135" s="284">
        <v>1037</v>
      </c>
      <c r="AA1135" s="284">
        <v>892</v>
      </c>
      <c r="AB1135" s="284">
        <v>766</v>
      </c>
      <c r="AC1135" s="284">
        <v>901</v>
      </c>
      <c r="AD1135" s="284">
        <v>1077</v>
      </c>
      <c r="AE1135" s="284">
        <v>908</v>
      </c>
      <c r="AF1135" s="284">
        <v>837</v>
      </c>
      <c r="AG1135" s="284">
        <v>973</v>
      </c>
      <c r="AH1135" s="284">
        <v>1163</v>
      </c>
      <c r="AI1135" s="284">
        <v>0</v>
      </c>
      <c r="AJ1135" s="284">
        <v>811</v>
      </c>
      <c r="AK1135" s="284">
        <v>955</v>
      </c>
      <c r="AL1135" s="284">
        <v>1116</v>
      </c>
      <c r="AM1135" s="284">
        <v>747</v>
      </c>
      <c r="AN1135" s="284">
        <v>861</v>
      </c>
      <c r="AO1135" s="284">
        <v>979</v>
      </c>
      <c r="AP1135" s="284">
        <v>887</v>
      </c>
      <c r="AQ1135" s="284">
        <v>887</v>
      </c>
      <c r="AR1135" s="284">
        <v>977</v>
      </c>
      <c r="AS1135" s="284">
        <v>985</v>
      </c>
      <c r="AU1135" t="s">
        <v>4568</v>
      </c>
    </row>
    <row r="1136" spans="4:47" ht="13.5" customHeight="1">
      <c r="D1136" s="283" t="s">
        <v>4570</v>
      </c>
      <c r="E1136" s="283" t="s">
        <v>4713</v>
      </c>
      <c r="F1136" s="285" t="s">
        <v>4571</v>
      </c>
      <c r="G1136" s="199">
        <v>9.1999999999999993</v>
      </c>
      <c r="H1136" s="287" t="s">
        <v>2022</v>
      </c>
      <c r="I1136" s="287" t="s">
        <v>2022</v>
      </c>
      <c r="J1136" s="287" t="s">
        <v>2022</v>
      </c>
      <c r="K1136" s="287" t="s">
        <v>2022</v>
      </c>
      <c r="L1136" s="287" t="s">
        <v>2022</v>
      </c>
      <c r="M1136" s="287" t="s">
        <v>2022</v>
      </c>
      <c r="N1136" s="287" t="s">
        <v>2022</v>
      </c>
      <c r="O1136" s="287" t="s">
        <v>2022</v>
      </c>
      <c r="P1136" s="287" t="s">
        <v>2022</v>
      </c>
      <c r="Q1136" s="287" t="s">
        <v>2022</v>
      </c>
      <c r="R1136" s="287" t="s">
        <v>2022</v>
      </c>
      <c r="S1136" s="284">
        <v>843</v>
      </c>
      <c r="T1136" s="284">
        <v>996</v>
      </c>
      <c r="U1136" s="284">
        <v>1124</v>
      </c>
      <c r="V1136" s="284">
        <v>884</v>
      </c>
      <c r="W1136" s="284">
        <v>945</v>
      </c>
      <c r="X1136" s="284">
        <v>700</v>
      </c>
      <c r="Y1136" s="284">
        <v>807</v>
      </c>
      <c r="Z1136" s="284">
        <v>959</v>
      </c>
      <c r="AA1136" s="284">
        <v>825</v>
      </c>
      <c r="AB1136" s="284">
        <v>714</v>
      </c>
      <c r="AC1136" s="284">
        <v>835</v>
      </c>
      <c r="AD1136" s="284">
        <v>999</v>
      </c>
      <c r="AE1136" s="284">
        <v>841</v>
      </c>
      <c r="AF1136" s="284">
        <v>785</v>
      </c>
      <c r="AG1136" s="284">
        <v>907</v>
      </c>
      <c r="AH1136" s="284">
        <v>1085</v>
      </c>
      <c r="AI1136" s="284">
        <v>0</v>
      </c>
      <c r="AJ1136" s="284">
        <v>758</v>
      </c>
      <c r="AK1136" s="284">
        <v>886</v>
      </c>
      <c r="AL1136" s="284">
        <v>1037</v>
      </c>
      <c r="AM1136" s="284">
        <v>694</v>
      </c>
      <c r="AN1136" s="284">
        <v>793</v>
      </c>
      <c r="AO1136" s="284">
        <v>903</v>
      </c>
      <c r="AP1136" s="284">
        <v>812</v>
      </c>
      <c r="AQ1136" s="284">
        <v>812</v>
      </c>
      <c r="AR1136" s="284">
        <v>901</v>
      </c>
      <c r="AS1136" s="284">
        <v>909</v>
      </c>
      <c r="AU1136" t="s">
        <v>4570</v>
      </c>
    </row>
    <row r="1137" spans="4:47" ht="13.5" customHeight="1">
      <c r="D1137" s="283" t="s">
        <v>960</v>
      </c>
      <c r="E1137" s="283" t="s">
        <v>4713</v>
      </c>
      <c r="F1137" s="285" t="s">
        <v>1624</v>
      </c>
      <c r="G1137" s="199">
        <v>11.9</v>
      </c>
      <c r="H1137" s="284">
        <v>742</v>
      </c>
      <c r="I1137" s="284">
        <v>813</v>
      </c>
      <c r="J1137" s="284">
        <v>941</v>
      </c>
      <c r="K1137" s="284">
        <v>774</v>
      </c>
      <c r="L1137" s="284">
        <v>832</v>
      </c>
      <c r="M1137" s="284">
        <v>987</v>
      </c>
      <c r="N1137" s="284">
        <v>855</v>
      </c>
      <c r="O1137" s="284">
        <v>739</v>
      </c>
      <c r="P1137" s="284">
        <v>844</v>
      </c>
      <c r="Q1137" s="284">
        <v>969</v>
      </c>
      <c r="R1137" s="284">
        <v>881</v>
      </c>
      <c r="S1137" s="284">
        <v>947</v>
      </c>
      <c r="T1137" s="284">
        <v>1125</v>
      </c>
      <c r="U1137" s="284">
        <v>1287</v>
      </c>
      <c r="V1137" s="284">
        <v>1053</v>
      </c>
      <c r="W1137" s="284">
        <v>1105</v>
      </c>
      <c r="X1137" s="284">
        <v>785</v>
      </c>
      <c r="Y1137" s="284">
        <v>918</v>
      </c>
      <c r="Z1137" s="284">
        <v>1091</v>
      </c>
      <c r="AA1137" s="284">
        <v>933</v>
      </c>
      <c r="AB1137" s="284">
        <v>806</v>
      </c>
      <c r="AC1137" s="284">
        <v>954</v>
      </c>
      <c r="AD1137" s="284">
        <v>1142</v>
      </c>
      <c r="AE1137" s="284">
        <v>955</v>
      </c>
      <c r="AF1137" s="284">
        <v>877</v>
      </c>
      <c r="AG1137" s="284">
        <v>1026</v>
      </c>
      <c r="AH1137" s="284">
        <v>1228</v>
      </c>
      <c r="AI1137" s="284">
        <v>882</v>
      </c>
      <c r="AJ1137" s="284">
        <v>854</v>
      </c>
      <c r="AK1137" s="284">
        <v>1011</v>
      </c>
      <c r="AL1137" s="284">
        <v>1182</v>
      </c>
      <c r="AM1137" s="284">
        <v>783</v>
      </c>
      <c r="AN1137" s="284">
        <v>906</v>
      </c>
      <c r="AO1137" s="284">
        <v>1031</v>
      </c>
      <c r="AP1137" s="284">
        <v>942</v>
      </c>
      <c r="AQ1137" s="284">
        <v>942</v>
      </c>
      <c r="AR1137" s="284">
        <v>1050</v>
      </c>
      <c r="AS1137" s="284">
        <v>1039</v>
      </c>
      <c r="AU1137" t="s">
        <v>960</v>
      </c>
    </row>
    <row r="1138" spans="4:47" ht="13.5" customHeight="1">
      <c r="D1138" s="283" t="s">
        <v>961</v>
      </c>
      <c r="E1138" s="283" t="s">
        <v>4713</v>
      </c>
      <c r="F1138" s="285" t="s">
        <v>1621</v>
      </c>
      <c r="G1138" s="199">
        <v>10</v>
      </c>
      <c r="H1138" s="284">
        <v>688</v>
      </c>
      <c r="I1138" s="284">
        <v>747</v>
      </c>
      <c r="J1138" s="284">
        <v>865</v>
      </c>
      <c r="K1138" s="284">
        <v>720</v>
      </c>
      <c r="L1138" s="284">
        <v>766</v>
      </c>
      <c r="M1138" s="284">
        <v>912</v>
      </c>
      <c r="N1138" s="284">
        <v>791</v>
      </c>
      <c r="O1138" s="284">
        <v>686</v>
      </c>
      <c r="P1138" s="284">
        <v>778</v>
      </c>
      <c r="Q1138" s="284">
        <v>893</v>
      </c>
      <c r="R1138" s="284">
        <v>815</v>
      </c>
      <c r="S1138" s="284">
        <v>878</v>
      </c>
      <c r="T1138" s="284">
        <v>1044</v>
      </c>
      <c r="U1138" s="284">
        <v>1176</v>
      </c>
      <c r="V1138" s="284">
        <v>933</v>
      </c>
      <c r="W1138" s="284">
        <v>998</v>
      </c>
      <c r="X1138" s="284">
        <v>733</v>
      </c>
      <c r="Y1138" s="284">
        <v>850</v>
      </c>
      <c r="Z1138" s="284">
        <v>1012</v>
      </c>
      <c r="AA1138" s="284">
        <v>865</v>
      </c>
      <c r="AB1138" s="284">
        <v>753</v>
      </c>
      <c r="AC1138" s="284">
        <v>886</v>
      </c>
      <c r="AD1138" s="284">
        <v>1063</v>
      </c>
      <c r="AE1138" s="284">
        <v>887</v>
      </c>
      <c r="AF1138" s="284">
        <v>824</v>
      </c>
      <c r="AG1138" s="284">
        <v>959</v>
      </c>
      <c r="AH1138" s="284">
        <v>1148</v>
      </c>
      <c r="AI1138" s="284">
        <v>815</v>
      </c>
      <c r="AJ1138" s="284">
        <v>800</v>
      </c>
      <c r="AK1138" s="284">
        <v>941</v>
      </c>
      <c r="AL1138" s="284">
        <v>1101</v>
      </c>
      <c r="AM1138" s="284">
        <v>729</v>
      </c>
      <c r="AN1138" s="284">
        <v>837</v>
      </c>
      <c r="AO1138" s="284">
        <v>954</v>
      </c>
      <c r="AP1138" s="284">
        <v>865</v>
      </c>
      <c r="AQ1138" s="284">
        <v>865</v>
      </c>
      <c r="AR1138" s="284">
        <v>973</v>
      </c>
      <c r="AS1138" s="284">
        <v>962</v>
      </c>
      <c r="AU1138" t="s">
        <v>961</v>
      </c>
    </row>
    <row r="1139" spans="4:47" ht="13.5" customHeight="1">
      <c r="D1139" s="283" t="s">
        <v>2791</v>
      </c>
      <c r="E1139" s="283" t="s">
        <v>4713</v>
      </c>
      <c r="F1139" s="285" t="s">
        <v>3574</v>
      </c>
      <c r="G1139" s="199">
        <v>12.9</v>
      </c>
      <c r="H1139" s="284">
        <v>784</v>
      </c>
      <c r="I1139" s="284">
        <v>860</v>
      </c>
      <c r="J1139" s="284">
        <v>997</v>
      </c>
      <c r="K1139" s="284">
        <v>809</v>
      </c>
      <c r="L1139" s="284">
        <v>883</v>
      </c>
      <c r="M1139" s="284">
        <v>1030</v>
      </c>
      <c r="N1139" s="284">
        <v>913</v>
      </c>
      <c r="O1139" s="284">
        <v>777</v>
      </c>
      <c r="P1139" s="284">
        <v>906</v>
      </c>
      <c r="Q1139" s="284">
        <v>1016</v>
      </c>
      <c r="R1139" s="284">
        <v>904</v>
      </c>
      <c r="S1139" s="284">
        <v>978</v>
      </c>
      <c r="T1139" s="284">
        <v>1170</v>
      </c>
      <c r="U1139" s="284">
        <v>1333</v>
      </c>
      <c r="V1139" s="284">
        <v>1092</v>
      </c>
      <c r="W1139" s="284">
        <v>1148</v>
      </c>
      <c r="X1139" s="284">
        <v>829</v>
      </c>
      <c r="Y1139" s="284">
        <v>980</v>
      </c>
      <c r="Z1139" s="284">
        <v>1143</v>
      </c>
      <c r="AA1139" s="284">
        <v>960</v>
      </c>
      <c r="AB1139" s="284">
        <v>865</v>
      </c>
      <c r="AC1139" s="284">
        <v>1033</v>
      </c>
      <c r="AD1139" s="284">
        <v>1209</v>
      </c>
      <c r="AE1139" s="284">
        <v>990</v>
      </c>
      <c r="AF1139" s="284">
        <v>934</v>
      </c>
      <c r="AG1139" s="284">
        <v>1103</v>
      </c>
      <c r="AH1139" s="284">
        <v>1292</v>
      </c>
      <c r="AI1139" s="284">
        <v>932</v>
      </c>
      <c r="AJ1139" s="284">
        <v>886</v>
      </c>
      <c r="AK1139" s="284">
        <v>1055</v>
      </c>
      <c r="AL1139" s="284">
        <v>1235</v>
      </c>
      <c r="AM1139" s="284">
        <v>808</v>
      </c>
      <c r="AN1139" s="284">
        <v>940</v>
      </c>
      <c r="AO1139" s="284">
        <v>1071</v>
      </c>
      <c r="AP1139" s="284">
        <v>984</v>
      </c>
      <c r="AQ1139" s="284">
        <v>984</v>
      </c>
      <c r="AR1139" s="284">
        <v>1111</v>
      </c>
      <c r="AS1139" s="284">
        <v>1079</v>
      </c>
      <c r="AU1139" t="s">
        <v>2791</v>
      </c>
    </row>
    <row r="1140" spans="4:47" ht="13.5" customHeight="1">
      <c r="D1140" s="283" t="s">
        <v>2792</v>
      </c>
      <c r="E1140" s="283" t="s">
        <v>4713</v>
      </c>
      <c r="F1140" s="285" t="s">
        <v>3575</v>
      </c>
      <c r="G1140" s="199">
        <v>10.9</v>
      </c>
      <c r="H1140" s="284">
        <v>727</v>
      </c>
      <c r="I1140" s="284">
        <v>790</v>
      </c>
      <c r="J1140" s="284">
        <v>918</v>
      </c>
      <c r="K1140" s="284">
        <v>752</v>
      </c>
      <c r="L1140" s="284">
        <v>813</v>
      </c>
      <c r="M1140" s="284">
        <v>951</v>
      </c>
      <c r="N1140" s="284">
        <v>855</v>
      </c>
      <c r="O1140" s="284">
        <v>721</v>
      </c>
      <c r="P1140" s="284">
        <v>836</v>
      </c>
      <c r="Q1140" s="284">
        <v>937</v>
      </c>
      <c r="R1140" s="284">
        <v>846</v>
      </c>
      <c r="S1140" s="284">
        <v>909</v>
      </c>
      <c r="T1140" s="284">
        <v>1086</v>
      </c>
      <c r="U1140" s="284">
        <v>1221</v>
      </c>
      <c r="V1140" s="284">
        <v>970</v>
      </c>
      <c r="W1140" s="284">
        <v>1039</v>
      </c>
      <c r="X1140" s="284">
        <v>774</v>
      </c>
      <c r="Y1140" s="284">
        <v>909</v>
      </c>
      <c r="Z1140" s="284">
        <v>1061</v>
      </c>
      <c r="AA1140" s="284">
        <v>900</v>
      </c>
      <c r="AB1140" s="284">
        <v>810</v>
      </c>
      <c r="AC1140" s="284">
        <v>962</v>
      </c>
      <c r="AD1140" s="284">
        <v>1127</v>
      </c>
      <c r="AE1140" s="284">
        <v>930</v>
      </c>
      <c r="AF1140" s="284">
        <v>878</v>
      </c>
      <c r="AG1140" s="284">
        <v>1032</v>
      </c>
      <c r="AH1140" s="284">
        <v>1209</v>
      </c>
      <c r="AI1140" s="284">
        <v>861</v>
      </c>
      <c r="AJ1140" s="284">
        <v>831</v>
      </c>
      <c r="AK1140" s="284">
        <v>983</v>
      </c>
      <c r="AL1140" s="284">
        <v>1152</v>
      </c>
      <c r="AM1140" s="284">
        <v>753</v>
      </c>
      <c r="AN1140" s="284">
        <v>870</v>
      </c>
      <c r="AO1140" s="284">
        <v>992</v>
      </c>
      <c r="AP1140" s="284">
        <v>905</v>
      </c>
      <c r="AQ1140" s="284">
        <v>905</v>
      </c>
      <c r="AR1140" s="284">
        <v>1032</v>
      </c>
      <c r="AS1140" s="284">
        <v>1000</v>
      </c>
      <c r="AU1140" t="s">
        <v>2792</v>
      </c>
    </row>
    <row r="1141" spans="4:47" ht="13.5" customHeight="1">
      <c r="D1141" s="283" t="s">
        <v>962</v>
      </c>
      <c r="E1141" s="283" t="s">
        <v>4713</v>
      </c>
      <c r="F1141" s="285" t="s">
        <v>1625</v>
      </c>
      <c r="G1141" s="199">
        <v>13.9</v>
      </c>
      <c r="H1141" s="284">
        <v>843</v>
      </c>
      <c r="I1141" s="284">
        <v>926</v>
      </c>
      <c r="J1141" s="284">
        <v>1071</v>
      </c>
      <c r="K1141" s="284">
        <v>882</v>
      </c>
      <c r="L1141" s="284">
        <v>948</v>
      </c>
      <c r="M1141" s="284">
        <v>1135</v>
      </c>
      <c r="N1141" s="284">
        <v>976</v>
      </c>
      <c r="O1141" s="284">
        <v>843</v>
      </c>
      <c r="P1141" s="284">
        <v>971</v>
      </c>
      <c r="Q1141" s="284">
        <v>1110</v>
      </c>
      <c r="R1141" s="284">
        <v>1007</v>
      </c>
      <c r="S1141" s="284">
        <v>1078</v>
      </c>
      <c r="T1141" s="284">
        <v>1297</v>
      </c>
      <c r="U1141" s="284">
        <v>1482</v>
      </c>
      <c r="V1141" s="284">
        <v>1215</v>
      </c>
      <c r="W1141" s="284">
        <v>1285</v>
      </c>
      <c r="X1141" s="284">
        <v>883</v>
      </c>
      <c r="Y1141" s="284">
        <v>1041</v>
      </c>
      <c r="Z1141" s="284">
        <v>1239</v>
      </c>
      <c r="AA1141" s="284">
        <v>1050</v>
      </c>
      <c r="AB1141" s="284">
        <v>915</v>
      </c>
      <c r="AC1141" s="284">
        <v>1093</v>
      </c>
      <c r="AD1141" s="284">
        <v>1313</v>
      </c>
      <c r="AE1141" s="284">
        <v>1084</v>
      </c>
      <c r="AF1141" s="284">
        <v>986</v>
      </c>
      <c r="AG1141" s="284">
        <v>1166</v>
      </c>
      <c r="AH1141" s="284">
        <v>1398</v>
      </c>
      <c r="AI1141" s="284">
        <v>990</v>
      </c>
      <c r="AJ1141" s="284">
        <v>970</v>
      </c>
      <c r="AK1141" s="284">
        <v>1156</v>
      </c>
      <c r="AL1141" s="284">
        <v>1354</v>
      </c>
      <c r="AM1141" s="284">
        <v>884</v>
      </c>
      <c r="AN1141" s="284">
        <v>1030</v>
      </c>
      <c r="AO1141" s="284">
        <v>1174</v>
      </c>
      <c r="AP1141" s="284">
        <v>1089</v>
      </c>
      <c r="AQ1141" s="284">
        <v>1089</v>
      </c>
      <c r="AR1141" s="284">
        <v>1234</v>
      </c>
      <c r="AS1141" s="284">
        <v>1184</v>
      </c>
      <c r="AU1141" t="s">
        <v>962</v>
      </c>
    </row>
    <row r="1142" spans="4:47" ht="13.5" customHeight="1">
      <c r="D1142" s="283" t="s">
        <v>963</v>
      </c>
      <c r="E1142" s="283" t="s">
        <v>4713</v>
      </c>
      <c r="F1142" s="285" t="s">
        <v>1622</v>
      </c>
      <c r="G1142" s="199">
        <v>11.7</v>
      </c>
      <c r="H1142" s="284">
        <v>778</v>
      </c>
      <c r="I1142" s="284">
        <v>848</v>
      </c>
      <c r="J1142" s="284">
        <v>981</v>
      </c>
      <c r="K1142" s="284">
        <v>817</v>
      </c>
      <c r="L1142" s="284">
        <v>870</v>
      </c>
      <c r="M1142" s="284">
        <v>1045</v>
      </c>
      <c r="N1142" s="284">
        <v>899</v>
      </c>
      <c r="O1142" s="284">
        <v>779</v>
      </c>
      <c r="P1142" s="284">
        <v>892</v>
      </c>
      <c r="Q1142" s="284">
        <v>1019</v>
      </c>
      <c r="R1142" s="284">
        <v>928</v>
      </c>
      <c r="S1142" s="284">
        <v>996</v>
      </c>
      <c r="T1142" s="284">
        <v>1198</v>
      </c>
      <c r="U1142" s="284">
        <v>1350</v>
      </c>
      <c r="V1142" s="284">
        <v>1076</v>
      </c>
      <c r="W1142" s="284">
        <v>1158</v>
      </c>
      <c r="X1142" s="284">
        <v>820</v>
      </c>
      <c r="Y1142" s="284">
        <v>961</v>
      </c>
      <c r="Z1142" s="284">
        <v>1145</v>
      </c>
      <c r="AA1142" s="284">
        <v>969</v>
      </c>
      <c r="AB1142" s="284">
        <v>851</v>
      </c>
      <c r="AC1142" s="284">
        <v>1013</v>
      </c>
      <c r="AD1142" s="284">
        <v>1219</v>
      </c>
      <c r="AE1142" s="284">
        <v>1003</v>
      </c>
      <c r="AF1142" s="284">
        <v>922</v>
      </c>
      <c r="AG1142" s="284">
        <v>1086</v>
      </c>
      <c r="AH1142" s="284">
        <v>1304</v>
      </c>
      <c r="AI1142" s="284">
        <v>909</v>
      </c>
      <c r="AJ1142" s="284">
        <v>904</v>
      </c>
      <c r="AK1142" s="284">
        <v>1073</v>
      </c>
      <c r="AL1142" s="284">
        <v>1258</v>
      </c>
      <c r="AM1142" s="284">
        <v>819</v>
      </c>
      <c r="AN1142" s="284">
        <v>949</v>
      </c>
      <c r="AO1142" s="284">
        <v>1082</v>
      </c>
      <c r="AP1142" s="284">
        <v>998</v>
      </c>
      <c r="AQ1142" s="284">
        <v>998</v>
      </c>
      <c r="AR1142" s="284">
        <v>1143</v>
      </c>
      <c r="AS1142" s="284">
        <v>1093</v>
      </c>
      <c r="AU1142" t="s">
        <v>963</v>
      </c>
    </row>
    <row r="1143" spans="4:47" ht="13.5" customHeight="1">
      <c r="D1143" s="283" t="s">
        <v>2217</v>
      </c>
      <c r="E1143" s="282"/>
      <c r="F1143" s="285" t="s">
        <v>2219</v>
      </c>
      <c r="G1143" s="199">
        <v>0</v>
      </c>
      <c r="H1143" s="284">
        <v>75</v>
      </c>
      <c r="I1143" s="284">
        <v>75</v>
      </c>
      <c r="J1143" s="284">
        <v>75</v>
      </c>
      <c r="K1143" s="284">
        <v>75</v>
      </c>
      <c r="L1143" s="284">
        <v>75</v>
      </c>
      <c r="M1143" s="284">
        <v>75</v>
      </c>
      <c r="N1143" s="284">
        <v>75</v>
      </c>
      <c r="O1143" s="284">
        <v>75</v>
      </c>
      <c r="P1143" s="284">
        <v>75</v>
      </c>
      <c r="Q1143" s="284">
        <v>75</v>
      </c>
      <c r="R1143" s="284">
        <v>75</v>
      </c>
      <c r="S1143" s="284">
        <v>75</v>
      </c>
      <c r="T1143" s="284">
        <v>75</v>
      </c>
      <c r="U1143" s="284">
        <v>75</v>
      </c>
      <c r="V1143" s="284">
        <v>75</v>
      </c>
      <c r="W1143" s="284">
        <v>75</v>
      </c>
      <c r="X1143" s="284">
        <v>75</v>
      </c>
      <c r="Y1143" s="284">
        <v>75</v>
      </c>
      <c r="Z1143" s="284">
        <v>75</v>
      </c>
      <c r="AA1143" s="284">
        <v>75</v>
      </c>
      <c r="AB1143" s="284">
        <v>75</v>
      </c>
      <c r="AC1143" s="284">
        <v>75</v>
      </c>
      <c r="AD1143" s="284">
        <v>75</v>
      </c>
      <c r="AE1143" s="284">
        <v>75</v>
      </c>
      <c r="AF1143" s="284">
        <v>75</v>
      </c>
      <c r="AG1143" s="284">
        <v>75</v>
      </c>
      <c r="AH1143" s="284">
        <v>75</v>
      </c>
      <c r="AI1143" s="284">
        <v>75</v>
      </c>
      <c r="AJ1143" s="284">
        <v>75</v>
      </c>
      <c r="AK1143" s="284">
        <v>75</v>
      </c>
      <c r="AL1143" s="284">
        <v>75</v>
      </c>
      <c r="AM1143" s="284">
        <v>75</v>
      </c>
      <c r="AN1143" s="284">
        <v>75</v>
      </c>
      <c r="AO1143" s="284">
        <v>75</v>
      </c>
      <c r="AP1143" s="284">
        <v>75</v>
      </c>
      <c r="AQ1143" s="284">
        <v>75</v>
      </c>
      <c r="AR1143" s="284">
        <v>75</v>
      </c>
      <c r="AS1143" s="284">
        <v>75</v>
      </c>
      <c r="AU1143" t="s">
        <v>2217</v>
      </c>
    </row>
    <row r="1144" spans="4:47" ht="13.5" customHeight="1">
      <c r="D1144" s="283" t="s">
        <v>141</v>
      </c>
      <c r="E1144" s="283"/>
      <c r="F1144" s="285" t="s">
        <v>835</v>
      </c>
      <c r="G1144" s="199">
        <v>3.4</v>
      </c>
      <c r="H1144" s="284">
        <v>469</v>
      </c>
      <c r="I1144" s="284">
        <v>474</v>
      </c>
      <c r="J1144" s="284">
        <v>548</v>
      </c>
      <c r="K1144" s="284">
        <v>508</v>
      </c>
      <c r="L1144" s="284">
        <v>499</v>
      </c>
      <c r="M1144" s="284">
        <v>599</v>
      </c>
      <c r="N1144" s="284">
        <v>534</v>
      </c>
      <c r="O1144" s="284">
        <v>472</v>
      </c>
      <c r="P1144" s="284">
        <v>505</v>
      </c>
      <c r="Q1144" s="284">
        <v>576</v>
      </c>
      <c r="R1144" s="284">
        <v>558</v>
      </c>
      <c r="S1144" s="284">
        <v>785</v>
      </c>
      <c r="T1144" s="284">
        <v>912</v>
      </c>
      <c r="U1144" s="284">
        <v>900</v>
      </c>
      <c r="V1144" s="284">
        <v>679</v>
      </c>
      <c r="W1144" s="284">
        <v>755</v>
      </c>
      <c r="X1144" s="284">
        <v>590</v>
      </c>
      <c r="Y1144" s="284">
        <v>652</v>
      </c>
      <c r="Z1144" s="284">
        <v>774</v>
      </c>
      <c r="AA1144" s="284">
        <v>663</v>
      </c>
      <c r="AB1144" s="284">
        <v>620</v>
      </c>
      <c r="AC1144" s="284">
        <v>703</v>
      </c>
      <c r="AD1144" s="284">
        <v>845</v>
      </c>
      <c r="AE1144" s="284">
        <v>696</v>
      </c>
      <c r="AF1144" s="284">
        <v>754</v>
      </c>
      <c r="AG1144" s="284">
        <v>839</v>
      </c>
      <c r="AH1144" s="284">
        <v>1006</v>
      </c>
      <c r="AI1144" s="284">
        <v>610</v>
      </c>
      <c r="AJ1144" s="284">
        <v>666</v>
      </c>
      <c r="AK1144" s="284">
        <v>747</v>
      </c>
      <c r="AL1144" s="284">
        <v>874</v>
      </c>
      <c r="AM1144" s="284">
        <v>541</v>
      </c>
      <c r="AN1144" s="284">
        <v>593</v>
      </c>
      <c r="AO1144" s="284">
        <v>674</v>
      </c>
      <c r="AP1144" s="284">
        <v>586</v>
      </c>
      <c r="AQ1144" s="284">
        <v>586</v>
      </c>
      <c r="AR1144" s="284">
        <v>761</v>
      </c>
      <c r="AS1144" s="284">
        <v>741</v>
      </c>
      <c r="AU1144" t="s">
        <v>141</v>
      </c>
    </row>
    <row r="1145" spans="4:47" ht="13.5" customHeight="1">
      <c r="D1145" s="283" t="s">
        <v>142</v>
      </c>
      <c r="E1145" s="283" t="s">
        <v>4713</v>
      </c>
      <c r="F1145" s="285" t="s">
        <v>836</v>
      </c>
      <c r="G1145" s="199">
        <v>12.5</v>
      </c>
      <c r="H1145" s="284">
        <v>744</v>
      </c>
      <c r="I1145" s="284">
        <v>757</v>
      </c>
      <c r="J1145" s="284">
        <v>872</v>
      </c>
      <c r="K1145" s="284">
        <v>786</v>
      </c>
      <c r="L1145" s="284">
        <v>772</v>
      </c>
      <c r="M1145" s="284">
        <v>975</v>
      </c>
      <c r="N1145" s="284">
        <v>841</v>
      </c>
      <c r="O1145" s="284">
        <v>758</v>
      </c>
      <c r="P1145" s="284">
        <v>839</v>
      </c>
      <c r="Q1145" s="284">
        <v>941</v>
      </c>
      <c r="R1145" s="284">
        <v>924</v>
      </c>
      <c r="S1145" s="284">
        <v>1090</v>
      </c>
      <c r="T1145" s="284">
        <v>1297</v>
      </c>
      <c r="U1145" s="284">
        <v>1316</v>
      </c>
      <c r="V1145" s="284">
        <v>997</v>
      </c>
      <c r="W1145" s="284">
        <v>1107</v>
      </c>
      <c r="X1145" s="284">
        <v>850</v>
      </c>
      <c r="Y1145" s="284">
        <v>966</v>
      </c>
      <c r="Z1145" s="284">
        <v>1154</v>
      </c>
      <c r="AA1145" s="284">
        <v>961</v>
      </c>
      <c r="AB1145" s="284">
        <v>924</v>
      </c>
      <c r="AC1145" s="284">
        <v>1082</v>
      </c>
      <c r="AD1145" s="284">
        <v>1314</v>
      </c>
      <c r="AE1145" s="284">
        <v>1042</v>
      </c>
      <c r="AF1145" s="284">
        <v>1058</v>
      </c>
      <c r="AG1145" s="284">
        <v>1219</v>
      </c>
      <c r="AH1145" s="284">
        <v>1475</v>
      </c>
      <c r="AI1145" s="284">
        <v>857</v>
      </c>
      <c r="AJ1145" s="284">
        <v>998</v>
      </c>
      <c r="AK1145" s="284">
        <v>1150</v>
      </c>
      <c r="AL1145" s="284">
        <v>1353</v>
      </c>
      <c r="AM1145" s="284">
        <v>830</v>
      </c>
      <c r="AN1145" s="284">
        <v>934</v>
      </c>
      <c r="AO1145" s="284">
        <v>1062</v>
      </c>
      <c r="AP1145" s="284">
        <v>938</v>
      </c>
      <c r="AQ1145" s="284">
        <v>938</v>
      </c>
      <c r="AR1145" s="284">
        <v>1232</v>
      </c>
      <c r="AS1145" s="284">
        <v>1085</v>
      </c>
      <c r="AU1145" t="s">
        <v>142</v>
      </c>
    </row>
    <row r="1146" spans="4:47" ht="13.5" customHeight="1">
      <c r="D1146" s="283" t="s">
        <v>4102</v>
      </c>
      <c r="E1146" s="282"/>
      <c r="F1146" s="285" t="s">
        <v>4766</v>
      </c>
      <c r="G1146" s="199">
        <v>0</v>
      </c>
      <c r="H1146" s="284">
        <v>0</v>
      </c>
      <c r="I1146" s="284">
        <v>0</v>
      </c>
      <c r="J1146" s="284">
        <v>0</v>
      </c>
      <c r="K1146" s="284">
        <v>0</v>
      </c>
      <c r="L1146" s="284">
        <v>0</v>
      </c>
      <c r="M1146" s="284">
        <v>0</v>
      </c>
      <c r="N1146" s="284">
        <v>0</v>
      </c>
      <c r="O1146" s="284">
        <v>0</v>
      </c>
      <c r="P1146" s="284">
        <v>0</v>
      </c>
      <c r="Q1146" s="284">
        <v>0</v>
      </c>
      <c r="R1146" s="284">
        <v>0</v>
      </c>
      <c r="S1146" s="284">
        <v>0</v>
      </c>
      <c r="T1146" s="284">
        <v>0</v>
      </c>
      <c r="U1146" s="284">
        <v>0</v>
      </c>
      <c r="V1146" s="284">
        <v>0</v>
      </c>
      <c r="W1146" s="284">
        <v>0</v>
      </c>
      <c r="X1146" s="284">
        <v>0</v>
      </c>
      <c r="Y1146" s="284">
        <v>0</v>
      </c>
      <c r="Z1146" s="284">
        <v>0</v>
      </c>
      <c r="AA1146" s="284">
        <v>0</v>
      </c>
      <c r="AB1146" s="284">
        <v>0</v>
      </c>
      <c r="AC1146" s="284">
        <v>0</v>
      </c>
      <c r="AD1146" s="284">
        <v>0</v>
      </c>
      <c r="AE1146" s="284">
        <v>0</v>
      </c>
      <c r="AF1146" s="284">
        <v>0</v>
      </c>
      <c r="AG1146" s="284">
        <v>0</v>
      </c>
      <c r="AH1146" s="284">
        <v>0</v>
      </c>
      <c r="AI1146" s="284">
        <v>0</v>
      </c>
      <c r="AJ1146" s="284">
        <v>0</v>
      </c>
      <c r="AK1146" s="284">
        <v>0</v>
      </c>
      <c r="AL1146" s="284">
        <v>0</v>
      </c>
      <c r="AM1146" s="284">
        <v>0</v>
      </c>
      <c r="AN1146" s="284">
        <v>0</v>
      </c>
      <c r="AO1146" s="284">
        <v>0</v>
      </c>
      <c r="AP1146" s="284">
        <v>0</v>
      </c>
      <c r="AQ1146" s="284">
        <v>0</v>
      </c>
      <c r="AR1146" s="284">
        <v>0</v>
      </c>
      <c r="AS1146" s="284">
        <v>0</v>
      </c>
      <c r="AU1146" t="s">
        <v>4102</v>
      </c>
    </row>
    <row r="1147" spans="4:47" ht="13.5" customHeight="1">
      <c r="D1147" s="283" t="s">
        <v>4104</v>
      </c>
      <c r="E1147" s="282"/>
      <c r="F1147" s="285" t="s">
        <v>4768</v>
      </c>
      <c r="G1147" s="199">
        <v>0</v>
      </c>
      <c r="H1147" s="284">
        <v>0</v>
      </c>
      <c r="I1147" s="284">
        <v>0</v>
      </c>
      <c r="J1147" s="284">
        <v>0</v>
      </c>
      <c r="K1147" s="284">
        <v>0</v>
      </c>
      <c r="L1147" s="284">
        <v>0</v>
      </c>
      <c r="M1147" s="284">
        <v>0</v>
      </c>
      <c r="N1147" s="284">
        <v>0</v>
      </c>
      <c r="O1147" s="284">
        <v>0</v>
      </c>
      <c r="P1147" s="284">
        <v>0</v>
      </c>
      <c r="Q1147" s="284">
        <v>0</v>
      </c>
      <c r="R1147" s="284">
        <v>0</v>
      </c>
      <c r="S1147" s="284">
        <v>0</v>
      </c>
      <c r="T1147" s="284">
        <v>0</v>
      </c>
      <c r="U1147" s="284">
        <v>0</v>
      </c>
      <c r="V1147" s="284">
        <v>0</v>
      </c>
      <c r="W1147" s="284">
        <v>0</v>
      </c>
      <c r="X1147" s="284">
        <v>0</v>
      </c>
      <c r="Y1147" s="284">
        <v>0</v>
      </c>
      <c r="Z1147" s="284">
        <v>0</v>
      </c>
      <c r="AA1147" s="284">
        <v>0</v>
      </c>
      <c r="AB1147" s="284">
        <v>0</v>
      </c>
      <c r="AC1147" s="284">
        <v>0</v>
      </c>
      <c r="AD1147" s="284">
        <v>0</v>
      </c>
      <c r="AE1147" s="284">
        <v>0</v>
      </c>
      <c r="AF1147" s="284">
        <v>0</v>
      </c>
      <c r="AG1147" s="284">
        <v>0</v>
      </c>
      <c r="AH1147" s="284">
        <v>0</v>
      </c>
      <c r="AI1147" s="284">
        <v>0</v>
      </c>
      <c r="AJ1147" s="284">
        <v>0</v>
      </c>
      <c r="AK1147" s="284">
        <v>0</v>
      </c>
      <c r="AL1147" s="284">
        <v>0</v>
      </c>
      <c r="AM1147" s="284">
        <v>0</v>
      </c>
      <c r="AN1147" s="284">
        <v>0</v>
      </c>
      <c r="AO1147" s="284">
        <v>0</v>
      </c>
      <c r="AP1147" s="284">
        <v>0</v>
      </c>
      <c r="AQ1147" s="284">
        <v>0</v>
      </c>
      <c r="AR1147" s="284">
        <v>0</v>
      </c>
      <c r="AS1147" s="284">
        <v>0</v>
      </c>
      <c r="AU1147" t="s">
        <v>4104</v>
      </c>
    </row>
    <row r="1148" spans="4:47" ht="13.5" customHeight="1">
      <c r="D1148" s="283" t="s">
        <v>3801</v>
      </c>
      <c r="E1148" s="283" t="s">
        <v>4713</v>
      </c>
      <c r="F1148" s="285" t="s">
        <v>3839</v>
      </c>
      <c r="G1148" s="199">
        <v>14.6</v>
      </c>
      <c r="H1148" s="284">
        <v>747</v>
      </c>
      <c r="I1148" s="284">
        <v>743</v>
      </c>
      <c r="J1148" s="284">
        <v>882</v>
      </c>
      <c r="K1148" s="284">
        <v>799</v>
      </c>
      <c r="L1148" s="284">
        <v>789</v>
      </c>
      <c r="M1148" s="284">
        <v>955</v>
      </c>
      <c r="N1148" s="284">
        <v>892</v>
      </c>
      <c r="O1148" s="284">
        <v>786</v>
      </c>
      <c r="P1148" s="284">
        <v>801</v>
      </c>
      <c r="Q1148" s="284">
        <v>916</v>
      </c>
      <c r="R1148" s="284">
        <v>871</v>
      </c>
      <c r="S1148" s="284">
        <v>961</v>
      </c>
      <c r="T1148" s="284">
        <v>1105</v>
      </c>
      <c r="U1148" s="284">
        <v>1251</v>
      </c>
      <c r="V1148" s="284">
        <v>901</v>
      </c>
      <c r="W1148" s="284">
        <v>1002</v>
      </c>
      <c r="X1148" s="284">
        <v>827</v>
      </c>
      <c r="Y1148" s="284">
        <v>910</v>
      </c>
      <c r="Z1148" s="284">
        <v>1061</v>
      </c>
      <c r="AA1148" s="284">
        <v>913</v>
      </c>
      <c r="AB1148" s="284">
        <v>843</v>
      </c>
      <c r="AC1148" s="284">
        <v>990</v>
      </c>
      <c r="AD1148" s="284">
        <v>1162</v>
      </c>
      <c r="AE1148" s="284">
        <v>960</v>
      </c>
      <c r="AF1148" s="284">
        <v>1087</v>
      </c>
      <c r="AG1148" s="284">
        <v>1201</v>
      </c>
      <c r="AH1148" s="284">
        <v>1410</v>
      </c>
      <c r="AI1148" s="284">
        <v>791</v>
      </c>
      <c r="AJ1148" s="284">
        <v>913</v>
      </c>
      <c r="AK1148" s="284">
        <v>1023</v>
      </c>
      <c r="AL1148" s="284">
        <v>1200</v>
      </c>
      <c r="AM1148" s="284">
        <v>795</v>
      </c>
      <c r="AN1148" s="284">
        <v>860</v>
      </c>
      <c r="AO1148" s="284">
        <v>980</v>
      </c>
      <c r="AP1148" s="284">
        <v>819</v>
      </c>
      <c r="AQ1148" s="284">
        <v>819</v>
      </c>
      <c r="AR1148" s="284">
        <v>1011</v>
      </c>
      <c r="AS1148" s="284">
        <v>952</v>
      </c>
      <c r="AU1148" t="s">
        <v>3801</v>
      </c>
    </row>
    <row r="1149" spans="4:47" ht="13.5" customHeight="1">
      <c r="D1149" s="283" t="s">
        <v>3802</v>
      </c>
      <c r="E1149" s="283" t="s">
        <v>4713</v>
      </c>
      <c r="F1149" s="285" t="s">
        <v>3839</v>
      </c>
      <c r="G1149" s="199">
        <v>14.6</v>
      </c>
      <c r="H1149" s="284">
        <v>747</v>
      </c>
      <c r="I1149" s="284">
        <v>743</v>
      </c>
      <c r="J1149" s="284">
        <v>882</v>
      </c>
      <c r="K1149" s="284">
        <v>799</v>
      </c>
      <c r="L1149" s="284">
        <v>789</v>
      </c>
      <c r="M1149" s="284">
        <v>955</v>
      </c>
      <c r="N1149" s="284">
        <v>892</v>
      </c>
      <c r="O1149" s="284">
        <v>786</v>
      </c>
      <c r="P1149" s="284">
        <v>801</v>
      </c>
      <c r="Q1149" s="284">
        <v>916</v>
      </c>
      <c r="R1149" s="284">
        <v>871</v>
      </c>
      <c r="S1149" s="284">
        <v>961</v>
      </c>
      <c r="T1149" s="284">
        <v>1105</v>
      </c>
      <c r="U1149" s="284">
        <v>1251</v>
      </c>
      <c r="V1149" s="284">
        <v>901</v>
      </c>
      <c r="W1149" s="284">
        <v>1002</v>
      </c>
      <c r="X1149" s="284">
        <v>827</v>
      </c>
      <c r="Y1149" s="284">
        <v>910</v>
      </c>
      <c r="Z1149" s="284">
        <v>1061</v>
      </c>
      <c r="AA1149" s="284">
        <v>913</v>
      </c>
      <c r="AB1149" s="284">
        <v>843</v>
      </c>
      <c r="AC1149" s="284">
        <v>990</v>
      </c>
      <c r="AD1149" s="284">
        <v>1162</v>
      </c>
      <c r="AE1149" s="284">
        <v>960</v>
      </c>
      <c r="AF1149" s="284">
        <v>1087</v>
      </c>
      <c r="AG1149" s="284">
        <v>1201</v>
      </c>
      <c r="AH1149" s="284">
        <v>1410</v>
      </c>
      <c r="AI1149" s="284">
        <v>791</v>
      </c>
      <c r="AJ1149" s="284">
        <v>913</v>
      </c>
      <c r="AK1149" s="284">
        <v>1023</v>
      </c>
      <c r="AL1149" s="284">
        <v>1200</v>
      </c>
      <c r="AM1149" s="284">
        <v>795</v>
      </c>
      <c r="AN1149" s="284">
        <v>860</v>
      </c>
      <c r="AO1149" s="284">
        <v>980</v>
      </c>
      <c r="AP1149" s="284">
        <v>819</v>
      </c>
      <c r="AQ1149" s="284">
        <v>819</v>
      </c>
      <c r="AR1149" s="284">
        <v>1011</v>
      </c>
      <c r="AS1149" s="284">
        <v>952</v>
      </c>
      <c r="AU1149" t="s">
        <v>3802</v>
      </c>
    </row>
    <row r="1150" spans="4:47" ht="13.5" customHeight="1">
      <c r="D1150" s="283" t="s">
        <v>4602</v>
      </c>
      <c r="E1150" s="283" t="s">
        <v>4713</v>
      </c>
      <c r="F1150" s="285" t="s">
        <v>3839</v>
      </c>
      <c r="G1150" s="199">
        <v>15.2</v>
      </c>
      <c r="H1150" s="287" t="s">
        <v>2022</v>
      </c>
      <c r="I1150" s="287" t="s">
        <v>2022</v>
      </c>
      <c r="J1150" s="287" t="s">
        <v>2022</v>
      </c>
      <c r="K1150" s="287" t="s">
        <v>2022</v>
      </c>
      <c r="L1150" s="287" t="s">
        <v>2022</v>
      </c>
      <c r="M1150" s="287" t="s">
        <v>2022</v>
      </c>
      <c r="N1150" s="287" t="s">
        <v>2022</v>
      </c>
      <c r="O1150" s="287" t="s">
        <v>2022</v>
      </c>
      <c r="P1150" s="287" t="s">
        <v>2022</v>
      </c>
      <c r="Q1150" s="287" t="s">
        <v>2022</v>
      </c>
      <c r="R1150" s="287" t="s">
        <v>2022</v>
      </c>
      <c r="S1150" s="284">
        <v>972</v>
      </c>
      <c r="T1150" s="284">
        <v>1121</v>
      </c>
      <c r="U1150" s="284">
        <v>1267</v>
      </c>
      <c r="V1150" s="284">
        <v>923</v>
      </c>
      <c r="W1150" s="284">
        <v>1025</v>
      </c>
      <c r="X1150" s="284">
        <v>843</v>
      </c>
      <c r="Y1150" s="284">
        <v>929</v>
      </c>
      <c r="Z1150" s="284">
        <v>1083</v>
      </c>
      <c r="AA1150" s="284">
        <v>930</v>
      </c>
      <c r="AB1150" s="284">
        <v>865</v>
      </c>
      <c r="AC1150" s="284">
        <v>1012</v>
      </c>
      <c r="AD1150" s="284">
        <v>1188</v>
      </c>
      <c r="AE1150" s="284">
        <v>980</v>
      </c>
      <c r="AF1150" s="284">
        <v>1106</v>
      </c>
      <c r="AG1150" s="284">
        <v>1223</v>
      </c>
      <c r="AH1150" s="284">
        <v>1436</v>
      </c>
      <c r="AI1150" s="284">
        <v>0</v>
      </c>
      <c r="AJ1150" s="284">
        <v>932</v>
      </c>
      <c r="AK1150" s="284">
        <v>1045</v>
      </c>
      <c r="AL1150" s="284">
        <v>1226</v>
      </c>
      <c r="AM1150" s="284">
        <v>811</v>
      </c>
      <c r="AN1150" s="284">
        <v>878</v>
      </c>
      <c r="AO1150" s="284">
        <v>1001</v>
      </c>
      <c r="AP1150" s="284">
        <v>841</v>
      </c>
      <c r="AQ1150" s="284">
        <v>841</v>
      </c>
      <c r="AR1150" s="284">
        <v>1040</v>
      </c>
      <c r="AS1150" s="284">
        <v>973</v>
      </c>
      <c r="AU1150" t="s">
        <v>4602</v>
      </c>
    </row>
    <row r="1151" spans="4:47" ht="13.5" customHeight="1">
      <c r="D1151" s="283" t="s">
        <v>4603</v>
      </c>
      <c r="E1151" s="283" t="s">
        <v>4713</v>
      </c>
      <c r="F1151" s="285" t="s">
        <v>3839</v>
      </c>
      <c r="G1151" s="199">
        <v>15.2</v>
      </c>
      <c r="H1151" s="287" t="s">
        <v>2022</v>
      </c>
      <c r="I1151" s="287" t="s">
        <v>2022</v>
      </c>
      <c r="J1151" s="287" t="s">
        <v>2022</v>
      </c>
      <c r="K1151" s="287" t="s">
        <v>2022</v>
      </c>
      <c r="L1151" s="287" t="s">
        <v>2022</v>
      </c>
      <c r="M1151" s="287" t="s">
        <v>2022</v>
      </c>
      <c r="N1151" s="287" t="s">
        <v>2022</v>
      </c>
      <c r="O1151" s="287" t="s">
        <v>2022</v>
      </c>
      <c r="P1151" s="287" t="s">
        <v>2022</v>
      </c>
      <c r="Q1151" s="287" t="s">
        <v>2022</v>
      </c>
      <c r="R1151" s="287" t="s">
        <v>2022</v>
      </c>
      <c r="S1151" s="284">
        <v>972</v>
      </c>
      <c r="T1151" s="284">
        <v>1121</v>
      </c>
      <c r="U1151" s="284">
        <v>1267</v>
      </c>
      <c r="V1151" s="284">
        <v>923</v>
      </c>
      <c r="W1151" s="284">
        <v>1025</v>
      </c>
      <c r="X1151" s="284">
        <v>843</v>
      </c>
      <c r="Y1151" s="284">
        <v>929</v>
      </c>
      <c r="Z1151" s="284">
        <v>1083</v>
      </c>
      <c r="AA1151" s="284">
        <v>930</v>
      </c>
      <c r="AB1151" s="284">
        <v>865</v>
      </c>
      <c r="AC1151" s="284">
        <v>1012</v>
      </c>
      <c r="AD1151" s="284">
        <v>1188</v>
      </c>
      <c r="AE1151" s="284">
        <v>980</v>
      </c>
      <c r="AF1151" s="284">
        <v>1106</v>
      </c>
      <c r="AG1151" s="284">
        <v>1223</v>
      </c>
      <c r="AH1151" s="284">
        <v>1436</v>
      </c>
      <c r="AI1151" s="284">
        <v>0</v>
      </c>
      <c r="AJ1151" s="284">
        <v>932</v>
      </c>
      <c r="AK1151" s="284">
        <v>1045</v>
      </c>
      <c r="AL1151" s="284">
        <v>1226</v>
      </c>
      <c r="AM1151" s="284">
        <v>811</v>
      </c>
      <c r="AN1151" s="284">
        <v>878</v>
      </c>
      <c r="AO1151" s="284">
        <v>1001</v>
      </c>
      <c r="AP1151" s="284">
        <v>841</v>
      </c>
      <c r="AQ1151" s="284">
        <v>841</v>
      </c>
      <c r="AR1151" s="284">
        <v>1040</v>
      </c>
      <c r="AS1151" s="284">
        <v>973</v>
      </c>
      <c r="AU1151" t="s">
        <v>4603</v>
      </c>
    </row>
    <row r="1152" spans="4:47" ht="13.5" customHeight="1">
      <c r="D1152" s="283" t="s">
        <v>3803</v>
      </c>
      <c r="E1152" s="283" t="s">
        <v>4713</v>
      </c>
      <c r="F1152" s="285" t="s">
        <v>3839</v>
      </c>
      <c r="G1152" s="199">
        <v>15.7</v>
      </c>
      <c r="H1152" s="284">
        <v>777</v>
      </c>
      <c r="I1152" s="284">
        <v>769</v>
      </c>
      <c r="J1152" s="284">
        <v>922</v>
      </c>
      <c r="K1152" s="284">
        <v>826</v>
      </c>
      <c r="L1152" s="284">
        <v>815</v>
      </c>
      <c r="M1152" s="284">
        <v>996</v>
      </c>
      <c r="N1152" s="284">
        <v>940</v>
      </c>
      <c r="O1152" s="284">
        <v>826</v>
      </c>
      <c r="P1152" s="284">
        <v>830</v>
      </c>
      <c r="Q1152" s="284">
        <v>950</v>
      </c>
      <c r="R1152" s="284">
        <v>910</v>
      </c>
      <c r="S1152" s="284">
        <v>998</v>
      </c>
      <c r="T1152" s="284">
        <v>1152</v>
      </c>
      <c r="U1152" s="284">
        <v>1301</v>
      </c>
      <c r="V1152" s="284">
        <v>944</v>
      </c>
      <c r="W1152" s="284">
        <v>1048</v>
      </c>
      <c r="X1152" s="284">
        <v>858</v>
      </c>
      <c r="Y1152" s="284">
        <v>947</v>
      </c>
      <c r="Z1152" s="284">
        <v>1104</v>
      </c>
      <c r="AA1152" s="284">
        <v>947</v>
      </c>
      <c r="AB1152" s="284">
        <v>887</v>
      </c>
      <c r="AC1152" s="284">
        <v>1034</v>
      </c>
      <c r="AD1152" s="284">
        <v>1213</v>
      </c>
      <c r="AE1152" s="284">
        <v>999</v>
      </c>
      <c r="AF1152" s="284">
        <v>1125</v>
      </c>
      <c r="AG1152" s="284">
        <v>1245</v>
      </c>
      <c r="AH1152" s="284">
        <v>1461</v>
      </c>
      <c r="AI1152" s="284">
        <v>820</v>
      </c>
      <c r="AJ1152" s="284">
        <v>950</v>
      </c>
      <c r="AK1152" s="284">
        <v>1067</v>
      </c>
      <c r="AL1152" s="284">
        <v>1252</v>
      </c>
      <c r="AM1152" s="284">
        <v>827</v>
      </c>
      <c r="AN1152" s="284">
        <v>896</v>
      </c>
      <c r="AO1152" s="284">
        <v>1021</v>
      </c>
      <c r="AP1152" s="284">
        <v>862</v>
      </c>
      <c r="AQ1152" s="284">
        <v>862</v>
      </c>
      <c r="AR1152" s="284">
        <v>1068</v>
      </c>
      <c r="AS1152" s="284">
        <v>994</v>
      </c>
      <c r="AU1152" t="s">
        <v>3803</v>
      </c>
    </row>
    <row r="1153" spans="4:47" ht="13.5" customHeight="1">
      <c r="D1153" s="283" t="s">
        <v>3804</v>
      </c>
      <c r="E1153" s="283" t="s">
        <v>4713</v>
      </c>
      <c r="F1153" s="285" t="s">
        <v>3839</v>
      </c>
      <c r="G1153" s="199">
        <v>15.7</v>
      </c>
      <c r="H1153" s="284">
        <v>777</v>
      </c>
      <c r="I1153" s="284">
        <v>769</v>
      </c>
      <c r="J1153" s="284">
        <v>922</v>
      </c>
      <c r="K1153" s="284">
        <v>826</v>
      </c>
      <c r="L1153" s="284">
        <v>815</v>
      </c>
      <c r="M1153" s="284">
        <v>996</v>
      </c>
      <c r="N1153" s="284">
        <v>940</v>
      </c>
      <c r="O1153" s="284">
        <v>826</v>
      </c>
      <c r="P1153" s="284">
        <v>830</v>
      </c>
      <c r="Q1153" s="284">
        <v>950</v>
      </c>
      <c r="R1153" s="284">
        <v>910</v>
      </c>
      <c r="S1153" s="284">
        <v>998</v>
      </c>
      <c r="T1153" s="284">
        <v>1152</v>
      </c>
      <c r="U1153" s="284">
        <v>1301</v>
      </c>
      <c r="V1153" s="284">
        <v>944</v>
      </c>
      <c r="W1153" s="284">
        <v>1048</v>
      </c>
      <c r="X1153" s="284">
        <v>858</v>
      </c>
      <c r="Y1153" s="284">
        <v>947</v>
      </c>
      <c r="Z1153" s="284">
        <v>1104</v>
      </c>
      <c r="AA1153" s="284">
        <v>947</v>
      </c>
      <c r="AB1153" s="284">
        <v>887</v>
      </c>
      <c r="AC1153" s="284">
        <v>1034</v>
      </c>
      <c r="AD1153" s="284">
        <v>1213</v>
      </c>
      <c r="AE1153" s="284">
        <v>999</v>
      </c>
      <c r="AF1153" s="284">
        <v>1125</v>
      </c>
      <c r="AG1153" s="284">
        <v>1245</v>
      </c>
      <c r="AH1153" s="284">
        <v>1461</v>
      </c>
      <c r="AI1153" s="284">
        <v>820</v>
      </c>
      <c r="AJ1153" s="284">
        <v>950</v>
      </c>
      <c r="AK1153" s="284">
        <v>1067</v>
      </c>
      <c r="AL1153" s="284">
        <v>1252</v>
      </c>
      <c r="AM1153" s="284">
        <v>827</v>
      </c>
      <c r="AN1153" s="284">
        <v>896</v>
      </c>
      <c r="AO1153" s="284">
        <v>1021</v>
      </c>
      <c r="AP1153" s="284">
        <v>862</v>
      </c>
      <c r="AQ1153" s="284">
        <v>862</v>
      </c>
      <c r="AR1153" s="284">
        <v>1068</v>
      </c>
      <c r="AS1153" s="284">
        <v>994</v>
      </c>
      <c r="AU1153" t="s">
        <v>3804</v>
      </c>
    </row>
    <row r="1154" spans="4:47" ht="13.5" customHeight="1">
      <c r="D1154" s="283" t="s">
        <v>3805</v>
      </c>
      <c r="E1154" s="283" t="s">
        <v>4713</v>
      </c>
      <c r="F1154" s="285" t="s">
        <v>3839</v>
      </c>
      <c r="G1154" s="199">
        <v>16.200000000000003</v>
      </c>
      <c r="H1154" s="284">
        <v>785</v>
      </c>
      <c r="I1154" s="284">
        <v>777</v>
      </c>
      <c r="J1154" s="284">
        <v>932</v>
      </c>
      <c r="K1154" s="284">
        <v>835</v>
      </c>
      <c r="L1154" s="284">
        <v>824</v>
      </c>
      <c r="M1154" s="284">
        <v>1009</v>
      </c>
      <c r="N1154" s="284">
        <v>953</v>
      </c>
      <c r="O1154" s="284">
        <v>837</v>
      </c>
      <c r="P1154" s="284">
        <v>842</v>
      </c>
      <c r="Q1154" s="284">
        <v>964</v>
      </c>
      <c r="R1154" s="284">
        <v>924</v>
      </c>
      <c r="S1154" s="284">
        <v>1009</v>
      </c>
      <c r="T1154" s="284">
        <v>1168</v>
      </c>
      <c r="U1154" s="284">
        <v>1316</v>
      </c>
      <c r="V1154" s="284">
        <v>957</v>
      </c>
      <c r="W1154" s="284">
        <v>1063</v>
      </c>
      <c r="X1154" s="284">
        <v>867</v>
      </c>
      <c r="Y1154" s="284">
        <v>958</v>
      </c>
      <c r="Z1154" s="284">
        <v>1116</v>
      </c>
      <c r="AA1154" s="284">
        <v>956</v>
      </c>
      <c r="AB1154" s="284">
        <v>898</v>
      </c>
      <c r="AC1154" s="284">
        <v>1049</v>
      </c>
      <c r="AD1154" s="284">
        <v>1231</v>
      </c>
      <c r="AE1154" s="284">
        <v>1010</v>
      </c>
      <c r="AF1154" s="284">
        <v>1136</v>
      </c>
      <c r="AG1154" s="284">
        <v>1260</v>
      </c>
      <c r="AH1154" s="284">
        <v>1478</v>
      </c>
      <c r="AI1154" s="284">
        <v>827</v>
      </c>
      <c r="AJ1154" s="284">
        <v>961</v>
      </c>
      <c r="AK1154" s="284">
        <v>1081</v>
      </c>
      <c r="AL1154" s="284">
        <v>1269</v>
      </c>
      <c r="AM1154" s="284">
        <v>835</v>
      </c>
      <c r="AN1154" s="284">
        <v>907</v>
      </c>
      <c r="AO1154" s="284">
        <v>1033</v>
      </c>
      <c r="AP1154" s="284">
        <v>875</v>
      </c>
      <c r="AQ1154" s="284">
        <v>875</v>
      </c>
      <c r="AR1154" s="284">
        <v>1089</v>
      </c>
      <c r="AS1154" s="284">
        <v>1008</v>
      </c>
      <c r="AU1154" t="s">
        <v>3805</v>
      </c>
    </row>
    <row r="1155" spans="4:47" ht="13.5" customHeight="1">
      <c r="D1155" s="283" t="s">
        <v>3806</v>
      </c>
      <c r="E1155" s="283" t="s">
        <v>4713</v>
      </c>
      <c r="F1155" s="285" t="s">
        <v>3839</v>
      </c>
      <c r="G1155" s="199">
        <v>16.200000000000003</v>
      </c>
      <c r="H1155" s="284">
        <v>785</v>
      </c>
      <c r="I1155" s="284">
        <v>777</v>
      </c>
      <c r="J1155" s="284">
        <v>932</v>
      </c>
      <c r="K1155" s="284">
        <v>835</v>
      </c>
      <c r="L1155" s="284">
        <v>824</v>
      </c>
      <c r="M1155" s="284">
        <v>1009</v>
      </c>
      <c r="N1155" s="284">
        <v>953</v>
      </c>
      <c r="O1155" s="284">
        <v>837</v>
      </c>
      <c r="P1155" s="284">
        <v>842</v>
      </c>
      <c r="Q1155" s="284">
        <v>964</v>
      </c>
      <c r="R1155" s="284">
        <v>924</v>
      </c>
      <c r="S1155" s="284">
        <v>1009</v>
      </c>
      <c r="T1155" s="284">
        <v>1168</v>
      </c>
      <c r="U1155" s="284">
        <v>1316</v>
      </c>
      <c r="V1155" s="284">
        <v>957</v>
      </c>
      <c r="W1155" s="284">
        <v>1063</v>
      </c>
      <c r="X1155" s="284">
        <v>867</v>
      </c>
      <c r="Y1155" s="284">
        <v>958</v>
      </c>
      <c r="Z1155" s="284">
        <v>1116</v>
      </c>
      <c r="AA1155" s="284">
        <v>956</v>
      </c>
      <c r="AB1155" s="284">
        <v>898</v>
      </c>
      <c r="AC1155" s="284">
        <v>1049</v>
      </c>
      <c r="AD1155" s="284">
        <v>1231</v>
      </c>
      <c r="AE1155" s="284">
        <v>1010</v>
      </c>
      <c r="AF1155" s="284">
        <v>1136</v>
      </c>
      <c r="AG1155" s="284">
        <v>1260</v>
      </c>
      <c r="AH1155" s="284">
        <v>1478</v>
      </c>
      <c r="AI1155" s="284">
        <v>827</v>
      </c>
      <c r="AJ1155" s="284">
        <v>961</v>
      </c>
      <c r="AK1155" s="284">
        <v>1081</v>
      </c>
      <c r="AL1155" s="284">
        <v>1269</v>
      </c>
      <c r="AM1155" s="284">
        <v>835</v>
      </c>
      <c r="AN1155" s="284">
        <v>907</v>
      </c>
      <c r="AO1155" s="284">
        <v>1033</v>
      </c>
      <c r="AP1155" s="284">
        <v>875</v>
      </c>
      <c r="AQ1155" s="284">
        <v>875</v>
      </c>
      <c r="AR1155" s="284">
        <v>1089</v>
      </c>
      <c r="AS1155" s="284">
        <v>1008</v>
      </c>
      <c r="AU1155" t="s">
        <v>3806</v>
      </c>
    </row>
    <row r="1156" spans="4:47" ht="13.5" customHeight="1">
      <c r="D1156" s="283" t="s">
        <v>3807</v>
      </c>
      <c r="E1156" s="283" t="s">
        <v>4713</v>
      </c>
      <c r="F1156" s="285" t="s">
        <v>3839</v>
      </c>
      <c r="G1156" s="199">
        <v>16.700000000000003</v>
      </c>
      <c r="H1156" s="284">
        <v>886</v>
      </c>
      <c r="I1156" s="284">
        <v>883</v>
      </c>
      <c r="J1156" s="284">
        <v>1040</v>
      </c>
      <c r="K1156" s="284">
        <v>944</v>
      </c>
      <c r="L1156" s="284">
        <v>932</v>
      </c>
      <c r="M1156" s="284">
        <v>1126</v>
      </c>
      <c r="N1156" s="284">
        <v>1045</v>
      </c>
      <c r="O1156" s="284">
        <v>925</v>
      </c>
      <c r="P1156" s="284">
        <v>952</v>
      </c>
      <c r="Q1156" s="284">
        <v>1084</v>
      </c>
      <c r="R1156" s="284">
        <v>1027</v>
      </c>
      <c r="S1156" s="284">
        <v>1100</v>
      </c>
      <c r="T1156" s="284">
        <v>1265</v>
      </c>
      <c r="U1156" s="284">
        <v>1431</v>
      </c>
      <c r="V1156" s="284">
        <v>1054</v>
      </c>
      <c r="W1156" s="284">
        <v>1173</v>
      </c>
      <c r="X1156" s="284">
        <v>964</v>
      </c>
      <c r="Y1156" s="284">
        <v>1060</v>
      </c>
      <c r="Z1156" s="284">
        <v>1236</v>
      </c>
      <c r="AA1156" s="284">
        <v>1065</v>
      </c>
      <c r="AB1156" s="284">
        <v>998</v>
      </c>
      <c r="AC1156" s="284">
        <v>1154</v>
      </c>
      <c r="AD1156" s="284">
        <v>1355</v>
      </c>
      <c r="AE1156" s="284">
        <v>1121</v>
      </c>
      <c r="AF1156" s="284">
        <v>1236</v>
      </c>
      <c r="AG1156" s="284">
        <v>1365</v>
      </c>
      <c r="AH1156" s="284">
        <v>1603</v>
      </c>
      <c r="AI1156" s="284">
        <v>926</v>
      </c>
      <c r="AJ1156" s="284">
        <v>1061</v>
      </c>
      <c r="AK1156" s="284">
        <v>1187</v>
      </c>
      <c r="AL1156" s="284">
        <v>1393</v>
      </c>
      <c r="AM1156" s="284">
        <v>932</v>
      </c>
      <c r="AN1156" s="284">
        <v>1007</v>
      </c>
      <c r="AO1156" s="284">
        <v>1148</v>
      </c>
      <c r="AP1156" s="284">
        <v>965</v>
      </c>
      <c r="AQ1156" s="284">
        <v>965</v>
      </c>
      <c r="AR1156" s="284">
        <v>1186</v>
      </c>
      <c r="AS1156" s="284">
        <v>1097</v>
      </c>
      <c r="AU1156" t="s">
        <v>3807</v>
      </c>
    </row>
    <row r="1157" spans="4:47" ht="13.5" customHeight="1">
      <c r="D1157" s="283" t="s">
        <v>3808</v>
      </c>
      <c r="E1157" s="283" t="s">
        <v>4713</v>
      </c>
      <c r="F1157" s="285" t="s">
        <v>3839</v>
      </c>
      <c r="G1157" s="199">
        <v>16.700000000000003</v>
      </c>
      <c r="H1157" s="284">
        <v>886</v>
      </c>
      <c r="I1157" s="284">
        <v>883</v>
      </c>
      <c r="J1157" s="284">
        <v>1040</v>
      </c>
      <c r="K1157" s="284">
        <v>944</v>
      </c>
      <c r="L1157" s="284">
        <v>932</v>
      </c>
      <c r="M1157" s="284">
        <v>1126</v>
      </c>
      <c r="N1157" s="284">
        <v>1045</v>
      </c>
      <c r="O1157" s="284">
        <v>925</v>
      </c>
      <c r="P1157" s="284">
        <v>952</v>
      </c>
      <c r="Q1157" s="284">
        <v>1084</v>
      </c>
      <c r="R1157" s="284">
        <v>1027</v>
      </c>
      <c r="S1157" s="284">
        <v>1100</v>
      </c>
      <c r="T1157" s="284">
        <v>1265</v>
      </c>
      <c r="U1157" s="284">
        <v>1431</v>
      </c>
      <c r="V1157" s="284">
        <v>1054</v>
      </c>
      <c r="W1157" s="284">
        <v>1173</v>
      </c>
      <c r="X1157" s="284">
        <v>964</v>
      </c>
      <c r="Y1157" s="284">
        <v>1060</v>
      </c>
      <c r="Z1157" s="284">
        <v>1236</v>
      </c>
      <c r="AA1157" s="284">
        <v>1065</v>
      </c>
      <c r="AB1157" s="284">
        <v>998</v>
      </c>
      <c r="AC1157" s="284">
        <v>1154</v>
      </c>
      <c r="AD1157" s="284">
        <v>1355</v>
      </c>
      <c r="AE1157" s="284">
        <v>1121</v>
      </c>
      <c r="AF1157" s="284">
        <v>1236</v>
      </c>
      <c r="AG1157" s="284">
        <v>1365</v>
      </c>
      <c r="AH1157" s="284">
        <v>1603</v>
      </c>
      <c r="AI1157" s="284">
        <v>926</v>
      </c>
      <c r="AJ1157" s="284">
        <v>1061</v>
      </c>
      <c r="AK1157" s="284">
        <v>1187</v>
      </c>
      <c r="AL1157" s="284">
        <v>1393</v>
      </c>
      <c r="AM1157" s="284">
        <v>932</v>
      </c>
      <c r="AN1157" s="284">
        <v>1007</v>
      </c>
      <c r="AO1157" s="284">
        <v>1148</v>
      </c>
      <c r="AP1157" s="284">
        <v>965</v>
      </c>
      <c r="AQ1157" s="284">
        <v>965</v>
      </c>
      <c r="AR1157" s="284">
        <v>1186</v>
      </c>
      <c r="AS1157" s="284">
        <v>1097</v>
      </c>
      <c r="AU1157" t="s">
        <v>3808</v>
      </c>
    </row>
    <row r="1158" spans="4:47" ht="13.5" customHeight="1">
      <c r="D1158" s="283" t="s">
        <v>3809</v>
      </c>
      <c r="E1158" s="283" t="s">
        <v>4713</v>
      </c>
      <c r="F1158" s="285" t="s">
        <v>3840</v>
      </c>
      <c r="G1158" s="199">
        <v>18.3</v>
      </c>
      <c r="H1158" s="284">
        <v>804</v>
      </c>
      <c r="I1158" s="284">
        <v>823</v>
      </c>
      <c r="J1158" s="284">
        <v>936</v>
      </c>
      <c r="K1158" s="284">
        <v>869</v>
      </c>
      <c r="L1158" s="284">
        <v>863</v>
      </c>
      <c r="M1158" s="284">
        <v>993</v>
      </c>
      <c r="N1158" s="284">
        <v>921</v>
      </c>
      <c r="O1158" s="284">
        <v>816</v>
      </c>
      <c r="P1158" s="284">
        <v>910</v>
      </c>
      <c r="Q1158" s="284">
        <v>1015</v>
      </c>
      <c r="R1158" s="284">
        <v>943</v>
      </c>
      <c r="S1158" s="284">
        <v>1034</v>
      </c>
      <c r="T1158" s="284">
        <v>1210</v>
      </c>
      <c r="U1158" s="284">
        <v>1358</v>
      </c>
      <c r="V1158" s="284">
        <v>989</v>
      </c>
      <c r="W1158" s="284">
        <v>1100</v>
      </c>
      <c r="X1158" s="284">
        <v>884</v>
      </c>
      <c r="Y1158" s="284">
        <v>984</v>
      </c>
      <c r="Z1158" s="284">
        <v>1148</v>
      </c>
      <c r="AA1158" s="284">
        <v>975</v>
      </c>
      <c r="AB1158" s="284">
        <v>926</v>
      </c>
      <c r="AC1158" s="284">
        <v>1090</v>
      </c>
      <c r="AD1158" s="284">
        <v>1279</v>
      </c>
      <c r="AE1158" s="284">
        <v>1038</v>
      </c>
      <c r="AF1158" s="284">
        <v>1164</v>
      </c>
      <c r="AG1158" s="284">
        <v>1301</v>
      </c>
      <c r="AH1158" s="284">
        <v>1527</v>
      </c>
      <c r="AI1158" s="284">
        <v>840</v>
      </c>
      <c r="AJ1158" s="284">
        <v>989</v>
      </c>
      <c r="AK1158" s="284">
        <v>1123</v>
      </c>
      <c r="AL1158" s="284">
        <v>1318</v>
      </c>
      <c r="AM1158" s="284">
        <v>852</v>
      </c>
      <c r="AN1158" s="284">
        <v>933</v>
      </c>
      <c r="AO1158" s="284">
        <v>1063</v>
      </c>
      <c r="AP1158" s="284">
        <v>910</v>
      </c>
      <c r="AQ1158" s="284">
        <v>910</v>
      </c>
      <c r="AR1158" s="284">
        <v>1152</v>
      </c>
      <c r="AS1158" s="284">
        <v>1042</v>
      </c>
      <c r="AU1158" t="s">
        <v>3809</v>
      </c>
    </row>
    <row r="1159" spans="4:47" ht="13.5" customHeight="1">
      <c r="D1159" s="283" t="s">
        <v>3810</v>
      </c>
      <c r="E1159" s="283" t="s">
        <v>4713</v>
      </c>
      <c r="F1159" s="285" t="s">
        <v>3840</v>
      </c>
      <c r="G1159" s="199">
        <v>18.3</v>
      </c>
      <c r="H1159" s="284">
        <v>804</v>
      </c>
      <c r="I1159" s="284">
        <v>823</v>
      </c>
      <c r="J1159" s="284">
        <v>936</v>
      </c>
      <c r="K1159" s="284">
        <v>869</v>
      </c>
      <c r="L1159" s="284">
        <v>863</v>
      </c>
      <c r="M1159" s="284">
        <v>993</v>
      </c>
      <c r="N1159" s="284">
        <v>921</v>
      </c>
      <c r="O1159" s="284">
        <v>816</v>
      </c>
      <c r="P1159" s="284">
        <v>910</v>
      </c>
      <c r="Q1159" s="284">
        <v>1015</v>
      </c>
      <c r="R1159" s="284">
        <v>943</v>
      </c>
      <c r="S1159" s="284">
        <v>1034</v>
      </c>
      <c r="T1159" s="284">
        <v>1210</v>
      </c>
      <c r="U1159" s="284">
        <v>1358</v>
      </c>
      <c r="V1159" s="284">
        <v>989</v>
      </c>
      <c r="W1159" s="284">
        <v>1100</v>
      </c>
      <c r="X1159" s="284">
        <v>884</v>
      </c>
      <c r="Y1159" s="284">
        <v>984</v>
      </c>
      <c r="Z1159" s="284">
        <v>1148</v>
      </c>
      <c r="AA1159" s="284">
        <v>975</v>
      </c>
      <c r="AB1159" s="284">
        <v>926</v>
      </c>
      <c r="AC1159" s="284">
        <v>1090</v>
      </c>
      <c r="AD1159" s="284">
        <v>1279</v>
      </c>
      <c r="AE1159" s="284">
        <v>1038</v>
      </c>
      <c r="AF1159" s="284">
        <v>1164</v>
      </c>
      <c r="AG1159" s="284">
        <v>1301</v>
      </c>
      <c r="AH1159" s="284">
        <v>1527</v>
      </c>
      <c r="AI1159" s="284">
        <v>840</v>
      </c>
      <c r="AJ1159" s="284">
        <v>989</v>
      </c>
      <c r="AK1159" s="284">
        <v>1123</v>
      </c>
      <c r="AL1159" s="284">
        <v>1318</v>
      </c>
      <c r="AM1159" s="284">
        <v>852</v>
      </c>
      <c r="AN1159" s="284">
        <v>933</v>
      </c>
      <c r="AO1159" s="284">
        <v>1063</v>
      </c>
      <c r="AP1159" s="284">
        <v>910</v>
      </c>
      <c r="AQ1159" s="284">
        <v>910</v>
      </c>
      <c r="AR1159" s="284">
        <v>1152</v>
      </c>
      <c r="AS1159" s="284">
        <v>1042</v>
      </c>
      <c r="AU1159" t="s">
        <v>3810</v>
      </c>
    </row>
    <row r="1160" spans="4:47" ht="13.5" customHeight="1">
      <c r="D1160" s="283" t="s">
        <v>4604</v>
      </c>
      <c r="E1160" s="283" t="s">
        <v>4713</v>
      </c>
      <c r="F1160" s="285" t="s">
        <v>3840</v>
      </c>
      <c r="G1160" s="199">
        <v>18.900000000000002</v>
      </c>
      <c r="H1160" s="287" t="s">
        <v>2022</v>
      </c>
      <c r="I1160" s="287" t="s">
        <v>2022</v>
      </c>
      <c r="J1160" s="287" t="s">
        <v>2022</v>
      </c>
      <c r="K1160" s="287" t="s">
        <v>2022</v>
      </c>
      <c r="L1160" s="287" t="s">
        <v>2022</v>
      </c>
      <c r="M1160" s="287" t="s">
        <v>2022</v>
      </c>
      <c r="N1160" s="287" t="s">
        <v>2022</v>
      </c>
      <c r="O1160" s="287" t="s">
        <v>2022</v>
      </c>
      <c r="P1160" s="287" t="s">
        <v>2022</v>
      </c>
      <c r="Q1160" s="287" t="s">
        <v>2022</v>
      </c>
      <c r="R1160" s="287" t="s">
        <v>2022</v>
      </c>
      <c r="S1160" s="284">
        <v>1047</v>
      </c>
      <c r="T1160" s="284">
        <v>1228</v>
      </c>
      <c r="U1160" s="284">
        <v>1377</v>
      </c>
      <c r="V1160" s="284">
        <v>1014</v>
      </c>
      <c r="W1160" s="284">
        <v>1128</v>
      </c>
      <c r="X1160" s="284">
        <v>903</v>
      </c>
      <c r="Y1160" s="284">
        <v>1006</v>
      </c>
      <c r="Z1160" s="284">
        <v>1173</v>
      </c>
      <c r="AA1160" s="284">
        <v>995</v>
      </c>
      <c r="AB1160" s="284">
        <v>948</v>
      </c>
      <c r="AC1160" s="284">
        <v>1116</v>
      </c>
      <c r="AD1160" s="284">
        <v>1310</v>
      </c>
      <c r="AE1160" s="284">
        <v>1061</v>
      </c>
      <c r="AF1160" s="284">
        <v>1186</v>
      </c>
      <c r="AG1160" s="284">
        <v>1327</v>
      </c>
      <c r="AH1160" s="284">
        <v>1558</v>
      </c>
      <c r="AI1160" s="284">
        <v>0</v>
      </c>
      <c r="AJ1160" s="284">
        <v>1011</v>
      </c>
      <c r="AK1160" s="284">
        <v>1149</v>
      </c>
      <c r="AL1160" s="284">
        <v>1349</v>
      </c>
      <c r="AM1160" s="284">
        <v>871</v>
      </c>
      <c r="AN1160" s="284">
        <v>955</v>
      </c>
      <c r="AO1160" s="284">
        <v>1087</v>
      </c>
      <c r="AP1160" s="284">
        <v>936</v>
      </c>
      <c r="AQ1160" s="284">
        <v>936</v>
      </c>
      <c r="AR1160" s="284">
        <v>1187</v>
      </c>
      <c r="AS1160" s="284">
        <v>1068</v>
      </c>
      <c r="AU1160" t="s">
        <v>4604</v>
      </c>
    </row>
    <row r="1161" spans="4:47" ht="13.5" customHeight="1">
      <c r="D1161" s="283" t="s">
        <v>4605</v>
      </c>
      <c r="E1161" s="283" t="s">
        <v>4713</v>
      </c>
      <c r="F1161" s="285" t="s">
        <v>3840</v>
      </c>
      <c r="G1161" s="199">
        <v>18.900000000000002</v>
      </c>
      <c r="H1161" s="287" t="s">
        <v>2022</v>
      </c>
      <c r="I1161" s="287" t="s">
        <v>2022</v>
      </c>
      <c r="J1161" s="287" t="s">
        <v>2022</v>
      </c>
      <c r="K1161" s="287" t="s">
        <v>2022</v>
      </c>
      <c r="L1161" s="287" t="s">
        <v>2022</v>
      </c>
      <c r="M1161" s="287" t="s">
        <v>2022</v>
      </c>
      <c r="N1161" s="287" t="s">
        <v>2022</v>
      </c>
      <c r="O1161" s="287" t="s">
        <v>2022</v>
      </c>
      <c r="P1161" s="287" t="s">
        <v>2022</v>
      </c>
      <c r="Q1161" s="287" t="s">
        <v>2022</v>
      </c>
      <c r="R1161" s="287" t="s">
        <v>2022</v>
      </c>
      <c r="S1161" s="284">
        <v>1047</v>
      </c>
      <c r="T1161" s="284">
        <v>1228</v>
      </c>
      <c r="U1161" s="284">
        <v>1377</v>
      </c>
      <c r="V1161" s="284">
        <v>1014</v>
      </c>
      <c r="W1161" s="284">
        <v>1128</v>
      </c>
      <c r="X1161" s="284">
        <v>903</v>
      </c>
      <c r="Y1161" s="284">
        <v>1006</v>
      </c>
      <c r="Z1161" s="284">
        <v>1173</v>
      </c>
      <c r="AA1161" s="284">
        <v>995</v>
      </c>
      <c r="AB1161" s="284">
        <v>948</v>
      </c>
      <c r="AC1161" s="284">
        <v>1116</v>
      </c>
      <c r="AD1161" s="284">
        <v>1310</v>
      </c>
      <c r="AE1161" s="284">
        <v>1061</v>
      </c>
      <c r="AF1161" s="284">
        <v>1186</v>
      </c>
      <c r="AG1161" s="284">
        <v>1327</v>
      </c>
      <c r="AH1161" s="284">
        <v>1558</v>
      </c>
      <c r="AI1161" s="284">
        <v>0</v>
      </c>
      <c r="AJ1161" s="284">
        <v>1011</v>
      </c>
      <c r="AK1161" s="284">
        <v>1149</v>
      </c>
      <c r="AL1161" s="284">
        <v>1349</v>
      </c>
      <c r="AM1161" s="284">
        <v>871</v>
      </c>
      <c r="AN1161" s="284">
        <v>955</v>
      </c>
      <c r="AO1161" s="284">
        <v>1087</v>
      </c>
      <c r="AP1161" s="284">
        <v>936</v>
      </c>
      <c r="AQ1161" s="284">
        <v>936</v>
      </c>
      <c r="AR1161" s="284">
        <v>1187</v>
      </c>
      <c r="AS1161" s="284">
        <v>1068</v>
      </c>
      <c r="AU1161" t="s">
        <v>4605</v>
      </c>
    </row>
    <row r="1162" spans="4:47" ht="13.5" customHeight="1">
      <c r="D1162" s="283" t="s">
        <v>3811</v>
      </c>
      <c r="E1162" s="283" t="s">
        <v>4713</v>
      </c>
      <c r="F1162" s="285" t="s">
        <v>3840</v>
      </c>
      <c r="G1162" s="199">
        <v>19.600000000000001</v>
      </c>
      <c r="H1162" s="284">
        <v>840</v>
      </c>
      <c r="I1162" s="284">
        <v>861</v>
      </c>
      <c r="J1162" s="284">
        <v>978</v>
      </c>
      <c r="K1162" s="284">
        <v>908</v>
      </c>
      <c r="L1162" s="284">
        <v>902</v>
      </c>
      <c r="M1162" s="284">
        <v>1044</v>
      </c>
      <c r="N1162" s="284">
        <v>964</v>
      </c>
      <c r="O1162" s="284">
        <v>853</v>
      </c>
      <c r="P1162" s="284">
        <v>954</v>
      </c>
      <c r="Q1162" s="284">
        <v>1062</v>
      </c>
      <c r="R1162" s="284">
        <v>987</v>
      </c>
      <c r="S1162" s="284">
        <v>1078</v>
      </c>
      <c r="T1162" s="284">
        <v>1265</v>
      </c>
      <c r="U1162" s="284">
        <v>1417</v>
      </c>
      <c r="V1162" s="284">
        <v>1039</v>
      </c>
      <c r="W1162" s="284">
        <v>1155</v>
      </c>
      <c r="X1162" s="284">
        <v>921</v>
      </c>
      <c r="Y1162" s="284">
        <v>1028</v>
      </c>
      <c r="Z1162" s="284">
        <v>1198</v>
      </c>
      <c r="AA1162" s="284">
        <v>1015</v>
      </c>
      <c r="AB1162" s="284">
        <v>969</v>
      </c>
      <c r="AC1162" s="284">
        <v>1142</v>
      </c>
      <c r="AD1162" s="284">
        <v>1341</v>
      </c>
      <c r="AE1162" s="284">
        <v>1084</v>
      </c>
      <c r="AF1162" s="284">
        <v>1207</v>
      </c>
      <c r="AG1162" s="284">
        <v>1353</v>
      </c>
      <c r="AH1162" s="284">
        <v>1589</v>
      </c>
      <c r="AI1162" s="284">
        <v>874</v>
      </c>
      <c r="AJ1162" s="284">
        <v>1032</v>
      </c>
      <c r="AK1162" s="284">
        <v>1175</v>
      </c>
      <c r="AL1162" s="284">
        <v>1379</v>
      </c>
      <c r="AM1162" s="284">
        <v>889</v>
      </c>
      <c r="AN1162" s="284">
        <v>976</v>
      </c>
      <c r="AO1162" s="284">
        <v>1111</v>
      </c>
      <c r="AP1162" s="284">
        <v>962</v>
      </c>
      <c r="AQ1162" s="284">
        <v>962</v>
      </c>
      <c r="AR1162" s="284">
        <v>1222</v>
      </c>
      <c r="AS1162" s="284">
        <v>1093</v>
      </c>
      <c r="AU1162" t="s">
        <v>3811</v>
      </c>
    </row>
    <row r="1163" spans="4:47" ht="13.5" customHeight="1">
      <c r="D1163" s="283" t="s">
        <v>3812</v>
      </c>
      <c r="E1163" s="283" t="s">
        <v>4713</v>
      </c>
      <c r="F1163" s="285" t="s">
        <v>3840</v>
      </c>
      <c r="G1163" s="199">
        <v>19.600000000000001</v>
      </c>
      <c r="H1163" s="284">
        <v>840</v>
      </c>
      <c r="I1163" s="284">
        <v>861</v>
      </c>
      <c r="J1163" s="284">
        <v>978</v>
      </c>
      <c r="K1163" s="284">
        <v>908</v>
      </c>
      <c r="L1163" s="284">
        <v>902</v>
      </c>
      <c r="M1163" s="284">
        <v>1044</v>
      </c>
      <c r="N1163" s="284">
        <v>964</v>
      </c>
      <c r="O1163" s="284">
        <v>853</v>
      </c>
      <c r="P1163" s="284">
        <v>954</v>
      </c>
      <c r="Q1163" s="284">
        <v>1062</v>
      </c>
      <c r="R1163" s="284">
        <v>987</v>
      </c>
      <c r="S1163" s="284">
        <v>1078</v>
      </c>
      <c r="T1163" s="284">
        <v>1265</v>
      </c>
      <c r="U1163" s="284">
        <v>1417</v>
      </c>
      <c r="V1163" s="284">
        <v>1039</v>
      </c>
      <c r="W1163" s="284">
        <v>1155</v>
      </c>
      <c r="X1163" s="284">
        <v>921</v>
      </c>
      <c r="Y1163" s="284">
        <v>1028</v>
      </c>
      <c r="Z1163" s="284">
        <v>1198</v>
      </c>
      <c r="AA1163" s="284">
        <v>1015</v>
      </c>
      <c r="AB1163" s="284">
        <v>969</v>
      </c>
      <c r="AC1163" s="284">
        <v>1142</v>
      </c>
      <c r="AD1163" s="284">
        <v>1341</v>
      </c>
      <c r="AE1163" s="284">
        <v>1084</v>
      </c>
      <c r="AF1163" s="284">
        <v>1207</v>
      </c>
      <c r="AG1163" s="284">
        <v>1353</v>
      </c>
      <c r="AH1163" s="284">
        <v>1589</v>
      </c>
      <c r="AI1163" s="284">
        <v>874</v>
      </c>
      <c r="AJ1163" s="284">
        <v>1032</v>
      </c>
      <c r="AK1163" s="284">
        <v>1175</v>
      </c>
      <c r="AL1163" s="284">
        <v>1379</v>
      </c>
      <c r="AM1163" s="284">
        <v>889</v>
      </c>
      <c r="AN1163" s="284">
        <v>976</v>
      </c>
      <c r="AO1163" s="284">
        <v>1111</v>
      </c>
      <c r="AP1163" s="284">
        <v>962</v>
      </c>
      <c r="AQ1163" s="284">
        <v>962</v>
      </c>
      <c r="AR1163" s="284">
        <v>1222</v>
      </c>
      <c r="AS1163" s="284">
        <v>1093</v>
      </c>
      <c r="AU1163" t="s">
        <v>3812</v>
      </c>
    </row>
    <row r="1164" spans="4:47" ht="13.5" customHeight="1">
      <c r="D1164" s="283" t="s">
        <v>3813</v>
      </c>
      <c r="E1164" s="283" t="s">
        <v>4713</v>
      </c>
      <c r="F1164" s="285" t="s">
        <v>3840</v>
      </c>
      <c r="G1164" s="199">
        <v>20.200000000000003</v>
      </c>
      <c r="H1164" s="284">
        <v>847</v>
      </c>
      <c r="I1164" s="284">
        <v>861</v>
      </c>
      <c r="J1164" s="284">
        <v>994</v>
      </c>
      <c r="K1164" s="284">
        <v>911</v>
      </c>
      <c r="L1164" s="284">
        <v>904</v>
      </c>
      <c r="M1164" s="284">
        <v>1052</v>
      </c>
      <c r="N1164" s="284">
        <v>989</v>
      </c>
      <c r="O1164" s="284">
        <v>878</v>
      </c>
      <c r="P1164" s="284">
        <v>958</v>
      </c>
      <c r="Q1164" s="284">
        <v>1072</v>
      </c>
      <c r="R1164" s="284">
        <v>1007</v>
      </c>
      <c r="S1164" s="284">
        <v>1090</v>
      </c>
      <c r="T1164" s="284">
        <v>1284</v>
      </c>
      <c r="U1164" s="284">
        <v>1436</v>
      </c>
      <c r="V1164" s="284">
        <v>1054</v>
      </c>
      <c r="W1164" s="284">
        <v>1172</v>
      </c>
      <c r="X1164" s="284">
        <v>930</v>
      </c>
      <c r="Y1164" s="284">
        <v>1040</v>
      </c>
      <c r="Z1164" s="284">
        <v>1212</v>
      </c>
      <c r="AA1164" s="284">
        <v>1025</v>
      </c>
      <c r="AB1164" s="284">
        <v>982</v>
      </c>
      <c r="AC1164" s="284">
        <v>1160</v>
      </c>
      <c r="AD1164" s="284">
        <v>1362</v>
      </c>
      <c r="AE1164" s="284">
        <v>1097</v>
      </c>
      <c r="AF1164" s="284">
        <v>1220</v>
      </c>
      <c r="AG1164" s="284">
        <v>1371</v>
      </c>
      <c r="AH1164" s="284">
        <v>1609</v>
      </c>
      <c r="AI1164" s="284">
        <v>881</v>
      </c>
      <c r="AJ1164" s="284">
        <v>1045</v>
      </c>
      <c r="AK1164" s="284">
        <v>1193</v>
      </c>
      <c r="AL1164" s="284">
        <v>1400</v>
      </c>
      <c r="AM1164" s="284">
        <v>898</v>
      </c>
      <c r="AN1164" s="284">
        <v>988</v>
      </c>
      <c r="AO1164" s="284">
        <v>1125</v>
      </c>
      <c r="AP1164" s="284">
        <v>977</v>
      </c>
      <c r="AQ1164" s="284">
        <v>977</v>
      </c>
      <c r="AR1164" s="284">
        <v>1247</v>
      </c>
      <c r="AS1164" s="284">
        <v>1108</v>
      </c>
      <c r="AU1164" t="s">
        <v>3813</v>
      </c>
    </row>
    <row r="1165" spans="4:47" ht="13.5" customHeight="1">
      <c r="D1165" s="283" t="s">
        <v>3814</v>
      </c>
      <c r="E1165" s="283" t="s">
        <v>4713</v>
      </c>
      <c r="F1165" s="285" t="s">
        <v>3840</v>
      </c>
      <c r="G1165" s="199">
        <v>20.200000000000003</v>
      </c>
      <c r="H1165" s="284">
        <v>847</v>
      </c>
      <c r="I1165" s="284">
        <v>861</v>
      </c>
      <c r="J1165" s="284">
        <v>994</v>
      </c>
      <c r="K1165" s="284">
        <v>911</v>
      </c>
      <c r="L1165" s="284">
        <v>904</v>
      </c>
      <c r="M1165" s="284">
        <v>1052</v>
      </c>
      <c r="N1165" s="284">
        <v>989</v>
      </c>
      <c r="O1165" s="284">
        <v>878</v>
      </c>
      <c r="P1165" s="284">
        <v>958</v>
      </c>
      <c r="Q1165" s="284">
        <v>1072</v>
      </c>
      <c r="R1165" s="284">
        <v>1007</v>
      </c>
      <c r="S1165" s="284">
        <v>1090</v>
      </c>
      <c r="T1165" s="284">
        <v>1284</v>
      </c>
      <c r="U1165" s="284">
        <v>1436</v>
      </c>
      <c r="V1165" s="284">
        <v>1054</v>
      </c>
      <c r="W1165" s="284">
        <v>1172</v>
      </c>
      <c r="X1165" s="284">
        <v>930</v>
      </c>
      <c r="Y1165" s="284">
        <v>1040</v>
      </c>
      <c r="Z1165" s="284">
        <v>1212</v>
      </c>
      <c r="AA1165" s="284">
        <v>1025</v>
      </c>
      <c r="AB1165" s="284">
        <v>982</v>
      </c>
      <c r="AC1165" s="284">
        <v>1160</v>
      </c>
      <c r="AD1165" s="284">
        <v>1362</v>
      </c>
      <c r="AE1165" s="284">
        <v>1097</v>
      </c>
      <c r="AF1165" s="284">
        <v>1220</v>
      </c>
      <c r="AG1165" s="284">
        <v>1371</v>
      </c>
      <c r="AH1165" s="284">
        <v>1609</v>
      </c>
      <c r="AI1165" s="284">
        <v>881</v>
      </c>
      <c r="AJ1165" s="284">
        <v>1045</v>
      </c>
      <c r="AK1165" s="284">
        <v>1193</v>
      </c>
      <c r="AL1165" s="284">
        <v>1400</v>
      </c>
      <c r="AM1165" s="284">
        <v>898</v>
      </c>
      <c r="AN1165" s="284">
        <v>988</v>
      </c>
      <c r="AO1165" s="284">
        <v>1125</v>
      </c>
      <c r="AP1165" s="284">
        <v>977</v>
      </c>
      <c r="AQ1165" s="284">
        <v>977</v>
      </c>
      <c r="AR1165" s="284">
        <v>1247</v>
      </c>
      <c r="AS1165" s="284">
        <v>1108</v>
      </c>
      <c r="AU1165" t="s">
        <v>3814</v>
      </c>
    </row>
    <row r="1166" spans="4:47" ht="13.5" customHeight="1">
      <c r="D1166" s="283" t="s">
        <v>3815</v>
      </c>
      <c r="E1166" s="283" t="s">
        <v>4713</v>
      </c>
      <c r="F1166" s="285" t="s">
        <v>3840</v>
      </c>
      <c r="G1166" s="199">
        <v>20.900000000000002</v>
      </c>
      <c r="H1166" s="284">
        <v>953</v>
      </c>
      <c r="I1166" s="284">
        <v>974</v>
      </c>
      <c r="J1166" s="284">
        <v>1106</v>
      </c>
      <c r="K1166" s="284">
        <v>1024</v>
      </c>
      <c r="L1166" s="284">
        <v>1016</v>
      </c>
      <c r="M1166" s="284">
        <v>1181</v>
      </c>
      <c r="N1166" s="284">
        <v>1085</v>
      </c>
      <c r="O1166" s="284">
        <v>966</v>
      </c>
      <c r="P1166" s="284">
        <v>1076</v>
      </c>
      <c r="Q1166" s="284">
        <v>1199</v>
      </c>
      <c r="R1166" s="284">
        <v>1114</v>
      </c>
      <c r="S1166" s="284">
        <v>1185</v>
      </c>
      <c r="T1166" s="284">
        <v>1387</v>
      </c>
      <c r="U1166" s="284">
        <v>1557</v>
      </c>
      <c r="V1166" s="284">
        <v>1157</v>
      </c>
      <c r="W1166" s="284">
        <v>1288</v>
      </c>
      <c r="X1166" s="284">
        <v>1032</v>
      </c>
      <c r="Y1166" s="284">
        <v>1147</v>
      </c>
      <c r="Z1166" s="284">
        <v>1338</v>
      </c>
      <c r="AA1166" s="284">
        <v>1138</v>
      </c>
      <c r="AB1166" s="284">
        <v>1087</v>
      </c>
      <c r="AC1166" s="284">
        <v>1271</v>
      </c>
      <c r="AD1166" s="284">
        <v>1493</v>
      </c>
      <c r="AE1166" s="284">
        <v>1213</v>
      </c>
      <c r="AF1166" s="284">
        <v>1325</v>
      </c>
      <c r="AG1166" s="284">
        <v>1482</v>
      </c>
      <c r="AH1166" s="284">
        <v>1740</v>
      </c>
      <c r="AI1166" s="284">
        <v>985</v>
      </c>
      <c r="AJ1166" s="284">
        <v>1150</v>
      </c>
      <c r="AK1166" s="284">
        <v>1304</v>
      </c>
      <c r="AL1166" s="284">
        <v>1531</v>
      </c>
      <c r="AM1166" s="284">
        <v>1000</v>
      </c>
      <c r="AN1166" s="284">
        <v>1093</v>
      </c>
      <c r="AO1166" s="284">
        <v>1245</v>
      </c>
      <c r="AP1166" s="284">
        <v>1072</v>
      </c>
      <c r="AQ1166" s="284">
        <v>1072</v>
      </c>
      <c r="AR1166" s="284">
        <v>1351</v>
      </c>
      <c r="AS1166" s="284">
        <v>1203</v>
      </c>
      <c r="AU1166" t="s">
        <v>3815</v>
      </c>
    </row>
    <row r="1167" spans="4:47" ht="13.5" customHeight="1">
      <c r="D1167" s="283" t="s">
        <v>3816</v>
      </c>
      <c r="E1167" s="283" t="s">
        <v>4713</v>
      </c>
      <c r="F1167" s="285" t="s">
        <v>3840</v>
      </c>
      <c r="G1167" s="199">
        <v>20.900000000000002</v>
      </c>
      <c r="H1167" s="284">
        <v>953</v>
      </c>
      <c r="I1167" s="284">
        <v>974</v>
      </c>
      <c r="J1167" s="284">
        <v>1106</v>
      </c>
      <c r="K1167" s="284">
        <v>1024</v>
      </c>
      <c r="L1167" s="284">
        <v>1016</v>
      </c>
      <c r="M1167" s="284">
        <v>1181</v>
      </c>
      <c r="N1167" s="284">
        <v>1085</v>
      </c>
      <c r="O1167" s="284">
        <v>966</v>
      </c>
      <c r="P1167" s="284">
        <v>1076</v>
      </c>
      <c r="Q1167" s="284">
        <v>1199</v>
      </c>
      <c r="R1167" s="284">
        <v>1114</v>
      </c>
      <c r="S1167" s="284">
        <v>1185</v>
      </c>
      <c r="T1167" s="284">
        <v>1387</v>
      </c>
      <c r="U1167" s="284">
        <v>1557</v>
      </c>
      <c r="V1167" s="284">
        <v>1157</v>
      </c>
      <c r="W1167" s="284">
        <v>1288</v>
      </c>
      <c r="X1167" s="284">
        <v>1032</v>
      </c>
      <c r="Y1167" s="284">
        <v>1147</v>
      </c>
      <c r="Z1167" s="284">
        <v>1338</v>
      </c>
      <c r="AA1167" s="284">
        <v>1138</v>
      </c>
      <c r="AB1167" s="284">
        <v>1087</v>
      </c>
      <c r="AC1167" s="284">
        <v>1271</v>
      </c>
      <c r="AD1167" s="284">
        <v>1493</v>
      </c>
      <c r="AE1167" s="284">
        <v>1213</v>
      </c>
      <c r="AF1167" s="284">
        <v>1325</v>
      </c>
      <c r="AG1167" s="284">
        <v>1482</v>
      </c>
      <c r="AH1167" s="284">
        <v>1740</v>
      </c>
      <c r="AI1167" s="284">
        <v>985</v>
      </c>
      <c r="AJ1167" s="284">
        <v>1150</v>
      </c>
      <c r="AK1167" s="284">
        <v>1304</v>
      </c>
      <c r="AL1167" s="284">
        <v>1531</v>
      </c>
      <c r="AM1167" s="284">
        <v>1000</v>
      </c>
      <c r="AN1167" s="284">
        <v>1093</v>
      </c>
      <c r="AO1167" s="284">
        <v>1245</v>
      </c>
      <c r="AP1167" s="284">
        <v>1072</v>
      </c>
      <c r="AQ1167" s="284">
        <v>1072</v>
      </c>
      <c r="AR1167" s="284">
        <v>1351</v>
      </c>
      <c r="AS1167" s="284">
        <v>1203</v>
      </c>
      <c r="AU1167" t="s">
        <v>3816</v>
      </c>
    </row>
    <row r="1168" spans="4:47" ht="13.5" customHeight="1">
      <c r="D1168" s="283" t="s">
        <v>144</v>
      </c>
      <c r="E1168" s="283" t="s">
        <v>4713</v>
      </c>
      <c r="F1168" s="285" t="s">
        <v>145</v>
      </c>
      <c r="G1168" s="199">
        <v>21.900000000000002</v>
      </c>
      <c r="H1168" s="284">
        <v>842</v>
      </c>
      <c r="I1168" s="284">
        <v>854</v>
      </c>
      <c r="J1168" s="284">
        <v>982</v>
      </c>
      <c r="K1168" s="284">
        <v>908</v>
      </c>
      <c r="L1168" s="284">
        <v>886</v>
      </c>
      <c r="M1168" s="284">
        <v>1041</v>
      </c>
      <c r="N1168" s="284">
        <v>960</v>
      </c>
      <c r="O1168" s="284">
        <v>861</v>
      </c>
      <c r="P1168" s="284">
        <v>958</v>
      </c>
      <c r="Q1168" s="284">
        <v>1074</v>
      </c>
      <c r="R1168" s="284">
        <v>1042</v>
      </c>
      <c r="S1168" s="284">
        <v>1111</v>
      </c>
      <c r="T1168" s="284">
        <v>1318</v>
      </c>
      <c r="U1168" s="284">
        <v>1469</v>
      </c>
      <c r="V1168" s="284">
        <v>1080</v>
      </c>
      <c r="W1168" s="284">
        <v>1202</v>
      </c>
      <c r="X1168" s="284">
        <v>910</v>
      </c>
      <c r="Y1168" s="284">
        <v>1026</v>
      </c>
      <c r="Z1168" s="284">
        <v>1078</v>
      </c>
      <c r="AA1168" s="284">
        <v>1030</v>
      </c>
      <c r="AB1168" s="284">
        <v>980</v>
      </c>
      <c r="AC1168" s="284">
        <v>1138</v>
      </c>
      <c r="AD1168" s="284">
        <v>1383</v>
      </c>
      <c r="AE1168" s="284">
        <v>1105</v>
      </c>
      <c r="AF1168" s="284">
        <v>1194</v>
      </c>
      <c r="AG1168" s="284">
        <v>1356</v>
      </c>
      <c r="AH1168" s="284">
        <v>1640</v>
      </c>
      <c r="AI1168" s="284">
        <v>874</v>
      </c>
      <c r="AJ1168" s="284">
        <v>1057</v>
      </c>
      <c r="AK1168" s="284">
        <v>1214</v>
      </c>
      <c r="AL1168" s="284">
        <v>1426</v>
      </c>
      <c r="AM1168" s="284">
        <v>902</v>
      </c>
      <c r="AN1168" s="284">
        <v>999</v>
      </c>
      <c r="AO1168" s="284">
        <v>1137</v>
      </c>
      <c r="AP1168" s="284">
        <v>994</v>
      </c>
      <c r="AQ1168" s="284">
        <v>994</v>
      </c>
      <c r="AR1168" s="284">
        <v>1286</v>
      </c>
      <c r="AS1168" s="284">
        <v>1135</v>
      </c>
      <c r="AU1168" t="s">
        <v>144</v>
      </c>
    </row>
    <row r="1169" spans="4:47" ht="13.5" customHeight="1">
      <c r="D1169" s="283" t="s">
        <v>3231</v>
      </c>
      <c r="E1169" s="283" t="s">
        <v>4713</v>
      </c>
      <c r="F1169" s="285" t="s">
        <v>145</v>
      </c>
      <c r="G1169" s="199">
        <v>21.900000000000002</v>
      </c>
      <c r="H1169" s="284">
        <v>842</v>
      </c>
      <c r="I1169" s="284">
        <v>854</v>
      </c>
      <c r="J1169" s="284">
        <v>982</v>
      </c>
      <c r="K1169" s="284">
        <v>908</v>
      </c>
      <c r="L1169" s="284">
        <v>886</v>
      </c>
      <c r="M1169" s="284">
        <v>1041</v>
      </c>
      <c r="N1169" s="284">
        <v>960</v>
      </c>
      <c r="O1169" s="284">
        <v>861</v>
      </c>
      <c r="P1169" s="284">
        <v>958</v>
      </c>
      <c r="Q1169" s="284">
        <v>1074</v>
      </c>
      <c r="R1169" s="284">
        <v>1042</v>
      </c>
      <c r="S1169" s="284">
        <v>1111</v>
      </c>
      <c r="T1169" s="284">
        <v>1318</v>
      </c>
      <c r="U1169" s="284">
        <v>1469</v>
      </c>
      <c r="V1169" s="284">
        <v>1080</v>
      </c>
      <c r="W1169" s="284">
        <v>1202</v>
      </c>
      <c r="X1169" s="284">
        <v>910</v>
      </c>
      <c r="Y1169" s="284">
        <v>1026</v>
      </c>
      <c r="Z1169" s="284">
        <v>1078</v>
      </c>
      <c r="AA1169" s="284">
        <v>1030</v>
      </c>
      <c r="AB1169" s="284">
        <v>980</v>
      </c>
      <c r="AC1169" s="284">
        <v>1138</v>
      </c>
      <c r="AD1169" s="284">
        <v>1383</v>
      </c>
      <c r="AE1169" s="284">
        <v>1105</v>
      </c>
      <c r="AF1169" s="284">
        <v>1194</v>
      </c>
      <c r="AG1169" s="284">
        <v>1356</v>
      </c>
      <c r="AH1169" s="284">
        <v>1640</v>
      </c>
      <c r="AI1169" s="284">
        <v>874</v>
      </c>
      <c r="AJ1169" s="284">
        <v>1057</v>
      </c>
      <c r="AK1169" s="284">
        <v>1214</v>
      </c>
      <c r="AL1169" s="284">
        <v>1426</v>
      </c>
      <c r="AM1169" s="284">
        <v>902</v>
      </c>
      <c r="AN1169" s="284">
        <v>999</v>
      </c>
      <c r="AO1169" s="284">
        <v>1137</v>
      </c>
      <c r="AP1169" s="284">
        <v>994</v>
      </c>
      <c r="AQ1169" s="284">
        <v>994</v>
      </c>
      <c r="AR1169" s="284">
        <v>1286</v>
      </c>
      <c r="AS1169" s="284">
        <v>1135</v>
      </c>
      <c r="AU1169" t="s">
        <v>3231</v>
      </c>
    </row>
    <row r="1170" spans="4:47" ht="13.5" customHeight="1">
      <c r="D1170" s="283" t="s">
        <v>4606</v>
      </c>
      <c r="E1170" s="283" t="s">
        <v>4713</v>
      </c>
      <c r="F1170" s="285" t="s">
        <v>145</v>
      </c>
      <c r="G1170" s="199">
        <v>22.700000000000003</v>
      </c>
      <c r="H1170" s="287" t="s">
        <v>2022</v>
      </c>
      <c r="I1170" s="287" t="s">
        <v>2022</v>
      </c>
      <c r="J1170" s="287" t="s">
        <v>2022</v>
      </c>
      <c r="K1170" s="287" t="s">
        <v>2022</v>
      </c>
      <c r="L1170" s="287" t="s">
        <v>2022</v>
      </c>
      <c r="M1170" s="287" t="s">
        <v>2022</v>
      </c>
      <c r="N1170" s="287" t="s">
        <v>2022</v>
      </c>
      <c r="O1170" s="287" t="s">
        <v>2022</v>
      </c>
      <c r="P1170" s="287" t="s">
        <v>2022</v>
      </c>
      <c r="Q1170" s="287" t="s">
        <v>2022</v>
      </c>
      <c r="R1170" s="287" t="s">
        <v>2022</v>
      </c>
      <c r="S1170" s="284">
        <v>1113</v>
      </c>
      <c r="T1170" s="284">
        <v>1320</v>
      </c>
      <c r="U1170" s="284">
        <v>1472</v>
      </c>
      <c r="V1170" s="284">
        <v>1107</v>
      </c>
      <c r="W1170" s="284">
        <v>1233</v>
      </c>
      <c r="X1170" s="284">
        <v>922</v>
      </c>
      <c r="Y1170" s="284">
        <v>1042</v>
      </c>
      <c r="Z1170" s="284">
        <v>1098</v>
      </c>
      <c r="AA1170" s="284">
        <v>1044</v>
      </c>
      <c r="AB1170" s="284">
        <v>995</v>
      </c>
      <c r="AC1170" s="284">
        <v>1159</v>
      </c>
      <c r="AD1170" s="284">
        <v>1409</v>
      </c>
      <c r="AE1170" s="284">
        <v>1123</v>
      </c>
      <c r="AF1170" s="284">
        <v>1209</v>
      </c>
      <c r="AG1170" s="284">
        <v>1377</v>
      </c>
      <c r="AH1170" s="284">
        <v>1666</v>
      </c>
      <c r="AI1170" s="284">
        <v>0</v>
      </c>
      <c r="AJ1170" s="284">
        <v>1075</v>
      </c>
      <c r="AK1170" s="284">
        <v>1237</v>
      </c>
      <c r="AL1170" s="284">
        <v>1453</v>
      </c>
      <c r="AM1170" s="284">
        <v>916</v>
      </c>
      <c r="AN1170" s="284">
        <v>1016</v>
      </c>
      <c r="AO1170" s="284">
        <v>1156</v>
      </c>
      <c r="AP1170" s="284">
        <v>1015</v>
      </c>
      <c r="AQ1170" s="284">
        <v>1015</v>
      </c>
      <c r="AR1170" s="284">
        <v>1319</v>
      </c>
      <c r="AS1170" s="284">
        <v>1163</v>
      </c>
      <c r="AU1170" t="s">
        <v>4606</v>
      </c>
    </row>
    <row r="1171" spans="4:47" ht="13.5" customHeight="1">
      <c r="D1171" s="283" t="s">
        <v>4607</v>
      </c>
      <c r="E1171" s="283" t="s">
        <v>4713</v>
      </c>
      <c r="F1171" s="285" t="s">
        <v>145</v>
      </c>
      <c r="G1171" s="199">
        <v>22.700000000000003</v>
      </c>
      <c r="H1171" s="287" t="s">
        <v>2022</v>
      </c>
      <c r="I1171" s="287" t="s">
        <v>2022</v>
      </c>
      <c r="J1171" s="287" t="s">
        <v>2022</v>
      </c>
      <c r="K1171" s="287" t="s">
        <v>2022</v>
      </c>
      <c r="L1171" s="287" t="s">
        <v>2022</v>
      </c>
      <c r="M1171" s="287" t="s">
        <v>2022</v>
      </c>
      <c r="N1171" s="287" t="s">
        <v>2022</v>
      </c>
      <c r="O1171" s="287" t="s">
        <v>2022</v>
      </c>
      <c r="P1171" s="287" t="s">
        <v>2022</v>
      </c>
      <c r="Q1171" s="287" t="s">
        <v>2022</v>
      </c>
      <c r="R1171" s="287" t="s">
        <v>2022</v>
      </c>
      <c r="S1171" s="284">
        <v>1113</v>
      </c>
      <c r="T1171" s="284">
        <v>1320</v>
      </c>
      <c r="U1171" s="284">
        <v>1472</v>
      </c>
      <c r="V1171" s="284">
        <v>1107</v>
      </c>
      <c r="W1171" s="284">
        <v>1233</v>
      </c>
      <c r="X1171" s="284">
        <v>922</v>
      </c>
      <c r="Y1171" s="284">
        <v>1042</v>
      </c>
      <c r="Z1171" s="284">
        <v>1098</v>
      </c>
      <c r="AA1171" s="284">
        <v>1044</v>
      </c>
      <c r="AB1171" s="284">
        <v>995</v>
      </c>
      <c r="AC1171" s="284">
        <v>1159</v>
      </c>
      <c r="AD1171" s="284">
        <v>1409</v>
      </c>
      <c r="AE1171" s="284">
        <v>1123</v>
      </c>
      <c r="AF1171" s="284">
        <v>1209</v>
      </c>
      <c r="AG1171" s="284">
        <v>1377</v>
      </c>
      <c r="AH1171" s="284">
        <v>1666</v>
      </c>
      <c r="AI1171" s="284">
        <v>0</v>
      </c>
      <c r="AJ1171" s="284">
        <v>1075</v>
      </c>
      <c r="AK1171" s="284">
        <v>1237</v>
      </c>
      <c r="AL1171" s="284">
        <v>1453</v>
      </c>
      <c r="AM1171" s="284">
        <v>916</v>
      </c>
      <c r="AN1171" s="284">
        <v>1016</v>
      </c>
      <c r="AO1171" s="284">
        <v>1156</v>
      </c>
      <c r="AP1171" s="284">
        <v>1015</v>
      </c>
      <c r="AQ1171" s="284">
        <v>1015</v>
      </c>
      <c r="AR1171" s="284">
        <v>1319</v>
      </c>
      <c r="AS1171" s="284">
        <v>1163</v>
      </c>
      <c r="AU1171" t="s">
        <v>4607</v>
      </c>
    </row>
    <row r="1172" spans="4:47" ht="13.5" customHeight="1">
      <c r="D1172" s="283" t="s">
        <v>146</v>
      </c>
      <c r="E1172" s="283" t="s">
        <v>4713</v>
      </c>
      <c r="F1172" s="285" t="s">
        <v>145</v>
      </c>
      <c r="G1172" s="199">
        <v>23.5</v>
      </c>
      <c r="H1172" s="284">
        <v>867</v>
      </c>
      <c r="I1172" s="284">
        <v>880</v>
      </c>
      <c r="J1172" s="284">
        <v>1011</v>
      </c>
      <c r="K1172" s="284">
        <v>936</v>
      </c>
      <c r="L1172" s="284">
        <v>913</v>
      </c>
      <c r="M1172" s="284">
        <v>1081</v>
      </c>
      <c r="N1172" s="284">
        <v>991</v>
      </c>
      <c r="O1172" s="284">
        <v>888</v>
      </c>
      <c r="P1172" s="284">
        <v>992</v>
      </c>
      <c r="Q1172" s="284">
        <v>1110</v>
      </c>
      <c r="R1172" s="284">
        <v>1078</v>
      </c>
      <c r="S1172" s="284">
        <v>1158</v>
      </c>
      <c r="T1172" s="284">
        <v>1379</v>
      </c>
      <c r="U1172" s="284">
        <v>1535</v>
      </c>
      <c r="V1172" s="284">
        <v>1134</v>
      </c>
      <c r="W1172" s="284">
        <v>1263</v>
      </c>
      <c r="X1172" s="284">
        <v>934</v>
      </c>
      <c r="Y1172" s="284">
        <v>1058</v>
      </c>
      <c r="Z1172" s="284">
        <v>1117</v>
      </c>
      <c r="AA1172" s="284">
        <v>1058</v>
      </c>
      <c r="AB1172" s="284">
        <v>1010</v>
      </c>
      <c r="AC1172" s="284">
        <v>1179</v>
      </c>
      <c r="AD1172" s="284">
        <v>1435</v>
      </c>
      <c r="AE1172" s="284">
        <v>1141</v>
      </c>
      <c r="AF1172" s="284">
        <v>1224</v>
      </c>
      <c r="AG1172" s="284">
        <v>1398</v>
      </c>
      <c r="AH1172" s="284">
        <v>1692</v>
      </c>
      <c r="AI1172" s="284">
        <v>896</v>
      </c>
      <c r="AJ1172" s="284">
        <v>1092</v>
      </c>
      <c r="AK1172" s="284">
        <v>1260</v>
      </c>
      <c r="AL1172" s="284">
        <v>1480</v>
      </c>
      <c r="AM1172" s="284">
        <v>929</v>
      </c>
      <c r="AN1172" s="284">
        <v>1033</v>
      </c>
      <c r="AO1172" s="284">
        <v>1175</v>
      </c>
      <c r="AP1172" s="284">
        <v>1036</v>
      </c>
      <c r="AQ1172" s="284">
        <v>1036</v>
      </c>
      <c r="AR1172" s="284">
        <v>1351</v>
      </c>
      <c r="AS1172" s="284">
        <v>1191</v>
      </c>
      <c r="AU1172" t="s">
        <v>146</v>
      </c>
    </row>
    <row r="1173" spans="4:47" ht="13.5" customHeight="1">
      <c r="D1173" s="283" t="s">
        <v>3232</v>
      </c>
      <c r="E1173" s="283" t="s">
        <v>4713</v>
      </c>
      <c r="F1173" s="285" t="s">
        <v>145</v>
      </c>
      <c r="G1173" s="199">
        <v>23.5</v>
      </c>
      <c r="H1173" s="284">
        <v>867</v>
      </c>
      <c r="I1173" s="284">
        <v>880</v>
      </c>
      <c r="J1173" s="284">
        <v>1011</v>
      </c>
      <c r="K1173" s="284">
        <v>936</v>
      </c>
      <c r="L1173" s="284">
        <v>913</v>
      </c>
      <c r="M1173" s="284">
        <v>1081</v>
      </c>
      <c r="N1173" s="284">
        <v>991</v>
      </c>
      <c r="O1173" s="284">
        <v>888</v>
      </c>
      <c r="P1173" s="284">
        <v>992</v>
      </c>
      <c r="Q1173" s="284">
        <v>1110</v>
      </c>
      <c r="R1173" s="284">
        <v>1078</v>
      </c>
      <c r="S1173" s="284">
        <v>1158</v>
      </c>
      <c r="T1173" s="284">
        <v>1379</v>
      </c>
      <c r="U1173" s="284">
        <v>1535</v>
      </c>
      <c r="V1173" s="284">
        <v>1134</v>
      </c>
      <c r="W1173" s="284">
        <v>1263</v>
      </c>
      <c r="X1173" s="284">
        <v>934</v>
      </c>
      <c r="Y1173" s="284">
        <v>1058</v>
      </c>
      <c r="Z1173" s="284">
        <v>1117</v>
      </c>
      <c r="AA1173" s="284">
        <v>1058</v>
      </c>
      <c r="AB1173" s="284">
        <v>1010</v>
      </c>
      <c r="AC1173" s="284">
        <v>1179</v>
      </c>
      <c r="AD1173" s="284">
        <v>1435</v>
      </c>
      <c r="AE1173" s="284">
        <v>1141</v>
      </c>
      <c r="AF1173" s="284">
        <v>1224</v>
      </c>
      <c r="AG1173" s="284">
        <v>1398</v>
      </c>
      <c r="AH1173" s="284">
        <v>1692</v>
      </c>
      <c r="AI1173" s="284">
        <v>896</v>
      </c>
      <c r="AJ1173" s="284">
        <v>1092</v>
      </c>
      <c r="AK1173" s="284">
        <v>1260</v>
      </c>
      <c r="AL1173" s="284">
        <v>1480</v>
      </c>
      <c r="AM1173" s="284">
        <v>929</v>
      </c>
      <c r="AN1173" s="284">
        <v>1033</v>
      </c>
      <c r="AO1173" s="284">
        <v>1175</v>
      </c>
      <c r="AP1173" s="284">
        <v>1036</v>
      </c>
      <c r="AQ1173" s="284">
        <v>1036</v>
      </c>
      <c r="AR1173" s="284">
        <v>1351</v>
      </c>
      <c r="AS1173" s="284">
        <v>1191</v>
      </c>
      <c r="AU1173" t="s">
        <v>3232</v>
      </c>
    </row>
    <row r="1174" spans="4:47" ht="13.5" customHeight="1">
      <c r="D1174" s="283" t="s">
        <v>2793</v>
      </c>
      <c r="E1174" s="283" t="s">
        <v>4713</v>
      </c>
      <c r="F1174" s="285" t="s">
        <v>145</v>
      </c>
      <c r="G1174" s="199">
        <v>24.3</v>
      </c>
      <c r="H1174" s="284">
        <v>891</v>
      </c>
      <c r="I1174" s="284">
        <v>911</v>
      </c>
      <c r="J1174" s="284">
        <v>1052</v>
      </c>
      <c r="K1174" s="284">
        <v>956</v>
      </c>
      <c r="L1174" s="284">
        <v>950</v>
      </c>
      <c r="M1174" s="284">
        <v>1109</v>
      </c>
      <c r="N1174" s="284">
        <v>1046</v>
      </c>
      <c r="O1174" s="284">
        <v>934</v>
      </c>
      <c r="P1174" s="284">
        <v>1035</v>
      </c>
      <c r="Q1174" s="284">
        <v>1153</v>
      </c>
      <c r="R1174" s="284">
        <v>1085</v>
      </c>
      <c r="S1174" s="284">
        <v>1170</v>
      </c>
      <c r="T1174" s="284">
        <v>1399</v>
      </c>
      <c r="U1174" s="284">
        <v>1554</v>
      </c>
      <c r="V1174" s="284">
        <v>1150</v>
      </c>
      <c r="W1174" s="284">
        <v>1279</v>
      </c>
      <c r="X1174" s="284">
        <v>983</v>
      </c>
      <c r="Y1174" s="284">
        <v>1113</v>
      </c>
      <c r="Z1174" s="284">
        <v>1296</v>
      </c>
      <c r="AA1174" s="284">
        <v>1082</v>
      </c>
      <c r="AB1174" s="284">
        <v>1055</v>
      </c>
      <c r="AC1174" s="284">
        <v>1260</v>
      </c>
      <c r="AD1174" s="284">
        <v>1480</v>
      </c>
      <c r="AE1174" s="284">
        <v>1173</v>
      </c>
      <c r="AF1174" s="284">
        <v>1293</v>
      </c>
      <c r="AG1174" s="284">
        <v>1471</v>
      </c>
      <c r="AH1174" s="284">
        <v>1728</v>
      </c>
      <c r="AI1174" s="284">
        <v>927</v>
      </c>
      <c r="AJ1174" s="284">
        <v>1118</v>
      </c>
      <c r="AK1174" s="284">
        <v>1293</v>
      </c>
      <c r="AL1174" s="284">
        <v>1518</v>
      </c>
      <c r="AM1174" s="284">
        <v>951</v>
      </c>
      <c r="AN1174" s="284">
        <v>1059</v>
      </c>
      <c r="AO1174" s="284">
        <v>1205</v>
      </c>
      <c r="AP1174" s="284">
        <v>1068</v>
      </c>
      <c r="AQ1174" s="284">
        <v>1068</v>
      </c>
      <c r="AR1174" s="284">
        <v>1393</v>
      </c>
      <c r="AS1174" s="284">
        <v>1207</v>
      </c>
      <c r="AU1174" t="s">
        <v>2793</v>
      </c>
    </row>
    <row r="1175" spans="4:47" ht="13.5" customHeight="1">
      <c r="D1175" s="283" t="s">
        <v>3233</v>
      </c>
      <c r="E1175" s="283" t="s">
        <v>4713</v>
      </c>
      <c r="F1175" s="285" t="s">
        <v>145</v>
      </c>
      <c r="G1175" s="199">
        <v>24.3</v>
      </c>
      <c r="H1175" s="284">
        <v>891</v>
      </c>
      <c r="I1175" s="284">
        <v>911</v>
      </c>
      <c r="J1175" s="284">
        <v>1052</v>
      </c>
      <c r="K1175" s="284">
        <v>956</v>
      </c>
      <c r="L1175" s="284">
        <v>950</v>
      </c>
      <c r="M1175" s="284">
        <v>1109</v>
      </c>
      <c r="N1175" s="284">
        <v>1046</v>
      </c>
      <c r="O1175" s="284">
        <v>934</v>
      </c>
      <c r="P1175" s="284">
        <v>1035</v>
      </c>
      <c r="Q1175" s="284">
        <v>1153</v>
      </c>
      <c r="R1175" s="284">
        <v>1085</v>
      </c>
      <c r="S1175" s="284">
        <v>1170</v>
      </c>
      <c r="T1175" s="284">
        <v>1399</v>
      </c>
      <c r="U1175" s="284">
        <v>1554</v>
      </c>
      <c r="V1175" s="284">
        <v>1150</v>
      </c>
      <c r="W1175" s="284">
        <v>1279</v>
      </c>
      <c r="X1175" s="284">
        <v>983</v>
      </c>
      <c r="Y1175" s="284">
        <v>1113</v>
      </c>
      <c r="Z1175" s="284">
        <v>1296</v>
      </c>
      <c r="AA1175" s="284">
        <v>1082</v>
      </c>
      <c r="AB1175" s="284">
        <v>1055</v>
      </c>
      <c r="AC1175" s="284">
        <v>1260</v>
      </c>
      <c r="AD1175" s="284">
        <v>1480</v>
      </c>
      <c r="AE1175" s="284">
        <v>1173</v>
      </c>
      <c r="AF1175" s="284">
        <v>1293</v>
      </c>
      <c r="AG1175" s="284">
        <v>1471</v>
      </c>
      <c r="AH1175" s="284">
        <v>1728</v>
      </c>
      <c r="AI1175" s="284">
        <v>927</v>
      </c>
      <c r="AJ1175" s="284">
        <v>1118</v>
      </c>
      <c r="AK1175" s="284">
        <v>1293</v>
      </c>
      <c r="AL1175" s="284">
        <v>1518</v>
      </c>
      <c r="AM1175" s="284">
        <v>951</v>
      </c>
      <c r="AN1175" s="284">
        <v>1059</v>
      </c>
      <c r="AO1175" s="284">
        <v>1205</v>
      </c>
      <c r="AP1175" s="284">
        <v>1068</v>
      </c>
      <c r="AQ1175" s="284">
        <v>1068</v>
      </c>
      <c r="AR1175" s="284">
        <v>1393</v>
      </c>
      <c r="AS1175" s="284">
        <v>1207</v>
      </c>
      <c r="AU1175" t="s">
        <v>3233</v>
      </c>
    </row>
    <row r="1176" spans="4:47" ht="13.5" customHeight="1">
      <c r="D1176" s="283" t="s">
        <v>147</v>
      </c>
      <c r="E1176" s="283" t="s">
        <v>4713</v>
      </c>
      <c r="F1176" s="285" t="s">
        <v>145</v>
      </c>
      <c r="G1176" s="199">
        <v>25</v>
      </c>
      <c r="H1176" s="284">
        <v>968</v>
      </c>
      <c r="I1176" s="284">
        <v>982</v>
      </c>
      <c r="J1176" s="284">
        <v>1127</v>
      </c>
      <c r="K1176" s="284">
        <v>1041</v>
      </c>
      <c r="L1176" s="284">
        <v>1015</v>
      </c>
      <c r="M1176" s="284">
        <v>1207</v>
      </c>
      <c r="N1176" s="284">
        <v>1102</v>
      </c>
      <c r="O1176" s="284">
        <v>991</v>
      </c>
      <c r="P1176" s="284">
        <v>1103</v>
      </c>
      <c r="Q1176" s="284">
        <v>1236</v>
      </c>
      <c r="R1176" s="284">
        <v>1197</v>
      </c>
      <c r="S1176" s="284">
        <v>1272</v>
      </c>
      <c r="T1176" s="284">
        <v>1510</v>
      </c>
      <c r="U1176" s="284">
        <v>1684</v>
      </c>
      <c r="V1176" s="284">
        <v>1260</v>
      </c>
      <c r="W1176" s="284">
        <v>1404</v>
      </c>
      <c r="X1176" s="284">
        <v>1033</v>
      </c>
      <c r="Y1176" s="284">
        <v>1167</v>
      </c>
      <c r="Z1176" s="284">
        <v>1246</v>
      </c>
      <c r="AA1176" s="284">
        <v>1169</v>
      </c>
      <c r="AB1176" s="284">
        <v>1116</v>
      </c>
      <c r="AC1176" s="284">
        <v>1297</v>
      </c>
      <c r="AD1176" s="284">
        <v>1577</v>
      </c>
      <c r="AE1176" s="284">
        <v>1259</v>
      </c>
      <c r="AF1176" s="284">
        <v>1330</v>
      </c>
      <c r="AG1176" s="284">
        <v>1516</v>
      </c>
      <c r="AH1176" s="284">
        <v>1834</v>
      </c>
      <c r="AI1176" s="284">
        <v>995</v>
      </c>
      <c r="AJ1176" s="284">
        <v>1202</v>
      </c>
      <c r="AK1176" s="284">
        <v>1383</v>
      </c>
      <c r="AL1176" s="284">
        <v>1624</v>
      </c>
      <c r="AM1176" s="284">
        <v>1030</v>
      </c>
      <c r="AN1176" s="284">
        <v>1142</v>
      </c>
      <c r="AO1176" s="284">
        <v>1300</v>
      </c>
      <c r="AP1176" s="284">
        <v>1139</v>
      </c>
      <c r="AQ1176" s="284">
        <v>1139</v>
      </c>
      <c r="AR1176" s="284">
        <v>1475</v>
      </c>
      <c r="AS1176" s="284">
        <v>1309</v>
      </c>
      <c r="AU1176" t="s">
        <v>147</v>
      </c>
    </row>
    <row r="1177" spans="4:47" ht="13.5" customHeight="1">
      <c r="D1177" s="283" t="s">
        <v>3234</v>
      </c>
      <c r="E1177" s="283" t="s">
        <v>4713</v>
      </c>
      <c r="F1177" s="285" t="s">
        <v>145</v>
      </c>
      <c r="G1177" s="199">
        <v>25</v>
      </c>
      <c r="H1177" s="284">
        <v>968</v>
      </c>
      <c r="I1177" s="284">
        <v>982</v>
      </c>
      <c r="J1177" s="284">
        <v>1127</v>
      </c>
      <c r="K1177" s="284">
        <v>1041</v>
      </c>
      <c r="L1177" s="284">
        <v>1015</v>
      </c>
      <c r="M1177" s="284">
        <v>1207</v>
      </c>
      <c r="N1177" s="284">
        <v>1102</v>
      </c>
      <c r="O1177" s="284">
        <v>991</v>
      </c>
      <c r="P1177" s="284">
        <v>1103</v>
      </c>
      <c r="Q1177" s="284">
        <v>1236</v>
      </c>
      <c r="R1177" s="284">
        <v>1197</v>
      </c>
      <c r="S1177" s="284">
        <v>1272</v>
      </c>
      <c r="T1177" s="284">
        <v>1510</v>
      </c>
      <c r="U1177" s="284">
        <v>1684</v>
      </c>
      <c r="V1177" s="284">
        <v>1260</v>
      </c>
      <c r="W1177" s="284">
        <v>1404</v>
      </c>
      <c r="X1177" s="284">
        <v>1033</v>
      </c>
      <c r="Y1177" s="284">
        <v>1167</v>
      </c>
      <c r="Z1177" s="284">
        <v>1246</v>
      </c>
      <c r="AA1177" s="284">
        <v>1169</v>
      </c>
      <c r="AB1177" s="284">
        <v>1116</v>
      </c>
      <c r="AC1177" s="284">
        <v>1297</v>
      </c>
      <c r="AD1177" s="284">
        <v>1577</v>
      </c>
      <c r="AE1177" s="284">
        <v>1259</v>
      </c>
      <c r="AF1177" s="284">
        <v>1330</v>
      </c>
      <c r="AG1177" s="284">
        <v>1516</v>
      </c>
      <c r="AH1177" s="284">
        <v>1834</v>
      </c>
      <c r="AI1177" s="284">
        <v>995</v>
      </c>
      <c r="AJ1177" s="284">
        <v>1202</v>
      </c>
      <c r="AK1177" s="284">
        <v>1383</v>
      </c>
      <c r="AL1177" s="284">
        <v>1624</v>
      </c>
      <c r="AM1177" s="284">
        <v>1030</v>
      </c>
      <c r="AN1177" s="284">
        <v>1142</v>
      </c>
      <c r="AO1177" s="284">
        <v>1300</v>
      </c>
      <c r="AP1177" s="284">
        <v>1139</v>
      </c>
      <c r="AQ1177" s="284">
        <v>1139</v>
      </c>
      <c r="AR1177" s="284">
        <v>1475</v>
      </c>
      <c r="AS1177" s="284">
        <v>1309</v>
      </c>
      <c r="AU1177" t="s">
        <v>3234</v>
      </c>
    </row>
    <row r="1178" spans="4:47" ht="13.5" customHeight="1">
      <c r="D1178" s="283" t="s">
        <v>3817</v>
      </c>
      <c r="E1178" s="283" t="s">
        <v>4713</v>
      </c>
      <c r="F1178" s="285" t="s">
        <v>3841</v>
      </c>
      <c r="G1178" s="199">
        <v>25.6</v>
      </c>
      <c r="H1178" s="284">
        <v>904</v>
      </c>
      <c r="I1178" s="284">
        <v>906</v>
      </c>
      <c r="J1178" s="284">
        <v>1082</v>
      </c>
      <c r="K1178" s="284">
        <v>962</v>
      </c>
      <c r="L1178" s="284">
        <v>954</v>
      </c>
      <c r="M1178" s="284">
        <v>1170</v>
      </c>
      <c r="N1178" s="284">
        <v>1092</v>
      </c>
      <c r="O1178" s="284">
        <v>1001</v>
      </c>
      <c r="P1178" s="284">
        <v>1033</v>
      </c>
      <c r="Q1178" s="284">
        <v>1177</v>
      </c>
      <c r="R1178" s="284">
        <v>1126</v>
      </c>
      <c r="S1178" s="284">
        <v>1181</v>
      </c>
      <c r="T1178" s="284">
        <v>1419</v>
      </c>
      <c r="U1178" s="284">
        <v>1574</v>
      </c>
      <c r="V1178" s="284">
        <v>1165</v>
      </c>
      <c r="W1178" s="284">
        <v>1297</v>
      </c>
      <c r="X1178" s="284">
        <v>999</v>
      </c>
      <c r="Y1178" s="284">
        <v>1134</v>
      </c>
      <c r="Z1178" s="284">
        <v>1321</v>
      </c>
      <c r="AA1178" s="284">
        <v>1099</v>
      </c>
      <c r="AB1178" s="284">
        <v>1077</v>
      </c>
      <c r="AC1178" s="284">
        <v>1290</v>
      </c>
      <c r="AD1178" s="284">
        <v>1515</v>
      </c>
      <c r="AE1178" s="284">
        <v>1195</v>
      </c>
      <c r="AF1178" s="284">
        <v>1315</v>
      </c>
      <c r="AG1178" s="284">
        <v>1501</v>
      </c>
      <c r="AH1178" s="284">
        <v>1763</v>
      </c>
      <c r="AI1178" s="284">
        <v>936</v>
      </c>
      <c r="AJ1178" s="284">
        <v>1140</v>
      </c>
      <c r="AK1178" s="284">
        <v>1322</v>
      </c>
      <c r="AL1178" s="284">
        <v>1553</v>
      </c>
      <c r="AM1178" s="284">
        <v>967</v>
      </c>
      <c r="AN1178" s="284">
        <v>1080</v>
      </c>
      <c r="AO1178" s="284">
        <v>1229</v>
      </c>
      <c r="AP1178" s="284">
        <v>1094</v>
      </c>
      <c r="AQ1178" s="284">
        <v>1094</v>
      </c>
      <c r="AR1178" s="284">
        <v>1437</v>
      </c>
      <c r="AS1178" s="284">
        <v>1223</v>
      </c>
      <c r="AU1178" t="s">
        <v>3817</v>
      </c>
    </row>
    <row r="1179" spans="4:47" ht="13.5" customHeight="1">
      <c r="D1179" s="283" t="s">
        <v>3818</v>
      </c>
      <c r="E1179" s="283" t="s">
        <v>4713</v>
      </c>
      <c r="F1179" s="285" t="s">
        <v>3841</v>
      </c>
      <c r="G1179" s="199">
        <v>25.6</v>
      </c>
      <c r="H1179" s="284">
        <v>904</v>
      </c>
      <c r="I1179" s="284">
        <v>906</v>
      </c>
      <c r="J1179" s="284">
        <v>1082</v>
      </c>
      <c r="K1179" s="284">
        <v>962</v>
      </c>
      <c r="L1179" s="284">
        <v>954</v>
      </c>
      <c r="M1179" s="284">
        <v>1170</v>
      </c>
      <c r="N1179" s="284">
        <v>1092</v>
      </c>
      <c r="O1179" s="284">
        <v>1001</v>
      </c>
      <c r="P1179" s="284">
        <v>1033</v>
      </c>
      <c r="Q1179" s="284">
        <v>1177</v>
      </c>
      <c r="R1179" s="284">
        <v>1126</v>
      </c>
      <c r="S1179" s="284">
        <v>1181</v>
      </c>
      <c r="T1179" s="284">
        <v>1419</v>
      </c>
      <c r="U1179" s="284">
        <v>1574</v>
      </c>
      <c r="V1179" s="284">
        <v>1165</v>
      </c>
      <c r="W1179" s="284">
        <v>1297</v>
      </c>
      <c r="X1179" s="284">
        <v>999</v>
      </c>
      <c r="Y1179" s="284">
        <v>1134</v>
      </c>
      <c r="Z1179" s="284">
        <v>1321</v>
      </c>
      <c r="AA1179" s="284">
        <v>1099</v>
      </c>
      <c r="AB1179" s="284">
        <v>1077</v>
      </c>
      <c r="AC1179" s="284">
        <v>1290</v>
      </c>
      <c r="AD1179" s="284">
        <v>1515</v>
      </c>
      <c r="AE1179" s="284">
        <v>1195</v>
      </c>
      <c r="AF1179" s="284">
        <v>1315</v>
      </c>
      <c r="AG1179" s="284">
        <v>1501</v>
      </c>
      <c r="AH1179" s="284">
        <v>1763</v>
      </c>
      <c r="AI1179" s="284">
        <v>936</v>
      </c>
      <c r="AJ1179" s="284">
        <v>1140</v>
      </c>
      <c r="AK1179" s="284">
        <v>1322</v>
      </c>
      <c r="AL1179" s="284">
        <v>1553</v>
      </c>
      <c r="AM1179" s="284">
        <v>967</v>
      </c>
      <c r="AN1179" s="284">
        <v>1080</v>
      </c>
      <c r="AO1179" s="284">
        <v>1229</v>
      </c>
      <c r="AP1179" s="284">
        <v>1094</v>
      </c>
      <c r="AQ1179" s="284">
        <v>1094</v>
      </c>
      <c r="AR1179" s="284">
        <v>1437</v>
      </c>
      <c r="AS1179" s="284">
        <v>1223</v>
      </c>
      <c r="AU1179" t="s">
        <v>3818</v>
      </c>
    </row>
    <row r="1180" spans="4:47" ht="13.5" customHeight="1">
      <c r="D1180" s="283" t="s">
        <v>4608</v>
      </c>
      <c r="E1180" s="283" t="s">
        <v>4713</v>
      </c>
      <c r="F1180" s="285" t="s">
        <v>3841</v>
      </c>
      <c r="G1180" s="199">
        <v>26.5</v>
      </c>
      <c r="H1180" s="287" t="s">
        <v>2022</v>
      </c>
      <c r="I1180" s="287" t="s">
        <v>2022</v>
      </c>
      <c r="J1180" s="287" t="s">
        <v>2022</v>
      </c>
      <c r="K1180" s="287" t="s">
        <v>2022</v>
      </c>
      <c r="L1180" s="287" t="s">
        <v>2022</v>
      </c>
      <c r="M1180" s="287" t="s">
        <v>2022</v>
      </c>
      <c r="N1180" s="287" t="s">
        <v>2022</v>
      </c>
      <c r="O1180" s="287" t="s">
        <v>2022</v>
      </c>
      <c r="P1180" s="287" t="s">
        <v>2022</v>
      </c>
      <c r="Q1180" s="287" t="s">
        <v>2022</v>
      </c>
      <c r="R1180" s="287" t="s">
        <v>2022</v>
      </c>
      <c r="S1180" s="284">
        <v>1186</v>
      </c>
      <c r="T1180" s="284">
        <v>1425</v>
      </c>
      <c r="U1180" s="284">
        <v>1580</v>
      </c>
      <c r="V1180" s="284">
        <v>1198</v>
      </c>
      <c r="W1180" s="284">
        <v>1333</v>
      </c>
      <c r="X1180" s="284">
        <v>1023</v>
      </c>
      <c r="Y1180" s="284">
        <v>1163</v>
      </c>
      <c r="Z1180" s="284">
        <v>1354</v>
      </c>
      <c r="AA1180" s="284">
        <v>1125</v>
      </c>
      <c r="AB1180" s="284">
        <v>1106</v>
      </c>
      <c r="AC1180" s="284">
        <v>1325</v>
      </c>
      <c r="AD1180" s="284">
        <v>1557</v>
      </c>
      <c r="AE1180" s="284">
        <v>1226</v>
      </c>
      <c r="AF1180" s="284">
        <v>1344</v>
      </c>
      <c r="AG1180" s="284">
        <v>1536</v>
      </c>
      <c r="AH1180" s="284">
        <v>1804</v>
      </c>
      <c r="AI1180" s="284">
        <v>0</v>
      </c>
      <c r="AJ1180" s="284">
        <v>1169</v>
      </c>
      <c r="AK1180" s="284">
        <v>1358</v>
      </c>
      <c r="AL1180" s="284">
        <v>1595</v>
      </c>
      <c r="AM1180" s="284">
        <v>991</v>
      </c>
      <c r="AN1180" s="284">
        <v>1108</v>
      </c>
      <c r="AO1180" s="284">
        <v>1261</v>
      </c>
      <c r="AP1180" s="284">
        <v>1128</v>
      </c>
      <c r="AQ1180" s="284">
        <v>1128</v>
      </c>
      <c r="AR1180" s="284">
        <v>1484</v>
      </c>
      <c r="AS1180" s="284">
        <v>1257</v>
      </c>
      <c r="AU1180" t="s">
        <v>4608</v>
      </c>
    </row>
    <row r="1181" spans="4:47" ht="13.5" customHeight="1">
      <c r="D1181" s="283" t="s">
        <v>4609</v>
      </c>
      <c r="E1181" s="283" t="s">
        <v>4713</v>
      </c>
      <c r="F1181" s="285" t="s">
        <v>3841</v>
      </c>
      <c r="G1181" s="199">
        <v>26.5</v>
      </c>
      <c r="H1181" s="287" t="s">
        <v>2022</v>
      </c>
      <c r="I1181" s="287" t="s">
        <v>2022</v>
      </c>
      <c r="J1181" s="287" t="s">
        <v>2022</v>
      </c>
      <c r="K1181" s="287" t="s">
        <v>2022</v>
      </c>
      <c r="L1181" s="287" t="s">
        <v>2022</v>
      </c>
      <c r="M1181" s="287" t="s">
        <v>2022</v>
      </c>
      <c r="N1181" s="287" t="s">
        <v>2022</v>
      </c>
      <c r="O1181" s="287" t="s">
        <v>2022</v>
      </c>
      <c r="P1181" s="287" t="s">
        <v>2022</v>
      </c>
      <c r="Q1181" s="287" t="s">
        <v>2022</v>
      </c>
      <c r="R1181" s="287" t="s">
        <v>2022</v>
      </c>
      <c r="S1181" s="284">
        <v>1186</v>
      </c>
      <c r="T1181" s="284">
        <v>1425</v>
      </c>
      <c r="U1181" s="284">
        <v>1580</v>
      </c>
      <c r="V1181" s="284">
        <v>1198</v>
      </c>
      <c r="W1181" s="284">
        <v>1333</v>
      </c>
      <c r="X1181" s="284">
        <v>1023</v>
      </c>
      <c r="Y1181" s="284">
        <v>1163</v>
      </c>
      <c r="Z1181" s="284">
        <v>1354</v>
      </c>
      <c r="AA1181" s="284">
        <v>1125</v>
      </c>
      <c r="AB1181" s="284">
        <v>1106</v>
      </c>
      <c r="AC1181" s="284">
        <v>1325</v>
      </c>
      <c r="AD1181" s="284">
        <v>1557</v>
      </c>
      <c r="AE1181" s="284">
        <v>1226</v>
      </c>
      <c r="AF1181" s="284">
        <v>1344</v>
      </c>
      <c r="AG1181" s="284">
        <v>1536</v>
      </c>
      <c r="AH1181" s="284">
        <v>1804</v>
      </c>
      <c r="AI1181" s="284">
        <v>0</v>
      </c>
      <c r="AJ1181" s="284">
        <v>1169</v>
      </c>
      <c r="AK1181" s="284">
        <v>1358</v>
      </c>
      <c r="AL1181" s="284">
        <v>1595</v>
      </c>
      <c r="AM1181" s="284">
        <v>991</v>
      </c>
      <c r="AN1181" s="284">
        <v>1108</v>
      </c>
      <c r="AO1181" s="284">
        <v>1261</v>
      </c>
      <c r="AP1181" s="284">
        <v>1128</v>
      </c>
      <c r="AQ1181" s="284">
        <v>1128</v>
      </c>
      <c r="AR1181" s="284">
        <v>1484</v>
      </c>
      <c r="AS1181" s="284">
        <v>1257</v>
      </c>
      <c r="AU1181" t="s">
        <v>4609</v>
      </c>
    </row>
    <row r="1182" spans="4:47" ht="13.5" customHeight="1">
      <c r="D1182" s="283" t="s">
        <v>3819</v>
      </c>
      <c r="E1182" s="283" t="s">
        <v>4713</v>
      </c>
      <c r="F1182" s="285" t="s">
        <v>3841</v>
      </c>
      <c r="G1182" s="199">
        <v>27.400000000000002</v>
      </c>
      <c r="H1182" s="284">
        <v>947</v>
      </c>
      <c r="I1182" s="284">
        <v>942</v>
      </c>
      <c r="J1182" s="284">
        <v>1143</v>
      </c>
      <c r="K1182" s="284">
        <v>1003</v>
      </c>
      <c r="L1182" s="284">
        <v>993</v>
      </c>
      <c r="M1182" s="284">
        <v>1222</v>
      </c>
      <c r="N1182" s="284">
        <v>1162</v>
      </c>
      <c r="O1182" s="284">
        <v>1066</v>
      </c>
      <c r="P1182" s="284">
        <v>1074</v>
      </c>
      <c r="Q1182" s="284">
        <v>1232</v>
      </c>
      <c r="R1182" s="284">
        <v>1190</v>
      </c>
      <c r="S1182" s="284">
        <v>1237</v>
      </c>
      <c r="T1182" s="284">
        <v>1493</v>
      </c>
      <c r="U1182" s="284">
        <v>1652</v>
      </c>
      <c r="V1182" s="284">
        <v>1230</v>
      </c>
      <c r="W1182" s="284">
        <v>1369</v>
      </c>
      <c r="X1182" s="284">
        <v>1046</v>
      </c>
      <c r="Y1182" s="284">
        <v>1191</v>
      </c>
      <c r="Z1182" s="284">
        <v>1387</v>
      </c>
      <c r="AA1182" s="284">
        <v>1151</v>
      </c>
      <c r="AB1182" s="284">
        <v>1134</v>
      </c>
      <c r="AC1182" s="284">
        <v>1360</v>
      </c>
      <c r="AD1182" s="284">
        <v>1598</v>
      </c>
      <c r="AE1182" s="284">
        <v>1256</v>
      </c>
      <c r="AF1182" s="284">
        <v>1372</v>
      </c>
      <c r="AG1182" s="284">
        <v>1571</v>
      </c>
      <c r="AH1182" s="284">
        <v>1845</v>
      </c>
      <c r="AI1182" s="284">
        <v>980</v>
      </c>
      <c r="AJ1182" s="284">
        <v>1197</v>
      </c>
      <c r="AK1182" s="284">
        <v>1393</v>
      </c>
      <c r="AL1182" s="284">
        <v>1636</v>
      </c>
      <c r="AM1182" s="284">
        <v>1014</v>
      </c>
      <c r="AN1182" s="284">
        <v>1136</v>
      </c>
      <c r="AO1182" s="284">
        <v>1293</v>
      </c>
      <c r="AP1182" s="284">
        <v>1162</v>
      </c>
      <c r="AQ1182" s="284">
        <v>1162</v>
      </c>
      <c r="AR1182" s="284">
        <v>1530</v>
      </c>
      <c r="AS1182" s="284">
        <v>1290</v>
      </c>
      <c r="AU1182" t="s">
        <v>3819</v>
      </c>
    </row>
    <row r="1183" spans="4:47" ht="13.5" customHeight="1">
      <c r="D1183" s="283" t="s">
        <v>3820</v>
      </c>
      <c r="E1183" s="283" t="s">
        <v>4713</v>
      </c>
      <c r="F1183" s="285" t="s">
        <v>3841</v>
      </c>
      <c r="G1183" s="199">
        <v>27.400000000000002</v>
      </c>
      <c r="H1183" s="284">
        <v>947</v>
      </c>
      <c r="I1183" s="284">
        <v>942</v>
      </c>
      <c r="J1183" s="284">
        <v>1143</v>
      </c>
      <c r="K1183" s="284">
        <v>1003</v>
      </c>
      <c r="L1183" s="284">
        <v>993</v>
      </c>
      <c r="M1183" s="284">
        <v>1222</v>
      </c>
      <c r="N1183" s="284">
        <v>1162</v>
      </c>
      <c r="O1183" s="284">
        <v>1066</v>
      </c>
      <c r="P1183" s="284">
        <v>1074</v>
      </c>
      <c r="Q1183" s="284">
        <v>1232</v>
      </c>
      <c r="R1183" s="284">
        <v>1190</v>
      </c>
      <c r="S1183" s="284">
        <v>1237</v>
      </c>
      <c r="T1183" s="284">
        <v>1493</v>
      </c>
      <c r="U1183" s="284">
        <v>1652</v>
      </c>
      <c r="V1183" s="284">
        <v>1230</v>
      </c>
      <c r="W1183" s="284">
        <v>1369</v>
      </c>
      <c r="X1183" s="284">
        <v>1046</v>
      </c>
      <c r="Y1183" s="284">
        <v>1191</v>
      </c>
      <c r="Z1183" s="284">
        <v>1387</v>
      </c>
      <c r="AA1183" s="284">
        <v>1151</v>
      </c>
      <c r="AB1183" s="284">
        <v>1134</v>
      </c>
      <c r="AC1183" s="284">
        <v>1360</v>
      </c>
      <c r="AD1183" s="284">
        <v>1598</v>
      </c>
      <c r="AE1183" s="284">
        <v>1256</v>
      </c>
      <c r="AF1183" s="284">
        <v>1372</v>
      </c>
      <c r="AG1183" s="284">
        <v>1571</v>
      </c>
      <c r="AH1183" s="284">
        <v>1845</v>
      </c>
      <c r="AI1183" s="284">
        <v>980</v>
      </c>
      <c r="AJ1183" s="284">
        <v>1197</v>
      </c>
      <c r="AK1183" s="284">
        <v>1393</v>
      </c>
      <c r="AL1183" s="284">
        <v>1636</v>
      </c>
      <c r="AM1183" s="284">
        <v>1014</v>
      </c>
      <c r="AN1183" s="284">
        <v>1136</v>
      </c>
      <c r="AO1183" s="284">
        <v>1293</v>
      </c>
      <c r="AP1183" s="284">
        <v>1162</v>
      </c>
      <c r="AQ1183" s="284">
        <v>1162</v>
      </c>
      <c r="AR1183" s="284">
        <v>1530</v>
      </c>
      <c r="AS1183" s="284">
        <v>1290</v>
      </c>
      <c r="AU1183" t="s">
        <v>3820</v>
      </c>
    </row>
    <row r="1184" spans="4:47" ht="13.5" customHeight="1">
      <c r="D1184" s="283" t="s">
        <v>3821</v>
      </c>
      <c r="E1184" s="283" t="s">
        <v>4713</v>
      </c>
      <c r="F1184" s="285" t="s">
        <v>3841</v>
      </c>
      <c r="G1184" s="199">
        <v>28.3</v>
      </c>
      <c r="H1184" s="284">
        <v>958</v>
      </c>
      <c r="I1184" s="284">
        <v>953</v>
      </c>
      <c r="J1184" s="284">
        <v>1157</v>
      </c>
      <c r="K1184" s="284">
        <v>1016</v>
      </c>
      <c r="L1184" s="284">
        <v>1006</v>
      </c>
      <c r="M1184" s="284">
        <v>1239</v>
      </c>
      <c r="N1184" s="284">
        <v>1179</v>
      </c>
      <c r="O1184" s="284">
        <v>1086</v>
      </c>
      <c r="P1184" s="284">
        <v>1095</v>
      </c>
      <c r="Q1184" s="284">
        <v>1255</v>
      </c>
      <c r="R1184" s="284">
        <v>1213</v>
      </c>
      <c r="S1184" s="284">
        <v>1254</v>
      </c>
      <c r="T1184" s="284">
        <v>1518</v>
      </c>
      <c r="U1184" s="284">
        <v>1676</v>
      </c>
      <c r="V1184" s="284">
        <v>1251</v>
      </c>
      <c r="W1184" s="284">
        <v>1392</v>
      </c>
      <c r="X1184" s="284">
        <v>1059</v>
      </c>
      <c r="Y1184" s="284">
        <v>1208</v>
      </c>
      <c r="Z1184" s="284">
        <v>1406</v>
      </c>
      <c r="AA1184" s="284">
        <v>1164</v>
      </c>
      <c r="AB1184" s="284">
        <v>1151</v>
      </c>
      <c r="AC1184" s="284">
        <v>1384</v>
      </c>
      <c r="AD1184" s="284">
        <v>1625</v>
      </c>
      <c r="AE1184" s="284">
        <v>1274</v>
      </c>
      <c r="AF1184" s="284">
        <v>1389</v>
      </c>
      <c r="AG1184" s="284">
        <v>1594</v>
      </c>
      <c r="AH1184" s="284">
        <v>1873</v>
      </c>
      <c r="AI1184" s="284">
        <v>990</v>
      </c>
      <c r="AJ1184" s="284">
        <v>1214</v>
      </c>
      <c r="AK1184" s="284">
        <v>1416</v>
      </c>
      <c r="AL1184" s="284">
        <v>1664</v>
      </c>
      <c r="AM1184" s="284">
        <v>1027</v>
      </c>
      <c r="AN1184" s="284">
        <v>1152</v>
      </c>
      <c r="AO1184" s="284">
        <v>1311</v>
      </c>
      <c r="AP1184" s="284">
        <v>1183</v>
      </c>
      <c r="AQ1184" s="284">
        <v>1183</v>
      </c>
      <c r="AR1184" s="284">
        <v>1565</v>
      </c>
      <c r="AS1184" s="284">
        <v>1311</v>
      </c>
      <c r="AU1184" t="s">
        <v>3821</v>
      </c>
    </row>
    <row r="1185" spans="4:47" ht="13.5" customHeight="1">
      <c r="D1185" s="283" t="s">
        <v>3822</v>
      </c>
      <c r="E1185" s="283" t="s">
        <v>4713</v>
      </c>
      <c r="F1185" s="285" t="s">
        <v>3841</v>
      </c>
      <c r="G1185" s="199">
        <v>28.3</v>
      </c>
      <c r="H1185" s="284">
        <v>958</v>
      </c>
      <c r="I1185" s="284">
        <v>953</v>
      </c>
      <c r="J1185" s="284">
        <v>1157</v>
      </c>
      <c r="K1185" s="284">
        <v>1016</v>
      </c>
      <c r="L1185" s="284">
        <v>1006</v>
      </c>
      <c r="M1185" s="284">
        <v>1239</v>
      </c>
      <c r="N1185" s="284">
        <v>1179</v>
      </c>
      <c r="O1185" s="284">
        <v>1086</v>
      </c>
      <c r="P1185" s="284">
        <v>1095</v>
      </c>
      <c r="Q1185" s="284">
        <v>1255</v>
      </c>
      <c r="R1185" s="284">
        <v>1213</v>
      </c>
      <c r="S1185" s="284">
        <v>1254</v>
      </c>
      <c r="T1185" s="284">
        <v>1518</v>
      </c>
      <c r="U1185" s="284">
        <v>1676</v>
      </c>
      <c r="V1185" s="284">
        <v>1251</v>
      </c>
      <c r="W1185" s="284">
        <v>1392</v>
      </c>
      <c r="X1185" s="284">
        <v>1059</v>
      </c>
      <c r="Y1185" s="284">
        <v>1208</v>
      </c>
      <c r="Z1185" s="284">
        <v>1406</v>
      </c>
      <c r="AA1185" s="284">
        <v>1164</v>
      </c>
      <c r="AB1185" s="284">
        <v>1151</v>
      </c>
      <c r="AC1185" s="284">
        <v>1384</v>
      </c>
      <c r="AD1185" s="284">
        <v>1625</v>
      </c>
      <c r="AE1185" s="284">
        <v>1274</v>
      </c>
      <c r="AF1185" s="284">
        <v>1389</v>
      </c>
      <c r="AG1185" s="284">
        <v>1594</v>
      </c>
      <c r="AH1185" s="284">
        <v>1873</v>
      </c>
      <c r="AI1185" s="284">
        <v>990</v>
      </c>
      <c r="AJ1185" s="284">
        <v>1214</v>
      </c>
      <c r="AK1185" s="284">
        <v>1416</v>
      </c>
      <c r="AL1185" s="284">
        <v>1664</v>
      </c>
      <c r="AM1185" s="284">
        <v>1027</v>
      </c>
      <c r="AN1185" s="284">
        <v>1152</v>
      </c>
      <c r="AO1185" s="284">
        <v>1311</v>
      </c>
      <c r="AP1185" s="284">
        <v>1183</v>
      </c>
      <c r="AQ1185" s="284">
        <v>1183</v>
      </c>
      <c r="AR1185" s="284">
        <v>1565</v>
      </c>
      <c r="AS1185" s="284">
        <v>1311</v>
      </c>
      <c r="AU1185" t="s">
        <v>3822</v>
      </c>
    </row>
    <row r="1186" spans="4:47" ht="13.5" customHeight="1">
      <c r="D1186" s="283" t="s">
        <v>3823</v>
      </c>
      <c r="E1186" s="283" t="s">
        <v>4713</v>
      </c>
      <c r="F1186" s="285" t="s">
        <v>3841</v>
      </c>
      <c r="G1186" s="199">
        <v>29.200000000000003</v>
      </c>
      <c r="H1186" s="284">
        <v>1069</v>
      </c>
      <c r="I1186" s="284">
        <v>1062</v>
      </c>
      <c r="J1186" s="284">
        <v>1283</v>
      </c>
      <c r="K1186" s="284">
        <v>1129</v>
      </c>
      <c r="L1186" s="284">
        <v>1116</v>
      </c>
      <c r="M1186" s="284">
        <v>1368</v>
      </c>
      <c r="N1186" s="284">
        <v>1298</v>
      </c>
      <c r="O1186" s="284">
        <v>1199</v>
      </c>
      <c r="P1186" s="284">
        <v>1208</v>
      </c>
      <c r="Q1186" s="284">
        <v>1385</v>
      </c>
      <c r="R1186" s="284">
        <v>1334</v>
      </c>
      <c r="S1186" s="284">
        <v>1359</v>
      </c>
      <c r="T1186" s="284">
        <v>1632</v>
      </c>
      <c r="U1186" s="284">
        <v>1810</v>
      </c>
      <c r="V1186" s="284">
        <v>1363</v>
      </c>
      <c r="W1186" s="284">
        <v>1519</v>
      </c>
      <c r="X1186" s="284">
        <v>1168</v>
      </c>
      <c r="Y1186" s="284">
        <v>1324</v>
      </c>
      <c r="Z1186" s="284">
        <v>1543</v>
      </c>
      <c r="AA1186" s="284">
        <v>1285</v>
      </c>
      <c r="AB1186" s="284">
        <v>1266</v>
      </c>
      <c r="AC1186" s="284">
        <v>1506</v>
      </c>
      <c r="AD1186" s="284">
        <v>1769</v>
      </c>
      <c r="AE1186" s="284">
        <v>1399</v>
      </c>
      <c r="AF1186" s="284">
        <v>1503</v>
      </c>
      <c r="AG1186" s="284">
        <v>1717</v>
      </c>
      <c r="AH1186" s="284">
        <v>2017</v>
      </c>
      <c r="AI1186" s="284">
        <v>1100</v>
      </c>
      <c r="AJ1186" s="284">
        <v>1329</v>
      </c>
      <c r="AK1186" s="284">
        <v>1539</v>
      </c>
      <c r="AL1186" s="284">
        <v>1808</v>
      </c>
      <c r="AM1186" s="284">
        <v>1136</v>
      </c>
      <c r="AN1186" s="284">
        <v>1266</v>
      </c>
      <c r="AO1186" s="284">
        <v>1442</v>
      </c>
      <c r="AP1186" s="284">
        <v>1289</v>
      </c>
      <c r="AQ1186" s="284">
        <v>1289</v>
      </c>
      <c r="AR1186" s="284">
        <v>1683</v>
      </c>
      <c r="AS1186" s="284">
        <v>1417</v>
      </c>
      <c r="AU1186" t="s">
        <v>3823</v>
      </c>
    </row>
    <row r="1187" spans="4:47" ht="13.5" customHeight="1">
      <c r="D1187" s="283" t="s">
        <v>3824</v>
      </c>
      <c r="E1187" s="283" t="s">
        <v>4713</v>
      </c>
      <c r="F1187" s="285" t="s">
        <v>3841</v>
      </c>
      <c r="G1187" s="199">
        <v>29.200000000000003</v>
      </c>
      <c r="H1187" s="284">
        <v>1069</v>
      </c>
      <c r="I1187" s="284">
        <v>1062</v>
      </c>
      <c r="J1187" s="284">
        <v>1283</v>
      </c>
      <c r="K1187" s="284">
        <v>1129</v>
      </c>
      <c r="L1187" s="284">
        <v>1116</v>
      </c>
      <c r="M1187" s="284">
        <v>1368</v>
      </c>
      <c r="N1187" s="284">
        <v>1298</v>
      </c>
      <c r="O1187" s="284">
        <v>1199</v>
      </c>
      <c r="P1187" s="284">
        <v>1208</v>
      </c>
      <c r="Q1187" s="284">
        <v>1385</v>
      </c>
      <c r="R1187" s="284">
        <v>1334</v>
      </c>
      <c r="S1187" s="284">
        <v>1359</v>
      </c>
      <c r="T1187" s="284">
        <v>1632</v>
      </c>
      <c r="U1187" s="284">
        <v>1810</v>
      </c>
      <c r="V1187" s="284">
        <v>1363</v>
      </c>
      <c r="W1187" s="284">
        <v>1519</v>
      </c>
      <c r="X1187" s="284">
        <v>1168</v>
      </c>
      <c r="Y1187" s="284">
        <v>1324</v>
      </c>
      <c r="Z1187" s="284">
        <v>1543</v>
      </c>
      <c r="AA1187" s="284">
        <v>1285</v>
      </c>
      <c r="AB1187" s="284">
        <v>1266</v>
      </c>
      <c r="AC1187" s="284">
        <v>1506</v>
      </c>
      <c r="AD1187" s="284">
        <v>1769</v>
      </c>
      <c r="AE1187" s="284">
        <v>1399</v>
      </c>
      <c r="AF1187" s="284">
        <v>1503</v>
      </c>
      <c r="AG1187" s="284">
        <v>1717</v>
      </c>
      <c r="AH1187" s="284">
        <v>2017</v>
      </c>
      <c r="AI1187" s="284">
        <v>1100</v>
      </c>
      <c r="AJ1187" s="284">
        <v>1329</v>
      </c>
      <c r="AK1187" s="284">
        <v>1539</v>
      </c>
      <c r="AL1187" s="284">
        <v>1808</v>
      </c>
      <c r="AM1187" s="284">
        <v>1136</v>
      </c>
      <c r="AN1187" s="284">
        <v>1266</v>
      </c>
      <c r="AO1187" s="284">
        <v>1442</v>
      </c>
      <c r="AP1187" s="284">
        <v>1289</v>
      </c>
      <c r="AQ1187" s="284">
        <v>1289</v>
      </c>
      <c r="AR1187" s="284">
        <v>1683</v>
      </c>
      <c r="AS1187" s="284">
        <v>1417</v>
      </c>
      <c r="AU1187" t="s">
        <v>3824</v>
      </c>
    </row>
    <row r="1188" spans="4:47" ht="13.5" customHeight="1">
      <c r="D1188" s="283" t="s">
        <v>148</v>
      </c>
      <c r="E1188" s="282"/>
      <c r="F1188" s="285" t="s">
        <v>3713</v>
      </c>
      <c r="G1188" s="199">
        <v>29.200000000000003</v>
      </c>
      <c r="H1188" s="284">
        <v>1038</v>
      </c>
      <c r="I1188" s="284">
        <v>1058</v>
      </c>
      <c r="J1188" s="284">
        <v>1220</v>
      </c>
      <c r="K1188" s="284">
        <v>1165</v>
      </c>
      <c r="L1188" s="284">
        <v>1136</v>
      </c>
      <c r="M1188" s="284">
        <v>1327</v>
      </c>
      <c r="N1188" s="284">
        <v>1225</v>
      </c>
      <c r="O1188" s="284">
        <v>1061</v>
      </c>
      <c r="P1188" s="284">
        <v>1181</v>
      </c>
      <c r="Q1188" s="284">
        <v>1335</v>
      </c>
      <c r="R1188" s="284">
        <v>1298</v>
      </c>
      <c r="S1188" s="284">
        <v>1587</v>
      </c>
      <c r="T1188" s="284">
        <v>1862</v>
      </c>
      <c r="U1188" s="284">
        <v>2094</v>
      </c>
      <c r="V1188" s="284">
        <v>1442</v>
      </c>
      <c r="W1188" s="284">
        <v>1611</v>
      </c>
      <c r="X1188" s="284">
        <v>1181</v>
      </c>
      <c r="Y1188" s="284">
        <v>1335</v>
      </c>
      <c r="Z1188" s="284">
        <v>1450</v>
      </c>
      <c r="AA1188" s="284">
        <v>1337</v>
      </c>
      <c r="AB1188" s="284">
        <v>1263</v>
      </c>
      <c r="AC1188" s="284">
        <v>1472</v>
      </c>
      <c r="AD1188" s="284">
        <v>1792</v>
      </c>
      <c r="AE1188" s="284">
        <v>1425</v>
      </c>
      <c r="AF1188" s="284">
        <v>1691</v>
      </c>
      <c r="AG1188" s="284">
        <v>1909</v>
      </c>
      <c r="AH1188" s="284">
        <v>2306</v>
      </c>
      <c r="AI1188" s="284">
        <v>1116</v>
      </c>
      <c r="AJ1188" s="284">
        <v>1469</v>
      </c>
      <c r="AK1188" s="284">
        <v>1679</v>
      </c>
      <c r="AL1188" s="284">
        <v>1974</v>
      </c>
      <c r="AM1188" s="284">
        <v>1230</v>
      </c>
      <c r="AN1188" s="284">
        <v>1358</v>
      </c>
      <c r="AO1188" s="284">
        <v>1548</v>
      </c>
      <c r="AP1188" s="284">
        <v>1233</v>
      </c>
      <c r="AQ1188" s="284">
        <v>1233</v>
      </c>
      <c r="AR1188" s="284">
        <v>1623</v>
      </c>
      <c r="AS1188" s="284">
        <v>1521</v>
      </c>
      <c r="AU1188" t="s">
        <v>148</v>
      </c>
    </row>
    <row r="1189" spans="4:47" ht="13.5" customHeight="1">
      <c r="D1189" s="283" t="s">
        <v>149</v>
      </c>
      <c r="E1189" s="283" t="s">
        <v>4713</v>
      </c>
      <c r="F1189" s="285" t="s">
        <v>150</v>
      </c>
      <c r="G1189" s="199">
        <v>29.200000000000003</v>
      </c>
      <c r="H1189" s="284">
        <v>948</v>
      </c>
      <c r="I1189" s="284">
        <v>969</v>
      </c>
      <c r="J1189" s="284">
        <v>1111</v>
      </c>
      <c r="K1189" s="284">
        <v>1016</v>
      </c>
      <c r="L1189" s="284">
        <v>992</v>
      </c>
      <c r="M1189" s="284">
        <v>1178</v>
      </c>
      <c r="N1189" s="284">
        <v>1086</v>
      </c>
      <c r="O1189" s="284">
        <v>980</v>
      </c>
      <c r="P1189" s="284">
        <v>1120</v>
      </c>
      <c r="Q1189" s="284">
        <v>1243</v>
      </c>
      <c r="R1189" s="284">
        <v>1211</v>
      </c>
      <c r="S1189" s="284">
        <v>1262</v>
      </c>
      <c r="T1189" s="284">
        <v>1532</v>
      </c>
      <c r="U1189" s="284">
        <v>1691</v>
      </c>
      <c r="V1189" s="284">
        <v>1260</v>
      </c>
      <c r="W1189" s="284">
        <v>1405</v>
      </c>
      <c r="X1189" s="284">
        <v>1014</v>
      </c>
      <c r="Y1189" s="284">
        <v>1165</v>
      </c>
      <c r="Z1189" s="284">
        <v>1170</v>
      </c>
      <c r="AA1189" s="284">
        <v>1151</v>
      </c>
      <c r="AB1189" s="284">
        <v>1113</v>
      </c>
      <c r="AC1189" s="284">
        <v>1321</v>
      </c>
      <c r="AD1189" s="284">
        <v>1613</v>
      </c>
      <c r="AE1189" s="284">
        <v>1259</v>
      </c>
      <c r="AF1189" s="284">
        <v>1327</v>
      </c>
      <c r="AG1189" s="284">
        <v>1539</v>
      </c>
      <c r="AH1189" s="284">
        <v>1870</v>
      </c>
      <c r="AI1189" s="284">
        <v>968</v>
      </c>
      <c r="AJ1189" s="284">
        <v>1213</v>
      </c>
      <c r="AK1189" s="284">
        <v>1419</v>
      </c>
      <c r="AL1189" s="284">
        <v>1667</v>
      </c>
      <c r="AM1189" s="284">
        <v>1021</v>
      </c>
      <c r="AN1189" s="284">
        <v>1150</v>
      </c>
      <c r="AO1189" s="284">
        <v>1308</v>
      </c>
      <c r="AP1189" s="284">
        <v>1183</v>
      </c>
      <c r="AQ1189" s="284">
        <v>1183</v>
      </c>
      <c r="AR1189" s="284">
        <v>1575</v>
      </c>
      <c r="AS1189" s="284">
        <v>1322</v>
      </c>
      <c r="AU1189" t="s">
        <v>149</v>
      </c>
    </row>
    <row r="1190" spans="4:47" ht="13.5" customHeight="1">
      <c r="D1190" s="283" t="s">
        <v>3235</v>
      </c>
      <c r="E1190" s="283" t="s">
        <v>4713</v>
      </c>
      <c r="F1190" s="285" t="s">
        <v>150</v>
      </c>
      <c r="G1190" s="199">
        <v>29.200000000000003</v>
      </c>
      <c r="H1190" s="284">
        <v>948</v>
      </c>
      <c r="I1190" s="284">
        <v>969</v>
      </c>
      <c r="J1190" s="284">
        <v>1111</v>
      </c>
      <c r="K1190" s="284">
        <v>1016</v>
      </c>
      <c r="L1190" s="284">
        <v>992</v>
      </c>
      <c r="M1190" s="284">
        <v>1178</v>
      </c>
      <c r="N1190" s="284">
        <v>1086</v>
      </c>
      <c r="O1190" s="284">
        <v>980</v>
      </c>
      <c r="P1190" s="284">
        <v>1120</v>
      </c>
      <c r="Q1190" s="284">
        <v>1243</v>
      </c>
      <c r="R1190" s="284">
        <v>1211</v>
      </c>
      <c r="S1190" s="284">
        <v>1262</v>
      </c>
      <c r="T1190" s="284">
        <v>1532</v>
      </c>
      <c r="U1190" s="284">
        <v>1691</v>
      </c>
      <c r="V1190" s="284">
        <v>1260</v>
      </c>
      <c r="W1190" s="284">
        <v>1405</v>
      </c>
      <c r="X1190" s="284">
        <v>1014</v>
      </c>
      <c r="Y1190" s="284">
        <v>1165</v>
      </c>
      <c r="Z1190" s="284">
        <v>1170</v>
      </c>
      <c r="AA1190" s="284">
        <v>1151</v>
      </c>
      <c r="AB1190" s="284">
        <v>1113</v>
      </c>
      <c r="AC1190" s="284">
        <v>1321</v>
      </c>
      <c r="AD1190" s="284">
        <v>1613</v>
      </c>
      <c r="AE1190" s="284">
        <v>1259</v>
      </c>
      <c r="AF1190" s="284">
        <v>1327</v>
      </c>
      <c r="AG1190" s="284">
        <v>1539</v>
      </c>
      <c r="AH1190" s="284">
        <v>1870</v>
      </c>
      <c r="AI1190" s="284">
        <v>968</v>
      </c>
      <c r="AJ1190" s="284">
        <v>1213</v>
      </c>
      <c r="AK1190" s="284">
        <v>1419</v>
      </c>
      <c r="AL1190" s="284">
        <v>1667</v>
      </c>
      <c r="AM1190" s="284">
        <v>1021</v>
      </c>
      <c r="AN1190" s="284">
        <v>1150</v>
      </c>
      <c r="AO1190" s="284">
        <v>1308</v>
      </c>
      <c r="AP1190" s="284">
        <v>1183</v>
      </c>
      <c r="AQ1190" s="284">
        <v>1183</v>
      </c>
      <c r="AR1190" s="284">
        <v>1575</v>
      </c>
      <c r="AS1190" s="284">
        <v>1322</v>
      </c>
      <c r="AU1190" t="s">
        <v>3235</v>
      </c>
    </row>
    <row r="1191" spans="4:47" ht="13.5" customHeight="1">
      <c r="D1191" s="283" t="s">
        <v>4610</v>
      </c>
      <c r="E1191" s="282"/>
      <c r="F1191" s="285" t="s">
        <v>3713</v>
      </c>
      <c r="G1191" s="199">
        <v>30.3</v>
      </c>
      <c r="H1191" s="287" t="s">
        <v>2022</v>
      </c>
      <c r="I1191" s="287" t="s">
        <v>2022</v>
      </c>
      <c r="J1191" s="287" t="s">
        <v>2022</v>
      </c>
      <c r="K1191" s="287" t="s">
        <v>2022</v>
      </c>
      <c r="L1191" s="287" t="s">
        <v>2022</v>
      </c>
      <c r="M1191" s="287" t="s">
        <v>2022</v>
      </c>
      <c r="N1191" s="287" t="s">
        <v>2022</v>
      </c>
      <c r="O1191" s="287" t="s">
        <v>2022</v>
      </c>
      <c r="P1191" s="287" t="s">
        <v>2022</v>
      </c>
      <c r="Q1191" s="287" t="s">
        <v>2022</v>
      </c>
      <c r="R1191" s="287" t="s">
        <v>2022</v>
      </c>
      <c r="S1191" s="287">
        <v>1604</v>
      </c>
      <c r="T1191" s="287">
        <v>1888</v>
      </c>
      <c r="U1191" s="287">
        <v>2119</v>
      </c>
      <c r="V1191" s="284">
        <v>1477</v>
      </c>
      <c r="W1191" s="284">
        <v>1649</v>
      </c>
      <c r="X1191" s="284">
        <v>1196</v>
      </c>
      <c r="Y1191" s="284">
        <v>1355</v>
      </c>
      <c r="Z1191" s="284">
        <v>1474</v>
      </c>
      <c r="AA1191" s="284">
        <v>1354</v>
      </c>
      <c r="AB1191" s="284">
        <v>1282</v>
      </c>
      <c r="AC1191" s="284">
        <v>1499</v>
      </c>
      <c r="AD1191" s="284">
        <v>1825</v>
      </c>
      <c r="AE1191" s="284">
        <v>1447</v>
      </c>
      <c r="AF1191" s="284">
        <v>1710</v>
      </c>
      <c r="AG1191" s="284">
        <v>1935</v>
      </c>
      <c r="AH1191" s="284">
        <v>2339</v>
      </c>
      <c r="AI1191" s="284">
        <v>0</v>
      </c>
      <c r="AJ1191" s="284">
        <v>1491</v>
      </c>
      <c r="AK1191" s="284">
        <v>1708</v>
      </c>
      <c r="AL1191" s="284">
        <v>2008</v>
      </c>
      <c r="AM1191" s="284">
        <v>1246</v>
      </c>
      <c r="AN1191" s="284">
        <v>1379</v>
      </c>
      <c r="AO1191" s="284">
        <v>1572</v>
      </c>
      <c r="AP1191" s="284">
        <v>1260</v>
      </c>
      <c r="AQ1191" s="284">
        <v>1260</v>
      </c>
      <c r="AR1191" s="284">
        <v>1665</v>
      </c>
      <c r="AS1191" s="284">
        <v>1557</v>
      </c>
      <c r="AU1191" t="s">
        <v>4610</v>
      </c>
    </row>
    <row r="1192" spans="4:47" ht="13.5" customHeight="1">
      <c r="D1192" s="283" t="s">
        <v>4611</v>
      </c>
      <c r="E1192" s="283" t="s">
        <v>4713</v>
      </c>
      <c r="F1192" s="285" t="s">
        <v>150</v>
      </c>
      <c r="G1192" s="199">
        <v>30.3</v>
      </c>
      <c r="H1192" s="287" t="s">
        <v>2022</v>
      </c>
      <c r="I1192" s="287" t="s">
        <v>2022</v>
      </c>
      <c r="J1192" s="287" t="s">
        <v>2022</v>
      </c>
      <c r="K1192" s="287" t="s">
        <v>2022</v>
      </c>
      <c r="L1192" s="287" t="s">
        <v>2022</v>
      </c>
      <c r="M1192" s="287" t="s">
        <v>2022</v>
      </c>
      <c r="N1192" s="287" t="s">
        <v>2022</v>
      </c>
      <c r="O1192" s="287" t="s">
        <v>2022</v>
      </c>
      <c r="P1192" s="287" t="s">
        <v>2022</v>
      </c>
      <c r="Q1192" s="287" t="s">
        <v>2022</v>
      </c>
      <c r="R1192" s="287" t="s">
        <v>2022</v>
      </c>
      <c r="S1192" s="284">
        <v>1279</v>
      </c>
      <c r="T1192" s="284">
        <v>1558</v>
      </c>
      <c r="U1192" s="284">
        <v>1716</v>
      </c>
      <c r="V1192" s="284">
        <v>1310</v>
      </c>
      <c r="W1192" s="284">
        <v>1459</v>
      </c>
      <c r="X1192" s="284">
        <v>1027</v>
      </c>
      <c r="Y1192" s="284">
        <v>1184</v>
      </c>
      <c r="Z1192" s="284">
        <v>1193</v>
      </c>
      <c r="AA1192" s="284">
        <v>1167</v>
      </c>
      <c r="AB1192" s="284">
        <v>1131</v>
      </c>
      <c r="AC1192" s="284">
        <v>1346</v>
      </c>
      <c r="AD1192" s="284">
        <v>1645</v>
      </c>
      <c r="AE1192" s="284">
        <v>1280</v>
      </c>
      <c r="AF1192" s="284">
        <v>1345</v>
      </c>
      <c r="AG1192" s="284">
        <v>1564</v>
      </c>
      <c r="AH1192" s="284">
        <v>1902</v>
      </c>
      <c r="AI1192" s="284">
        <v>0</v>
      </c>
      <c r="AJ1192" s="284">
        <v>1250</v>
      </c>
      <c r="AK1192" s="284">
        <v>1464</v>
      </c>
      <c r="AL1192" s="284">
        <v>1720</v>
      </c>
      <c r="AM1192" s="284">
        <v>1053</v>
      </c>
      <c r="AN1192" s="284">
        <v>1187</v>
      </c>
      <c r="AO1192" s="284">
        <v>1350</v>
      </c>
      <c r="AP1192" s="284">
        <v>1227</v>
      </c>
      <c r="AQ1192" s="284">
        <v>1227</v>
      </c>
      <c r="AR1192" s="284">
        <v>1634</v>
      </c>
      <c r="AS1192" s="284">
        <v>1375</v>
      </c>
      <c r="AU1192" t="s">
        <v>4611</v>
      </c>
    </row>
    <row r="1193" spans="4:47" ht="13.5" customHeight="1">
      <c r="D1193" s="283" t="s">
        <v>4612</v>
      </c>
      <c r="E1193" s="283" t="s">
        <v>4713</v>
      </c>
      <c r="F1193" s="285" t="s">
        <v>150</v>
      </c>
      <c r="G1193" s="199">
        <v>30.3</v>
      </c>
      <c r="H1193" s="287" t="s">
        <v>2022</v>
      </c>
      <c r="I1193" s="287" t="s">
        <v>2022</v>
      </c>
      <c r="J1193" s="287" t="s">
        <v>2022</v>
      </c>
      <c r="K1193" s="287" t="s">
        <v>2022</v>
      </c>
      <c r="L1193" s="287" t="s">
        <v>2022</v>
      </c>
      <c r="M1193" s="287" t="s">
        <v>2022</v>
      </c>
      <c r="N1193" s="287" t="s">
        <v>2022</v>
      </c>
      <c r="O1193" s="287" t="s">
        <v>2022</v>
      </c>
      <c r="P1193" s="287" t="s">
        <v>2022</v>
      </c>
      <c r="Q1193" s="287" t="s">
        <v>2022</v>
      </c>
      <c r="R1193" s="287" t="s">
        <v>2022</v>
      </c>
      <c r="S1193" s="284">
        <v>1279</v>
      </c>
      <c r="T1193" s="284">
        <v>1558</v>
      </c>
      <c r="U1193" s="284">
        <v>1716</v>
      </c>
      <c r="V1193" s="284">
        <v>1310</v>
      </c>
      <c r="W1193" s="284">
        <v>1459</v>
      </c>
      <c r="X1193" s="284">
        <v>1027</v>
      </c>
      <c r="Y1193" s="284">
        <v>1184</v>
      </c>
      <c r="Z1193" s="284">
        <v>1193</v>
      </c>
      <c r="AA1193" s="284">
        <v>1167</v>
      </c>
      <c r="AB1193" s="284">
        <v>1131</v>
      </c>
      <c r="AC1193" s="284">
        <v>1346</v>
      </c>
      <c r="AD1193" s="284">
        <v>1645</v>
      </c>
      <c r="AE1193" s="284">
        <v>1280</v>
      </c>
      <c r="AF1193" s="284">
        <v>1345</v>
      </c>
      <c r="AG1193" s="284">
        <v>1564</v>
      </c>
      <c r="AH1193" s="284">
        <v>1902</v>
      </c>
      <c r="AI1193" s="284">
        <v>0</v>
      </c>
      <c r="AJ1193" s="284">
        <v>1250</v>
      </c>
      <c r="AK1193" s="284">
        <v>1464</v>
      </c>
      <c r="AL1193" s="284">
        <v>1720</v>
      </c>
      <c r="AM1193" s="284">
        <v>1053</v>
      </c>
      <c r="AN1193" s="284">
        <v>1187</v>
      </c>
      <c r="AO1193" s="284">
        <v>1350</v>
      </c>
      <c r="AP1193" s="284">
        <v>1227</v>
      </c>
      <c r="AQ1193" s="284">
        <v>1227</v>
      </c>
      <c r="AR1193" s="284">
        <v>1634</v>
      </c>
      <c r="AS1193" s="284">
        <v>1375</v>
      </c>
      <c r="AU1193" t="s">
        <v>4612</v>
      </c>
    </row>
    <row r="1194" spans="4:47" ht="13.5" customHeight="1">
      <c r="D1194" s="283" t="s">
        <v>151</v>
      </c>
      <c r="E1194" s="282"/>
      <c r="F1194" s="285" t="s">
        <v>3713</v>
      </c>
      <c r="G1194" s="199">
        <v>31.3</v>
      </c>
      <c r="H1194" s="284">
        <v>1068</v>
      </c>
      <c r="I1194" s="284">
        <v>1091</v>
      </c>
      <c r="J1194" s="284">
        <v>1258</v>
      </c>
      <c r="K1194" s="284">
        <v>1202</v>
      </c>
      <c r="L1194" s="284">
        <v>1173</v>
      </c>
      <c r="M1194" s="284">
        <v>1378</v>
      </c>
      <c r="N1194" s="284">
        <v>1265</v>
      </c>
      <c r="O1194" s="284">
        <v>1095</v>
      </c>
      <c r="P1194" s="284">
        <v>1223</v>
      </c>
      <c r="Q1194" s="284">
        <v>1380</v>
      </c>
      <c r="R1194" s="284">
        <v>1342</v>
      </c>
      <c r="S1194" s="284">
        <v>1647</v>
      </c>
      <c r="T1194" s="284">
        <v>1941</v>
      </c>
      <c r="U1194" s="284">
        <v>2178</v>
      </c>
      <c r="V1194" s="284">
        <v>1512</v>
      </c>
      <c r="W1194" s="284">
        <v>1687</v>
      </c>
      <c r="X1194" s="284">
        <v>1210</v>
      </c>
      <c r="Y1194" s="284">
        <v>1374</v>
      </c>
      <c r="Z1194" s="284">
        <v>1498</v>
      </c>
      <c r="AA1194" s="284">
        <v>1371</v>
      </c>
      <c r="AB1194" s="284">
        <v>1300</v>
      </c>
      <c r="AC1194" s="284">
        <v>1525</v>
      </c>
      <c r="AD1194" s="284">
        <v>1858</v>
      </c>
      <c r="AE1194" s="284">
        <v>1469</v>
      </c>
      <c r="AF1194" s="284">
        <v>1729</v>
      </c>
      <c r="AG1194" s="284">
        <v>1961</v>
      </c>
      <c r="AH1194" s="284">
        <v>2372</v>
      </c>
      <c r="AI1194" s="284">
        <v>1143</v>
      </c>
      <c r="AJ1194" s="284">
        <v>1512</v>
      </c>
      <c r="AK1194" s="284">
        <v>1737</v>
      </c>
      <c r="AL1194" s="284">
        <v>2041</v>
      </c>
      <c r="AM1194" s="284">
        <v>1262</v>
      </c>
      <c r="AN1194" s="284">
        <v>1400</v>
      </c>
      <c r="AO1194" s="284">
        <v>1596</v>
      </c>
      <c r="AP1194" s="284">
        <v>1286</v>
      </c>
      <c r="AQ1194" s="284">
        <v>1286</v>
      </c>
      <c r="AR1194" s="284">
        <v>1706</v>
      </c>
      <c r="AS1194" s="284">
        <v>1592</v>
      </c>
      <c r="AU1194" t="s">
        <v>151</v>
      </c>
    </row>
    <row r="1195" spans="4:47" ht="13.5" customHeight="1">
      <c r="D1195" s="283" t="s">
        <v>152</v>
      </c>
      <c r="E1195" s="283" t="s">
        <v>4713</v>
      </c>
      <c r="F1195" s="285" t="s">
        <v>150</v>
      </c>
      <c r="G1195" s="199">
        <v>31.3</v>
      </c>
      <c r="H1195" s="284">
        <v>974</v>
      </c>
      <c r="I1195" s="284">
        <v>997</v>
      </c>
      <c r="J1195" s="284">
        <v>1143</v>
      </c>
      <c r="K1195" s="284">
        <v>1046</v>
      </c>
      <c r="L1195" s="284">
        <v>1021</v>
      </c>
      <c r="M1195" s="284">
        <v>1225</v>
      </c>
      <c r="N1195" s="284">
        <v>1120</v>
      </c>
      <c r="O1195" s="284">
        <v>1010</v>
      </c>
      <c r="P1195" s="284">
        <v>1161</v>
      </c>
      <c r="Q1195" s="284">
        <v>1285</v>
      </c>
      <c r="R1195" s="284">
        <v>1252</v>
      </c>
      <c r="S1195" s="284">
        <v>1348</v>
      </c>
      <c r="T1195" s="284">
        <v>1639</v>
      </c>
      <c r="U1195" s="284">
        <v>1808</v>
      </c>
      <c r="V1195" s="284">
        <v>1359</v>
      </c>
      <c r="W1195" s="284">
        <v>1513</v>
      </c>
      <c r="X1195" s="284">
        <v>1040</v>
      </c>
      <c r="Y1195" s="284">
        <v>1202</v>
      </c>
      <c r="Z1195" s="284">
        <v>1215</v>
      </c>
      <c r="AA1195" s="284">
        <v>1182</v>
      </c>
      <c r="AB1195" s="284">
        <v>1148</v>
      </c>
      <c r="AC1195" s="284">
        <v>1370</v>
      </c>
      <c r="AD1195" s="284">
        <v>1677</v>
      </c>
      <c r="AE1195" s="284">
        <v>1300</v>
      </c>
      <c r="AF1195" s="284">
        <v>1362</v>
      </c>
      <c r="AG1195" s="284">
        <v>1589</v>
      </c>
      <c r="AH1195" s="284">
        <v>1934</v>
      </c>
      <c r="AI1195" s="284">
        <v>992</v>
      </c>
      <c r="AJ1195" s="284">
        <v>1287</v>
      </c>
      <c r="AK1195" s="284">
        <v>1509</v>
      </c>
      <c r="AL1195" s="284">
        <v>1773</v>
      </c>
      <c r="AM1195" s="284">
        <v>1085</v>
      </c>
      <c r="AN1195" s="284">
        <v>1223</v>
      </c>
      <c r="AO1195" s="284">
        <v>1392</v>
      </c>
      <c r="AP1195" s="284">
        <v>1271</v>
      </c>
      <c r="AQ1195" s="284">
        <v>1271</v>
      </c>
      <c r="AR1195" s="284">
        <v>1693</v>
      </c>
      <c r="AS1195" s="284">
        <v>1428</v>
      </c>
      <c r="AU1195" t="s">
        <v>152</v>
      </c>
    </row>
    <row r="1196" spans="4:47" ht="13.5" customHeight="1">
      <c r="D1196" s="283" t="s">
        <v>3236</v>
      </c>
      <c r="E1196" s="283" t="s">
        <v>4713</v>
      </c>
      <c r="F1196" s="285" t="s">
        <v>150</v>
      </c>
      <c r="G1196" s="199">
        <v>31.3</v>
      </c>
      <c r="H1196" s="284">
        <v>974</v>
      </c>
      <c r="I1196" s="284">
        <v>997</v>
      </c>
      <c r="J1196" s="284">
        <v>1143</v>
      </c>
      <c r="K1196" s="284">
        <v>1046</v>
      </c>
      <c r="L1196" s="284">
        <v>1021</v>
      </c>
      <c r="M1196" s="284">
        <v>1225</v>
      </c>
      <c r="N1196" s="284">
        <v>1120</v>
      </c>
      <c r="O1196" s="284">
        <v>1010</v>
      </c>
      <c r="P1196" s="284">
        <v>1161</v>
      </c>
      <c r="Q1196" s="284">
        <v>1285</v>
      </c>
      <c r="R1196" s="284">
        <v>1252</v>
      </c>
      <c r="S1196" s="284">
        <v>1348</v>
      </c>
      <c r="T1196" s="284">
        <v>1639</v>
      </c>
      <c r="U1196" s="284">
        <v>1808</v>
      </c>
      <c r="V1196" s="284">
        <v>1359</v>
      </c>
      <c r="W1196" s="284">
        <v>1513</v>
      </c>
      <c r="X1196" s="284">
        <v>1040</v>
      </c>
      <c r="Y1196" s="284">
        <v>1202</v>
      </c>
      <c r="Z1196" s="284">
        <v>1215</v>
      </c>
      <c r="AA1196" s="284">
        <v>1182</v>
      </c>
      <c r="AB1196" s="284">
        <v>1148</v>
      </c>
      <c r="AC1196" s="284">
        <v>1370</v>
      </c>
      <c r="AD1196" s="284">
        <v>1677</v>
      </c>
      <c r="AE1196" s="284">
        <v>1300</v>
      </c>
      <c r="AF1196" s="284">
        <v>1362</v>
      </c>
      <c r="AG1196" s="284">
        <v>1589</v>
      </c>
      <c r="AH1196" s="284">
        <v>1934</v>
      </c>
      <c r="AI1196" s="284">
        <v>992</v>
      </c>
      <c r="AJ1196" s="284">
        <v>1287</v>
      </c>
      <c r="AK1196" s="284">
        <v>1509</v>
      </c>
      <c r="AL1196" s="284">
        <v>1773</v>
      </c>
      <c r="AM1196" s="284">
        <v>1085</v>
      </c>
      <c r="AN1196" s="284">
        <v>1223</v>
      </c>
      <c r="AO1196" s="284">
        <v>1392</v>
      </c>
      <c r="AP1196" s="284">
        <v>1271</v>
      </c>
      <c r="AQ1196" s="284">
        <v>1271</v>
      </c>
      <c r="AR1196" s="284">
        <v>1693</v>
      </c>
      <c r="AS1196" s="284">
        <v>1428</v>
      </c>
      <c r="AU1196" t="s">
        <v>3236</v>
      </c>
    </row>
    <row r="1197" spans="4:47" ht="13.5" customHeight="1">
      <c r="D1197" s="283" t="s">
        <v>2794</v>
      </c>
      <c r="E1197" s="282"/>
      <c r="F1197" s="285" t="s">
        <v>3713</v>
      </c>
      <c r="G1197" s="199">
        <v>32.300000000000004</v>
      </c>
      <c r="H1197" s="287">
        <v>1191</v>
      </c>
      <c r="I1197" s="287">
        <v>1219</v>
      </c>
      <c r="J1197" s="287">
        <v>1414</v>
      </c>
      <c r="K1197" s="287">
        <v>1315</v>
      </c>
      <c r="L1197" s="287">
        <v>1309</v>
      </c>
      <c r="M1197" s="287">
        <v>1528</v>
      </c>
      <c r="N1197" s="287">
        <v>1441</v>
      </c>
      <c r="O1197" s="287">
        <v>1242</v>
      </c>
      <c r="P1197" s="287">
        <v>1368</v>
      </c>
      <c r="Q1197" s="287">
        <v>1534</v>
      </c>
      <c r="R1197" s="287">
        <v>1445</v>
      </c>
      <c r="S1197" s="287">
        <v>1661</v>
      </c>
      <c r="T1197" s="287">
        <v>1965</v>
      </c>
      <c r="U1197" s="287">
        <v>2200</v>
      </c>
      <c r="V1197" s="284">
        <v>1530</v>
      </c>
      <c r="W1197" s="284">
        <v>1708</v>
      </c>
      <c r="X1197" s="284">
        <v>1355</v>
      </c>
      <c r="Y1197" s="284">
        <v>1528</v>
      </c>
      <c r="Z1197" s="284">
        <v>1782</v>
      </c>
      <c r="AA1197" s="284">
        <v>1492</v>
      </c>
      <c r="AB1197" s="284">
        <v>1420</v>
      </c>
      <c r="AC1197" s="284">
        <v>1714</v>
      </c>
      <c r="AD1197" s="284">
        <v>2014</v>
      </c>
      <c r="AE1197" s="284">
        <v>1601</v>
      </c>
      <c r="AF1197" s="284">
        <v>1896</v>
      </c>
      <c r="AG1197" s="284">
        <v>2135</v>
      </c>
      <c r="AH1197" s="284">
        <v>2510</v>
      </c>
      <c r="AI1197" s="284">
        <v>1269</v>
      </c>
      <c r="AJ1197" s="284">
        <v>1546</v>
      </c>
      <c r="AK1197" s="284">
        <v>1779</v>
      </c>
      <c r="AL1197" s="284">
        <v>2091</v>
      </c>
      <c r="AM1197" s="284">
        <v>1292</v>
      </c>
      <c r="AN1197" s="284">
        <v>1434</v>
      </c>
      <c r="AO1197" s="284">
        <v>1634</v>
      </c>
      <c r="AP1197" s="284">
        <v>1327</v>
      </c>
      <c r="AQ1197" s="284">
        <v>1327</v>
      </c>
      <c r="AR1197" s="284">
        <v>1761</v>
      </c>
      <c r="AS1197" s="284">
        <v>1612</v>
      </c>
      <c r="AU1197" t="s">
        <v>2794</v>
      </c>
    </row>
    <row r="1198" spans="4:47" ht="13.5" customHeight="1">
      <c r="D1198" s="283" t="s">
        <v>2795</v>
      </c>
      <c r="E1198" s="283" t="s">
        <v>4713</v>
      </c>
      <c r="F1198" s="285" t="s">
        <v>150</v>
      </c>
      <c r="G1198" s="199">
        <v>32.300000000000004</v>
      </c>
      <c r="H1198" s="284">
        <v>1047</v>
      </c>
      <c r="I1198" s="284">
        <v>1075</v>
      </c>
      <c r="J1198" s="284">
        <v>1241</v>
      </c>
      <c r="K1198" s="284">
        <v>1114</v>
      </c>
      <c r="L1198" s="284">
        <v>1107</v>
      </c>
      <c r="M1198" s="284">
        <v>1299</v>
      </c>
      <c r="N1198" s="284">
        <v>1230</v>
      </c>
      <c r="O1198" s="284">
        <v>1112</v>
      </c>
      <c r="P1198" s="284">
        <v>1256</v>
      </c>
      <c r="Q1198" s="284">
        <v>1389</v>
      </c>
      <c r="R1198" s="284">
        <v>1308</v>
      </c>
      <c r="S1198" s="284">
        <v>1363</v>
      </c>
      <c r="T1198" s="284">
        <v>1662</v>
      </c>
      <c r="U1198" s="284">
        <v>1831</v>
      </c>
      <c r="V1198" s="284">
        <v>1377</v>
      </c>
      <c r="W1198" s="284">
        <v>1534</v>
      </c>
      <c r="X1198" s="284">
        <v>1146</v>
      </c>
      <c r="Y1198" s="284">
        <v>1315</v>
      </c>
      <c r="Z1198" s="284">
        <v>1531</v>
      </c>
      <c r="AA1198" s="284">
        <v>1259</v>
      </c>
      <c r="AB1198" s="284">
        <v>1259</v>
      </c>
      <c r="AC1198" s="284">
        <v>1519</v>
      </c>
      <c r="AD1198" s="284">
        <v>1785</v>
      </c>
      <c r="AE1198" s="284">
        <v>1387</v>
      </c>
      <c r="AF1198" s="284">
        <v>1497</v>
      </c>
      <c r="AG1198" s="284">
        <v>1729</v>
      </c>
      <c r="AH1198" s="284">
        <v>2033</v>
      </c>
      <c r="AI1198" s="284">
        <v>1071</v>
      </c>
      <c r="AJ1198" s="284">
        <v>1322</v>
      </c>
      <c r="AK1198" s="284">
        <v>1551</v>
      </c>
      <c r="AL1198" s="284">
        <v>1823</v>
      </c>
      <c r="AM1198" s="284">
        <v>1114</v>
      </c>
      <c r="AN1198" s="284">
        <v>1257</v>
      </c>
      <c r="AO1198" s="284">
        <v>1431</v>
      </c>
      <c r="AP1198" s="284">
        <v>1312</v>
      </c>
      <c r="AQ1198" s="284">
        <v>1312</v>
      </c>
      <c r="AR1198" s="284">
        <v>1749</v>
      </c>
      <c r="AS1198" s="284">
        <v>1449</v>
      </c>
      <c r="AU1198" t="s">
        <v>2795</v>
      </c>
    </row>
    <row r="1199" spans="4:47" ht="13.5" customHeight="1">
      <c r="D1199" s="283" t="s">
        <v>3237</v>
      </c>
      <c r="E1199" s="283" t="s">
        <v>4713</v>
      </c>
      <c r="F1199" s="285" t="s">
        <v>150</v>
      </c>
      <c r="G1199" s="199">
        <v>32.300000000000004</v>
      </c>
      <c r="H1199" s="284">
        <v>1047</v>
      </c>
      <c r="I1199" s="284">
        <v>1075</v>
      </c>
      <c r="J1199" s="284">
        <v>1241</v>
      </c>
      <c r="K1199" s="284">
        <v>1114</v>
      </c>
      <c r="L1199" s="284">
        <v>1107</v>
      </c>
      <c r="M1199" s="284">
        <v>1299</v>
      </c>
      <c r="N1199" s="284">
        <v>1230</v>
      </c>
      <c r="O1199" s="284">
        <v>1112</v>
      </c>
      <c r="P1199" s="284">
        <v>1256</v>
      </c>
      <c r="Q1199" s="284">
        <v>1389</v>
      </c>
      <c r="R1199" s="284">
        <v>1308</v>
      </c>
      <c r="S1199" s="284">
        <v>1363</v>
      </c>
      <c r="T1199" s="284">
        <v>1662</v>
      </c>
      <c r="U1199" s="284">
        <v>1831</v>
      </c>
      <c r="V1199" s="284">
        <v>1377</v>
      </c>
      <c r="W1199" s="284">
        <v>1534</v>
      </c>
      <c r="X1199" s="284">
        <v>1146</v>
      </c>
      <c r="Y1199" s="284">
        <v>1315</v>
      </c>
      <c r="Z1199" s="284">
        <v>1531</v>
      </c>
      <c r="AA1199" s="284">
        <v>1259</v>
      </c>
      <c r="AB1199" s="284">
        <v>1259</v>
      </c>
      <c r="AC1199" s="284">
        <v>1519</v>
      </c>
      <c r="AD1199" s="284">
        <v>1785</v>
      </c>
      <c r="AE1199" s="284">
        <v>1387</v>
      </c>
      <c r="AF1199" s="284">
        <v>1497</v>
      </c>
      <c r="AG1199" s="284">
        <v>1729</v>
      </c>
      <c r="AH1199" s="284">
        <v>2033</v>
      </c>
      <c r="AI1199" s="284">
        <v>1071</v>
      </c>
      <c r="AJ1199" s="284">
        <v>1322</v>
      </c>
      <c r="AK1199" s="284">
        <v>1551</v>
      </c>
      <c r="AL1199" s="284">
        <v>1823</v>
      </c>
      <c r="AM1199" s="284">
        <v>1114</v>
      </c>
      <c r="AN1199" s="284">
        <v>1257</v>
      </c>
      <c r="AO1199" s="284">
        <v>1431</v>
      </c>
      <c r="AP1199" s="284">
        <v>1312</v>
      </c>
      <c r="AQ1199" s="284">
        <v>1312</v>
      </c>
      <c r="AR1199" s="284">
        <v>1749</v>
      </c>
      <c r="AS1199" s="284">
        <v>1449</v>
      </c>
      <c r="AU1199" t="s">
        <v>3237</v>
      </c>
    </row>
    <row r="1200" spans="4:47" ht="13.5" customHeight="1">
      <c r="D1200" s="283" t="s">
        <v>153</v>
      </c>
      <c r="E1200" s="282"/>
      <c r="F1200" s="285" t="s">
        <v>3713</v>
      </c>
      <c r="G1200" s="199">
        <v>33.4</v>
      </c>
      <c r="H1200" s="284">
        <v>1154</v>
      </c>
      <c r="I1200" s="284">
        <v>1177</v>
      </c>
      <c r="J1200" s="284">
        <v>1357</v>
      </c>
      <c r="K1200" s="284">
        <v>1295</v>
      </c>
      <c r="L1200" s="284">
        <v>1263</v>
      </c>
      <c r="M1200" s="284">
        <v>1490</v>
      </c>
      <c r="N1200" s="284">
        <v>1363</v>
      </c>
      <c r="O1200" s="284">
        <v>1182</v>
      </c>
      <c r="P1200" s="284">
        <v>1321</v>
      </c>
      <c r="Q1200" s="284">
        <v>1491</v>
      </c>
      <c r="R1200" s="284">
        <v>1449</v>
      </c>
      <c r="S1200" s="284">
        <v>1754</v>
      </c>
      <c r="T1200" s="284">
        <v>2069</v>
      </c>
      <c r="U1200" s="284">
        <v>2321</v>
      </c>
      <c r="V1200" s="284">
        <v>1631</v>
      </c>
      <c r="W1200" s="284">
        <v>1823</v>
      </c>
      <c r="X1200" s="284">
        <v>1293</v>
      </c>
      <c r="Y1200" s="284">
        <v>1468</v>
      </c>
      <c r="Z1200" s="284">
        <v>1610</v>
      </c>
      <c r="AA1200" s="284">
        <v>1464</v>
      </c>
      <c r="AB1200" s="284">
        <v>1391</v>
      </c>
      <c r="AC1200" s="284">
        <v>1631</v>
      </c>
      <c r="AD1200" s="284">
        <v>1988</v>
      </c>
      <c r="AE1200" s="284">
        <v>1571</v>
      </c>
      <c r="AF1200" s="284">
        <v>1820</v>
      </c>
      <c r="AG1200" s="284">
        <v>2068</v>
      </c>
      <c r="AH1200" s="284">
        <v>2502</v>
      </c>
      <c r="AI1200" s="284">
        <v>1224</v>
      </c>
      <c r="AJ1200" s="284">
        <v>1609</v>
      </c>
      <c r="AK1200" s="284">
        <v>1849</v>
      </c>
      <c r="AL1200" s="284">
        <v>2174</v>
      </c>
      <c r="AM1200" s="284">
        <v>1348</v>
      </c>
      <c r="AN1200" s="284">
        <v>1496</v>
      </c>
      <c r="AO1200" s="284">
        <v>1705</v>
      </c>
      <c r="AP1200" s="284">
        <v>1399</v>
      </c>
      <c r="AQ1200" s="284">
        <v>1399</v>
      </c>
      <c r="AR1200" s="284">
        <v>1848</v>
      </c>
      <c r="AS1200" s="284">
        <v>1725</v>
      </c>
      <c r="AU1200" t="s">
        <v>153</v>
      </c>
    </row>
    <row r="1201" spans="4:47" ht="13.5" customHeight="1">
      <c r="D1201" s="283" t="s">
        <v>154</v>
      </c>
      <c r="E1201" s="283" t="s">
        <v>4713</v>
      </c>
      <c r="F1201" s="285" t="s">
        <v>150</v>
      </c>
      <c r="G1201" s="199">
        <v>33.4</v>
      </c>
      <c r="H1201" s="284">
        <v>1080</v>
      </c>
      <c r="I1201" s="284">
        <v>1104</v>
      </c>
      <c r="J1201" s="284">
        <v>1265</v>
      </c>
      <c r="K1201" s="284">
        <v>1156</v>
      </c>
      <c r="L1201" s="284">
        <v>1128</v>
      </c>
      <c r="M1201" s="284">
        <v>1361</v>
      </c>
      <c r="N1201" s="284">
        <v>1236</v>
      </c>
      <c r="O1201" s="284">
        <v>1119</v>
      </c>
      <c r="P1201" s="284">
        <v>1282</v>
      </c>
      <c r="Q1201" s="284">
        <v>1421</v>
      </c>
      <c r="R1201" s="284">
        <v>1381</v>
      </c>
      <c r="S1201" s="284">
        <v>1475</v>
      </c>
      <c r="T1201" s="284">
        <v>1786</v>
      </c>
      <c r="U1201" s="284">
        <v>1975</v>
      </c>
      <c r="V1201" s="284">
        <v>1499</v>
      </c>
      <c r="W1201" s="284">
        <v>1672</v>
      </c>
      <c r="X1201" s="284">
        <v>1144</v>
      </c>
      <c r="Y1201" s="284">
        <v>1317</v>
      </c>
      <c r="Z1201" s="284">
        <v>1353</v>
      </c>
      <c r="AA1201" s="284">
        <v>1299</v>
      </c>
      <c r="AB1201" s="284">
        <v>1261</v>
      </c>
      <c r="AC1201" s="284">
        <v>1499</v>
      </c>
      <c r="AD1201" s="284">
        <v>1833</v>
      </c>
      <c r="AE1201" s="284">
        <v>1426</v>
      </c>
      <c r="AF1201" s="284">
        <v>1475</v>
      </c>
      <c r="AG1201" s="284">
        <v>1717</v>
      </c>
      <c r="AH1201" s="284">
        <v>2090</v>
      </c>
      <c r="AI1201" s="284">
        <v>1095</v>
      </c>
      <c r="AJ1201" s="284">
        <v>1406</v>
      </c>
      <c r="AK1201" s="284">
        <v>1644</v>
      </c>
      <c r="AL1201" s="284">
        <v>1931</v>
      </c>
      <c r="AM1201" s="284">
        <v>1192</v>
      </c>
      <c r="AN1201" s="284">
        <v>1340</v>
      </c>
      <c r="AO1201" s="284">
        <v>1526</v>
      </c>
      <c r="AP1201" s="284">
        <v>1384</v>
      </c>
      <c r="AQ1201" s="284">
        <v>1384</v>
      </c>
      <c r="AR1201" s="284">
        <v>1836</v>
      </c>
      <c r="AS1201" s="284">
        <v>1562</v>
      </c>
      <c r="AU1201" t="s">
        <v>154</v>
      </c>
    </row>
    <row r="1202" spans="4:47" ht="13.5" customHeight="1">
      <c r="D1202" s="283" t="s">
        <v>3238</v>
      </c>
      <c r="E1202" s="283" t="s">
        <v>4713</v>
      </c>
      <c r="F1202" s="285" t="s">
        <v>150</v>
      </c>
      <c r="G1202" s="199">
        <v>33.4</v>
      </c>
      <c r="H1202" s="284">
        <v>1080</v>
      </c>
      <c r="I1202" s="284">
        <v>1104</v>
      </c>
      <c r="J1202" s="284">
        <v>1265</v>
      </c>
      <c r="K1202" s="284">
        <v>1156</v>
      </c>
      <c r="L1202" s="284">
        <v>1128</v>
      </c>
      <c r="M1202" s="284">
        <v>1361</v>
      </c>
      <c r="N1202" s="284">
        <v>1236</v>
      </c>
      <c r="O1202" s="284">
        <v>1119</v>
      </c>
      <c r="P1202" s="284">
        <v>1282</v>
      </c>
      <c r="Q1202" s="284">
        <v>1421</v>
      </c>
      <c r="R1202" s="284">
        <v>1381</v>
      </c>
      <c r="S1202" s="284">
        <v>1475</v>
      </c>
      <c r="T1202" s="284">
        <v>1786</v>
      </c>
      <c r="U1202" s="284">
        <v>1975</v>
      </c>
      <c r="V1202" s="284">
        <v>1499</v>
      </c>
      <c r="W1202" s="284">
        <v>1672</v>
      </c>
      <c r="X1202" s="284">
        <v>1144</v>
      </c>
      <c r="Y1202" s="284">
        <v>1317</v>
      </c>
      <c r="Z1202" s="284">
        <v>1353</v>
      </c>
      <c r="AA1202" s="284">
        <v>1299</v>
      </c>
      <c r="AB1202" s="284">
        <v>1261</v>
      </c>
      <c r="AC1202" s="284">
        <v>1499</v>
      </c>
      <c r="AD1202" s="284">
        <v>1833</v>
      </c>
      <c r="AE1202" s="284">
        <v>1426</v>
      </c>
      <c r="AF1202" s="284">
        <v>1475</v>
      </c>
      <c r="AG1202" s="284">
        <v>1717</v>
      </c>
      <c r="AH1202" s="284">
        <v>2090</v>
      </c>
      <c r="AI1202" s="284">
        <v>1095</v>
      </c>
      <c r="AJ1202" s="284">
        <v>1406</v>
      </c>
      <c r="AK1202" s="284">
        <v>1644</v>
      </c>
      <c r="AL1202" s="284">
        <v>1931</v>
      </c>
      <c r="AM1202" s="284">
        <v>1192</v>
      </c>
      <c r="AN1202" s="284">
        <v>1340</v>
      </c>
      <c r="AO1202" s="284">
        <v>1526</v>
      </c>
      <c r="AP1202" s="284">
        <v>1384</v>
      </c>
      <c r="AQ1202" s="284">
        <v>1384</v>
      </c>
      <c r="AR1202" s="284">
        <v>1836</v>
      </c>
      <c r="AS1202" s="284">
        <v>1562</v>
      </c>
      <c r="AU1202" t="s">
        <v>3238</v>
      </c>
    </row>
    <row r="1203" spans="4:47" ht="13.5" customHeight="1">
      <c r="D1203" s="283" t="s">
        <v>155</v>
      </c>
      <c r="E1203" s="282"/>
      <c r="F1203" s="285" t="s">
        <v>3714</v>
      </c>
      <c r="G1203" s="199">
        <v>32.9</v>
      </c>
      <c r="H1203" s="287">
        <v>1089</v>
      </c>
      <c r="I1203" s="287">
        <v>1113</v>
      </c>
      <c r="J1203" s="287">
        <v>1282</v>
      </c>
      <c r="K1203" s="287">
        <v>1217</v>
      </c>
      <c r="L1203" s="287">
        <v>1187</v>
      </c>
      <c r="M1203" s="287">
        <v>1392</v>
      </c>
      <c r="N1203" s="287">
        <v>1285</v>
      </c>
      <c r="O1203" s="287">
        <v>1119</v>
      </c>
      <c r="P1203" s="287">
        <v>1260</v>
      </c>
      <c r="Q1203" s="287">
        <v>1417</v>
      </c>
      <c r="R1203" s="287">
        <v>1380</v>
      </c>
      <c r="S1203" s="287">
        <v>1660</v>
      </c>
      <c r="T1203" s="287">
        <v>1968</v>
      </c>
      <c r="U1203" s="287">
        <v>2202</v>
      </c>
      <c r="V1203" s="284">
        <v>1530</v>
      </c>
      <c r="W1203" s="284">
        <v>1709</v>
      </c>
      <c r="X1203" s="284">
        <v>1231</v>
      </c>
      <c r="Y1203" s="284">
        <v>1402</v>
      </c>
      <c r="Z1203" s="284">
        <v>1490</v>
      </c>
      <c r="AA1203" s="284">
        <v>1395</v>
      </c>
      <c r="AB1203" s="284">
        <v>1327</v>
      </c>
      <c r="AC1203" s="284">
        <v>1562</v>
      </c>
      <c r="AD1203" s="284">
        <v>1905</v>
      </c>
      <c r="AE1203" s="284">
        <v>1500</v>
      </c>
      <c r="AF1203" s="284">
        <v>1756</v>
      </c>
      <c r="AG1203" s="284">
        <v>1998</v>
      </c>
      <c r="AH1203" s="284">
        <v>2419</v>
      </c>
      <c r="AI1203" s="284">
        <v>1161</v>
      </c>
      <c r="AJ1203" s="284">
        <v>1544</v>
      </c>
      <c r="AK1203" s="284">
        <v>1779</v>
      </c>
      <c r="AL1203" s="284">
        <v>2091</v>
      </c>
      <c r="AM1203" s="284">
        <v>1287</v>
      </c>
      <c r="AN1203" s="284">
        <v>1431</v>
      </c>
      <c r="AO1203" s="284">
        <v>1631</v>
      </c>
      <c r="AP1203" s="284">
        <v>1325</v>
      </c>
      <c r="AQ1203" s="284">
        <v>1325</v>
      </c>
      <c r="AR1203" s="284">
        <v>1765</v>
      </c>
      <c r="AS1203" s="284">
        <v>1611</v>
      </c>
      <c r="AU1203" t="s">
        <v>155</v>
      </c>
    </row>
    <row r="1204" spans="4:47" ht="13.5" customHeight="1">
      <c r="D1204" s="283" t="s">
        <v>4613</v>
      </c>
      <c r="E1204" s="282"/>
      <c r="F1204" s="285" t="s">
        <v>3714</v>
      </c>
      <c r="G1204" s="199">
        <v>34</v>
      </c>
      <c r="H1204" s="287" t="s">
        <v>2022</v>
      </c>
      <c r="I1204" s="287" t="s">
        <v>2022</v>
      </c>
      <c r="J1204" s="287" t="s">
        <v>2022</v>
      </c>
      <c r="K1204" s="287" t="s">
        <v>2022</v>
      </c>
      <c r="L1204" s="287" t="s">
        <v>2022</v>
      </c>
      <c r="M1204" s="287" t="s">
        <v>2022</v>
      </c>
      <c r="N1204" s="287" t="s">
        <v>2022</v>
      </c>
      <c r="O1204" s="287" t="s">
        <v>2022</v>
      </c>
      <c r="P1204" s="287" t="s">
        <v>2022</v>
      </c>
      <c r="Q1204" s="287" t="s">
        <v>2022</v>
      </c>
      <c r="R1204" s="287" t="s">
        <v>2022</v>
      </c>
      <c r="S1204" s="284">
        <v>1679</v>
      </c>
      <c r="T1204" s="284">
        <v>1995</v>
      </c>
      <c r="U1204" s="284">
        <v>2230</v>
      </c>
      <c r="V1204" s="284">
        <v>1568</v>
      </c>
      <c r="W1204" s="284">
        <v>1752</v>
      </c>
      <c r="X1204" s="284">
        <v>1247</v>
      </c>
      <c r="Y1204" s="284">
        <v>1424</v>
      </c>
      <c r="Z1204" s="284">
        <v>1516</v>
      </c>
      <c r="AA1204" s="284">
        <v>1414</v>
      </c>
      <c r="AB1204" s="284">
        <v>1348</v>
      </c>
      <c r="AC1204" s="284">
        <v>1591</v>
      </c>
      <c r="AD1204" s="284">
        <v>1941</v>
      </c>
      <c r="AE1204" s="284">
        <v>1524</v>
      </c>
      <c r="AF1204" s="284">
        <v>1777</v>
      </c>
      <c r="AG1204" s="284">
        <v>2027</v>
      </c>
      <c r="AH1204" s="284">
        <v>2455</v>
      </c>
      <c r="AI1204" s="284">
        <v>0</v>
      </c>
      <c r="AJ1204" s="284">
        <v>1568</v>
      </c>
      <c r="AK1204" s="284">
        <v>1811</v>
      </c>
      <c r="AL1204" s="284">
        <v>2129</v>
      </c>
      <c r="AM1204" s="284">
        <v>1305</v>
      </c>
      <c r="AN1204" s="284">
        <v>1454</v>
      </c>
      <c r="AO1204" s="284">
        <v>1657</v>
      </c>
      <c r="AP1204" s="284">
        <v>1354</v>
      </c>
      <c r="AQ1204" s="284">
        <v>1354</v>
      </c>
      <c r="AR1204" s="284">
        <v>1811</v>
      </c>
      <c r="AS1204" s="284">
        <v>1651</v>
      </c>
      <c r="AU1204" t="s">
        <v>4613</v>
      </c>
    </row>
    <row r="1205" spans="4:47" ht="13.5" customHeight="1">
      <c r="D1205" s="283" t="s">
        <v>156</v>
      </c>
      <c r="E1205" s="282"/>
      <c r="F1205" s="285" t="s">
        <v>3714</v>
      </c>
      <c r="G1205" s="199">
        <v>35.200000000000003</v>
      </c>
      <c r="H1205" s="287">
        <v>1121</v>
      </c>
      <c r="I1205" s="287">
        <v>1148</v>
      </c>
      <c r="J1205" s="287">
        <v>1323</v>
      </c>
      <c r="K1205" s="287">
        <v>1256</v>
      </c>
      <c r="L1205" s="287">
        <v>1225</v>
      </c>
      <c r="M1205" s="287">
        <v>1448</v>
      </c>
      <c r="N1205" s="287">
        <v>1329</v>
      </c>
      <c r="O1205" s="287">
        <v>1155</v>
      </c>
      <c r="P1205" s="287">
        <v>1307</v>
      </c>
      <c r="Q1205" s="287">
        <v>1466</v>
      </c>
      <c r="R1205" s="287">
        <v>1428</v>
      </c>
      <c r="S1205" s="287">
        <v>1727</v>
      </c>
      <c r="T1205" s="287">
        <v>2055</v>
      </c>
      <c r="U1205" s="287">
        <v>2295</v>
      </c>
      <c r="V1205" s="284">
        <v>1606</v>
      </c>
      <c r="W1205" s="284">
        <v>1794</v>
      </c>
      <c r="X1205" s="284">
        <v>1262</v>
      </c>
      <c r="Y1205" s="284">
        <v>1445</v>
      </c>
      <c r="Z1205" s="284">
        <v>1542</v>
      </c>
      <c r="AA1205" s="284">
        <v>1432</v>
      </c>
      <c r="AB1205" s="284">
        <v>1368</v>
      </c>
      <c r="AC1205" s="284">
        <v>1619</v>
      </c>
      <c r="AD1205" s="284">
        <v>1977</v>
      </c>
      <c r="AE1205" s="284">
        <v>1547</v>
      </c>
      <c r="AF1205" s="284">
        <v>1797</v>
      </c>
      <c r="AG1205" s="284">
        <v>2056</v>
      </c>
      <c r="AH1205" s="284">
        <v>2491</v>
      </c>
      <c r="AI1205" s="284">
        <v>1189</v>
      </c>
      <c r="AJ1205" s="284">
        <v>1591</v>
      </c>
      <c r="AK1205" s="284">
        <v>1843</v>
      </c>
      <c r="AL1205" s="284">
        <v>2166</v>
      </c>
      <c r="AM1205" s="284">
        <v>1322</v>
      </c>
      <c r="AN1205" s="284">
        <v>1477</v>
      </c>
      <c r="AO1205" s="284">
        <v>1683</v>
      </c>
      <c r="AP1205" s="284">
        <v>1383</v>
      </c>
      <c r="AQ1205" s="284">
        <v>1383</v>
      </c>
      <c r="AR1205" s="284">
        <v>1857</v>
      </c>
      <c r="AS1205" s="284">
        <v>1690</v>
      </c>
      <c r="AU1205" t="s">
        <v>156</v>
      </c>
    </row>
    <row r="1206" spans="4:47" ht="13.5" customHeight="1">
      <c r="D1206" s="283" t="s">
        <v>2796</v>
      </c>
      <c r="E1206" s="282"/>
      <c r="F1206" s="285" t="s">
        <v>3714</v>
      </c>
      <c r="G1206" s="199">
        <v>36.4</v>
      </c>
      <c r="H1206" s="284">
        <v>1251</v>
      </c>
      <c r="I1206" s="284">
        <v>1284</v>
      </c>
      <c r="J1206" s="284">
        <v>1489</v>
      </c>
      <c r="K1206" s="284">
        <v>1376</v>
      </c>
      <c r="L1206" s="284">
        <v>1370</v>
      </c>
      <c r="M1206" s="284">
        <v>1603</v>
      </c>
      <c r="N1206" s="284">
        <v>1514</v>
      </c>
      <c r="O1206" s="284">
        <v>1314</v>
      </c>
      <c r="P1206" s="284">
        <v>1461</v>
      </c>
      <c r="Q1206" s="284">
        <v>1632</v>
      </c>
      <c r="R1206" s="284">
        <v>1539</v>
      </c>
      <c r="S1206" s="284">
        <v>1744</v>
      </c>
      <c r="T1206" s="284">
        <v>2082</v>
      </c>
      <c r="U1206" s="284">
        <v>2321</v>
      </c>
      <c r="V1206" s="284">
        <v>1629</v>
      </c>
      <c r="W1206" s="284">
        <v>1818</v>
      </c>
      <c r="X1206" s="284">
        <v>1420</v>
      </c>
      <c r="Y1206" s="284">
        <v>1612</v>
      </c>
      <c r="Z1206" s="284">
        <v>1879</v>
      </c>
      <c r="AA1206" s="284">
        <v>1561</v>
      </c>
      <c r="AB1206" s="284">
        <v>1505</v>
      </c>
      <c r="AC1206" s="284">
        <v>1826</v>
      </c>
      <c r="AD1206" s="284">
        <v>2146</v>
      </c>
      <c r="AE1206" s="284">
        <v>1689</v>
      </c>
      <c r="AF1206" s="284">
        <v>1980</v>
      </c>
      <c r="AG1206" s="284">
        <v>2247</v>
      </c>
      <c r="AH1206" s="284">
        <v>2642</v>
      </c>
      <c r="AI1206" s="284">
        <v>1324</v>
      </c>
      <c r="AJ1206" s="284">
        <v>1631</v>
      </c>
      <c r="AK1206" s="284">
        <v>1891</v>
      </c>
      <c r="AL1206" s="284">
        <v>2223</v>
      </c>
      <c r="AM1206" s="284">
        <v>1356</v>
      </c>
      <c r="AN1206" s="284">
        <v>1516</v>
      </c>
      <c r="AO1206" s="284">
        <v>1727</v>
      </c>
      <c r="AP1206" s="284">
        <v>1430</v>
      </c>
      <c r="AQ1206" s="284">
        <v>1430</v>
      </c>
      <c r="AR1206" s="284">
        <v>1920</v>
      </c>
      <c r="AS1206" s="284">
        <v>1714</v>
      </c>
      <c r="AU1206" t="s">
        <v>2796</v>
      </c>
    </row>
    <row r="1207" spans="4:47" ht="13.5" customHeight="1">
      <c r="D1207" s="283" t="s">
        <v>157</v>
      </c>
      <c r="E1207" s="282"/>
      <c r="F1207" s="285" t="s">
        <v>3714</v>
      </c>
      <c r="G1207" s="199">
        <v>37.5</v>
      </c>
      <c r="H1207" s="287">
        <v>1209</v>
      </c>
      <c r="I1207" s="287">
        <v>1237</v>
      </c>
      <c r="J1207" s="287">
        <v>1424</v>
      </c>
      <c r="K1207" s="287">
        <v>1351</v>
      </c>
      <c r="L1207" s="287">
        <v>1318</v>
      </c>
      <c r="M1207" s="287">
        <v>1566</v>
      </c>
      <c r="N1207" s="287">
        <v>1429</v>
      </c>
      <c r="O1207" s="287">
        <v>1245</v>
      </c>
      <c r="P1207" s="287">
        <v>1409</v>
      </c>
      <c r="Q1207" s="287">
        <v>1583</v>
      </c>
      <c r="R1207" s="287">
        <v>1540</v>
      </c>
      <c r="S1207" s="287">
        <v>1841</v>
      </c>
      <c r="T1207" s="287">
        <v>2191</v>
      </c>
      <c r="U1207" s="287">
        <v>2447</v>
      </c>
      <c r="V1207" s="284">
        <v>1734</v>
      </c>
      <c r="W1207" s="284">
        <v>1937</v>
      </c>
      <c r="X1207" s="284">
        <v>1347</v>
      </c>
      <c r="Y1207" s="284">
        <v>1542</v>
      </c>
      <c r="Z1207" s="284">
        <v>1659</v>
      </c>
      <c r="AA1207" s="284">
        <v>1528</v>
      </c>
      <c r="AB1207" s="284">
        <v>1463</v>
      </c>
      <c r="AC1207" s="284">
        <v>1731</v>
      </c>
      <c r="AD1207" s="284">
        <v>2114</v>
      </c>
      <c r="AE1207" s="284">
        <v>1654</v>
      </c>
      <c r="AF1207" s="284">
        <v>1891</v>
      </c>
      <c r="AG1207" s="284">
        <v>2168</v>
      </c>
      <c r="AH1207" s="284">
        <v>2628</v>
      </c>
      <c r="AI1207" s="284">
        <v>1273</v>
      </c>
      <c r="AJ1207" s="284">
        <v>1692</v>
      </c>
      <c r="AK1207" s="284">
        <v>1961</v>
      </c>
      <c r="AL1207" s="284">
        <v>2305</v>
      </c>
      <c r="AM1207" s="284">
        <v>1411</v>
      </c>
      <c r="AN1207" s="284">
        <v>1577</v>
      </c>
      <c r="AO1207" s="284">
        <v>1796</v>
      </c>
      <c r="AP1207" s="284">
        <v>1501</v>
      </c>
      <c r="AQ1207" s="284">
        <v>1501</v>
      </c>
      <c r="AR1207" s="284">
        <v>2008</v>
      </c>
      <c r="AS1207" s="284">
        <v>1831</v>
      </c>
      <c r="AU1207" t="s">
        <v>157</v>
      </c>
    </row>
    <row r="1208" spans="4:47" ht="13.5" customHeight="1">
      <c r="D1208" s="283" t="s">
        <v>158</v>
      </c>
      <c r="E1208" s="282"/>
      <c r="F1208" s="285" t="s">
        <v>3715</v>
      </c>
      <c r="G1208" s="199">
        <v>36.5</v>
      </c>
      <c r="H1208" s="284">
        <v>1144</v>
      </c>
      <c r="I1208" s="284">
        <v>1172</v>
      </c>
      <c r="J1208" s="284">
        <v>1350</v>
      </c>
      <c r="K1208" s="284">
        <v>1274</v>
      </c>
      <c r="L1208" s="284">
        <v>1242</v>
      </c>
      <c r="M1208" s="284">
        <v>1464</v>
      </c>
      <c r="N1208" s="284">
        <v>1350</v>
      </c>
      <c r="O1208" s="284">
        <v>1181</v>
      </c>
      <c r="P1208" s="284">
        <v>1343</v>
      </c>
      <c r="Q1208" s="284">
        <v>1504</v>
      </c>
      <c r="R1208" s="284">
        <v>1467</v>
      </c>
      <c r="S1208" s="284">
        <v>1740</v>
      </c>
      <c r="T1208" s="284">
        <v>2078</v>
      </c>
      <c r="U1208" s="284">
        <v>2316</v>
      </c>
      <c r="V1208" s="284">
        <v>1624</v>
      </c>
      <c r="W1208" s="284">
        <v>1814</v>
      </c>
      <c r="X1208" s="284">
        <v>1286</v>
      </c>
      <c r="Y1208" s="284">
        <v>1474</v>
      </c>
      <c r="Z1208" s="284">
        <v>1532</v>
      </c>
      <c r="AA1208" s="284">
        <v>1459</v>
      </c>
      <c r="AB1208" s="284">
        <v>1396</v>
      </c>
      <c r="AC1208" s="284">
        <v>1655</v>
      </c>
      <c r="AD1208" s="284">
        <v>2023</v>
      </c>
      <c r="AE1208" s="284">
        <v>1579</v>
      </c>
      <c r="AF1208" s="284">
        <v>1825</v>
      </c>
      <c r="AG1208" s="284">
        <v>2092</v>
      </c>
      <c r="AH1208" s="284">
        <v>2537</v>
      </c>
      <c r="AI1208" s="284">
        <v>1210</v>
      </c>
      <c r="AJ1208" s="284">
        <v>1625</v>
      </c>
      <c r="AK1208" s="284">
        <v>1884</v>
      </c>
      <c r="AL1208" s="284">
        <v>2215</v>
      </c>
      <c r="AM1208" s="284">
        <v>1349</v>
      </c>
      <c r="AN1208" s="284">
        <v>1509</v>
      </c>
      <c r="AO1208" s="284">
        <v>1719</v>
      </c>
      <c r="AP1208" s="284">
        <v>1422</v>
      </c>
      <c r="AQ1208" s="284">
        <v>1422</v>
      </c>
      <c r="AR1208" s="284">
        <v>1913</v>
      </c>
      <c r="AS1208" s="284">
        <v>1707</v>
      </c>
      <c r="AU1208" t="s">
        <v>158</v>
      </c>
    </row>
    <row r="1209" spans="4:47" ht="13.5" customHeight="1">
      <c r="D1209" s="283" t="s">
        <v>4614</v>
      </c>
      <c r="E1209" s="282"/>
      <c r="F1209" s="285" t="s">
        <v>3715</v>
      </c>
      <c r="G1209" s="199">
        <v>37.800000000000004</v>
      </c>
      <c r="H1209" s="287" t="s">
        <v>2022</v>
      </c>
      <c r="I1209" s="287" t="s">
        <v>2022</v>
      </c>
      <c r="J1209" s="287" t="s">
        <v>2022</v>
      </c>
      <c r="K1209" s="287" t="s">
        <v>2022</v>
      </c>
      <c r="L1209" s="287" t="s">
        <v>2022</v>
      </c>
      <c r="M1209" s="287" t="s">
        <v>2022</v>
      </c>
      <c r="N1209" s="287" t="s">
        <v>2022</v>
      </c>
      <c r="O1209" s="287" t="s">
        <v>2022</v>
      </c>
      <c r="P1209" s="287" t="s">
        <v>2022</v>
      </c>
      <c r="Q1209" s="287" t="s">
        <v>2022</v>
      </c>
      <c r="R1209" s="287" t="s">
        <v>2022</v>
      </c>
      <c r="S1209" s="287">
        <v>1760</v>
      </c>
      <c r="T1209" s="287">
        <v>2109</v>
      </c>
      <c r="U1209" s="287">
        <v>2348</v>
      </c>
      <c r="V1209" s="284">
        <v>1666</v>
      </c>
      <c r="W1209" s="284">
        <v>1861</v>
      </c>
      <c r="X1209" s="284">
        <v>1303</v>
      </c>
      <c r="Y1209" s="284">
        <v>1498</v>
      </c>
      <c r="Z1209" s="284">
        <v>1561</v>
      </c>
      <c r="AA1209" s="284">
        <v>1479</v>
      </c>
      <c r="AB1209" s="284">
        <v>1419</v>
      </c>
      <c r="AC1209" s="284">
        <v>1687</v>
      </c>
      <c r="AD1209" s="284">
        <v>2063</v>
      </c>
      <c r="AE1209" s="284">
        <v>1605</v>
      </c>
      <c r="AF1209" s="284">
        <v>1847</v>
      </c>
      <c r="AG1209" s="284">
        <v>2124</v>
      </c>
      <c r="AH1209" s="284">
        <v>2577</v>
      </c>
      <c r="AI1209" s="284">
        <v>0</v>
      </c>
      <c r="AJ1209" s="284">
        <v>1651</v>
      </c>
      <c r="AK1209" s="284">
        <v>1919</v>
      </c>
      <c r="AL1209" s="284">
        <v>2256</v>
      </c>
      <c r="AM1209" s="284">
        <v>1368</v>
      </c>
      <c r="AN1209" s="284">
        <v>1535</v>
      </c>
      <c r="AO1209" s="284">
        <v>1748</v>
      </c>
      <c r="AP1209" s="284">
        <v>1454</v>
      </c>
      <c r="AQ1209" s="284">
        <v>1454</v>
      </c>
      <c r="AR1209" s="284">
        <v>1963</v>
      </c>
      <c r="AS1209" s="284">
        <v>1751</v>
      </c>
      <c r="AU1209" t="s">
        <v>4614</v>
      </c>
    </row>
    <row r="1210" spans="4:47" ht="13.5" customHeight="1">
      <c r="D1210" s="283" t="s">
        <v>159</v>
      </c>
      <c r="E1210" s="282"/>
      <c r="F1210" s="285" t="s">
        <v>3715</v>
      </c>
      <c r="G1210" s="199">
        <v>39.1</v>
      </c>
      <c r="H1210" s="284">
        <v>1179</v>
      </c>
      <c r="I1210" s="284">
        <v>1211</v>
      </c>
      <c r="J1210" s="284">
        <v>1393</v>
      </c>
      <c r="K1210" s="284">
        <v>1315</v>
      </c>
      <c r="L1210" s="284">
        <v>1283</v>
      </c>
      <c r="M1210" s="284">
        <v>1524</v>
      </c>
      <c r="N1210" s="284">
        <v>1397</v>
      </c>
      <c r="O1210" s="284">
        <v>1220</v>
      </c>
      <c r="P1210" s="284">
        <v>1395</v>
      </c>
      <c r="Q1210" s="284">
        <v>1558</v>
      </c>
      <c r="R1210" s="284">
        <v>1520</v>
      </c>
      <c r="S1210" s="284">
        <v>1811</v>
      </c>
      <c r="T1210" s="284">
        <v>2174</v>
      </c>
      <c r="U1210" s="284">
        <v>2418</v>
      </c>
      <c r="V1210" s="284">
        <v>1707</v>
      </c>
      <c r="W1210" s="284">
        <v>1908</v>
      </c>
      <c r="X1210" s="284">
        <v>1319</v>
      </c>
      <c r="Y1210" s="284">
        <v>1521</v>
      </c>
      <c r="Z1210" s="284">
        <v>1589</v>
      </c>
      <c r="AA1210" s="284">
        <v>1498</v>
      </c>
      <c r="AB1210" s="284">
        <v>1441</v>
      </c>
      <c r="AC1210" s="284">
        <v>1718</v>
      </c>
      <c r="AD1210" s="284">
        <v>2102</v>
      </c>
      <c r="AE1210" s="284">
        <v>1631</v>
      </c>
      <c r="AF1210" s="284">
        <v>1869</v>
      </c>
      <c r="AG1210" s="284">
        <v>2155</v>
      </c>
      <c r="AH1210" s="284">
        <v>2616</v>
      </c>
      <c r="AI1210" s="284">
        <v>1241</v>
      </c>
      <c r="AJ1210" s="284">
        <v>1676</v>
      </c>
      <c r="AK1210" s="284">
        <v>1954</v>
      </c>
      <c r="AL1210" s="284">
        <v>2297</v>
      </c>
      <c r="AM1210" s="284">
        <v>1387</v>
      </c>
      <c r="AN1210" s="284">
        <v>1560</v>
      </c>
      <c r="AO1210" s="284">
        <v>1776</v>
      </c>
      <c r="AP1210" s="284">
        <v>1486</v>
      </c>
      <c r="AQ1210" s="284">
        <v>1486</v>
      </c>
      <c r="AR1210" s="284">
        <v>2013</v>
      </c>
      <c r="AS1210" s="284">
        <v>1794</v>
      </c>
      <c r="AU1210" t="s">
        <v>159</v>
      </c>
    </row>
    <row r="1211" spans="4:47" ht="13.5" customHeight="1">
      <c r="D1211" s="283" t="s">
        <v>2797</v>
      </c>
      <c r="E1211" s="282"/>
      <c r="F1211" s="285" t="s">
        <v>3715</v>
      </c>
      <c r="G1211" s="199">
        <v>40.4</v>
      </c>
      <c r="H1211" s="287">
        <v>1315</v>
      </c>
      <c r="I1211" s="287">
        <v>1354</v>
      </c>
      <c r="J1211" s="287">
        <v>1569</v>
      </c>
      <c r="K1211" s="287">
        <v>1442</v>
      </c>
      <c r="L1211" s="287">
        <v>1436</v>
      </c>
      <c r="M1211" s="287">
        <v>1683</v>
      </c>
      <c r="N1211" s="287">
        <v>1592</v>
      </c>
      <c r="O1211" s="287">
        <v>1390</v>
      </c>
      <c r="P1211" s="287">
        <v>1558</v>
      </c>
      <c r="Q1211" s="287">
        <v>1735</v>
      </c>
      <c r="R1211" s="287">
        <v>1637</v>
      </c>
      <c r="S1211" s="287">
        <v>1831</v>
      </c>
      <c r="T1211" s="287">
        <v>2205</v>
      </c>
      <c r="U1211" s="287">
        <v>2448</v>
      </c>
      <c r="V1211" s="284">
        <v>1732</v>
      </c>
      <c r="W1211" s="284">
        <v>1935</v>
      </c>
      <c r="X1211" s="284">
        <v>1488</v>
      </c>
      <c r="Y1211" s="284">
        <v>1700</v>
      </c>
      <c r="Z1211" s="284">
        <v>1981</v>
      </c>
      <c r="AA1211" s="284">
        <v>1635</v>
      </c>
      <c r="AB1211" s="284">
        <v>1594</v>
      </c>
      <c r="AC1211" s="284">
        <v>1942</v>
      </c>
      <c r="AD1211" s="284">
        <v>2283</v>
      </c>
      <c r="AE1211" s="284">
        <v>1782</v>
      </c>
      <c r="AF1211" s="284">
        <v>2070</v>
      </c>
      <c r="AG1211" s="284">
        <v>2363</v>
      </c>
      <c r="AH1211" s="284">
        <v>2779</v>
      </c>
      <c r="AI1211" s="284">
        <v>1383</v>
      </c>
      <c r="AJ1211" s="284">
        <v>1720</v>
      </c>
      <c r="AK1211" s="284">
        <v>2007</v>
      </c>
      <c r="AL1211" s="284">
        <v>2360</v>
      </c>
      <c r="AM1211" s="284">
        <v>1425</v>
      </c>
      <c r="AN1211" s="284">
        <v>1603</v>
      </c>
      <c r="AO1211" s="284">
        <v>1825</v>
      </c>
      <c r="AP1211" s="284">
        <v>1538</v>
      </c>
      <c r="AQ1211" s="284">
        <v>1538</v>
      </c>
      <c r="AR1211" s="284">
        <v>2084</v>
      </c>
      <c r="AS1211" s="284">
        <v>1820</v>
      </c>
      <c r="AU1211" t="s">
        <v>2797</v>
      </c>
    </row>
    <row r="1212" spans="4:47" ht="13.5" customHeight="1">
      <c r="D1212" s="283" t="s">
        <v>160</v>
      </c>
      <c r="E1212" s="282"/>
      <c r="F1212" s="285" t="s">
        <v>3715</v>
      </c>
      <c r="G1212" s="199">
        <v>41.7</v>
      </c>
      <c r="H1212" s="284">
        <v>1269</v>
      </c>
      <c r="I1212" s="284">
        <v>1302</v>
      </c>
      <c r="J1212" s="284">
        <v>1497</v>
      </c>
      <c r="K1212" s="284">
        <v>1412</v>
      </c>
      <c r="L1212" s="284">
        <v>1377</v>
      </c>
      <c r="M1212" s="284">
        <v>1647</v>
      </c>
      <c r="N1212" s="284">
        <v>1500</v>
      </c>
      <c r="O1212" s="284">
        <v>1313</v>
      </c>
      <c r="P1212" s="284">
        <v>1502</v>
      </c>
      <c r="Q1212" s="284">
        <v>1679</v>
      </c>
      <c r="R1212" s="284">
        <v>1636</v>
      </c>
      <c r="S1212" s="284">
        <v>1931</v>
      </c>
      <c r="T1212" s="284">
        <v>2318</v>
      </c>
      <c r="U1212" s="284">
        <v>2579</v>
      </c>
      <c r="V1212" s="284">
        <v>1842</v>
      </c>
      <c r="W1212" s="284">
        <v>2059</v>
      </c>
      <c r="X1212" s="284">
        <v>1406</v>
      </c>
      <c r="Y1212" s="284">
        <v>1622</v>
      </c>
      <c r="Z1212" s="284">
        <v>1711</v>
      </c>
      <c r="AA1212" s="284">
        <v>1597</v>
      </c>
      <c r="AB1212" s="284">
        <v>1539</v>
      </c>
      <c r="AC1212" s="284">
        <v>1836</v>
      </c>
      <c r="AD1212" s="284">
        <v>2246</v>
      </c>
      <c r="AE1212" s="284">
        <v>1742</v>
      </c>
      <c r="AF1212" s="284">
        <v>1967</v>
      </c>
      <c r="AG1212" s="284">
        <v>2272</v>
      </c>
      <c r="AH1212" s="284">
        <v>2760</v>
      </c>
      <c r="AI1212" s="284">
        <v>1326</v>
      </c>
      <c r="AJ1212" s="284">
        <v>1781</v>
      </c>
      <c r="AK1212" s="284">
        <v>2078</v>
      </c>
      <c r="AL1212" s="284">
        <v>2443</v>
      </c>
      <c r="AM1212" s="284">
        <v>1478</v>
      </c>
      <c r="AN1212" s="284">
        <v>1663</v>
      </c>
      <c r="AO1212" s="284">
        <v>1893</v>
      </c>
      <c r="AP1212" s="284">
        <v>1608</v>
      </c>
      <c r="AQ1212" s="284">
        <v>1608</v>
      </c>
      <c r="AR1212" s="284">
        <v>2173</v>
      </c>
      <c r="AS1212" s="284">
        <v>1942</v>
      </c>
      <c r="AU1212" t="s">
        <v>160</v>
      </c>
    </row>
    <row r="1213" spans="4:47" ht="13.5" customHeight="1">
      <c r="D1213" s="283" t="s">
        <v>3825</v>
      </c>
      <c r="E1213" s="282"/>
      <c r="F1213" s="285" t="s">
        <v>3842</v>
      </c>
      <c r="G1213" s="199">
        <v>40.200000000000003</v>
      </c>
      <c r="H1213" s="287">
        <v>1340</v>
      </c>
      <c r="I1213" s="287">
        <v>1345</v>
      </c>
      <c r="J1213" s="287">
        <v>1620</v>
      </c>
      <c r="K1213" s="287">
        <v>1451</v>
      </c>
      <c r="L1213" s="287">
        <v>1438</v>
      </c>
      <c r="M1213" s="287">
        <v>1783</v>
      </c>
      <c r="N1213" s="287">
        <v>1669</v>
      </c>
      <c r="O1213" s="287">
        <v>1491</v>
      </c>
      <c r="P1213" s="287">
        <v>1540</v>
      </c>
      <c r="Q1213" s="287">
        <v>1758</v>
      </c>
      <c r="R1213" s="287">
        <v>1689</v>
      </c>
      <c r="S1213" s="287">
        <v>1805</v>
      </c>
      <c r="T1213" s="287">
        <v>2174</v>
      </c>
      <c r="U1213" s="287">
        <v>2414</v>
      </c>
      <c r="V1213" s="284">
        <v>1703</v>
      </c>
      <c r="W1213" s="284">
        <v>1903</v>
      </c>
      <c r="X1213" s="284">
        <v>1483</v>
      </c>
      <c r="Y1213" s="284">
        <v>1693</v>
      </c>
      <c r="Z1213" s="284">
        <v>1973</v>
      </c>
      <c r="AA1213" s="284">
        <v>1630</v>
      </c>
      <c r="AB1213" s="284">
        <v>1587</v>
      </c>
      <c r="AC1213" s="284">
        <v>1932</v>
      </c>
      <c r="AD1213" s="284">
        <v>2272</v>
      </c>
      <c r="AE1213" s="284">
        <v>1775</v>
      </c>
      <c r="AF1213" s="284">
        <v>2062</v>
      </c>
      <c r="AG1213" s="284">
        <v>2353</v>
      </c>
      <c r="AH1213" s="284">
        <v>2768</v>
      </c>
      <c r="AI1213" s="284">
        <v>1374</v>
      </c>
      <c r="AJ1213" s="284">
        <v>1713</v>
      </c>
      <c r="AK1213" s="284">
        <v>1997</v>
      </c>
      <c r="AL1213" s="284">
        <v>2348</v>
      </c>
      <c r="AM1213" s="284">
        <v>1419</v>
      </c>
      <c r="AN1213" s="284">
        <v>1596</v>
      </c>
      <c r="AO1213" s="284">
        <v>1817</v>
      </c>
      <c r="AP1213" s="284">
        <v>1529</v>
      </c>
      <c r="AQ1213" s="284">
        <v>1529</v>
      </c>
      <c r="AR1213" s="284">
        <v>2069</v>
      </c>
      <c r="AS1213" s="284">
        <v>1790</v>
      </c>
      <c r="AU1213" t="s">
        <v>3825</v>
      </c>
    </row>
    <row r="1214" spans="4:47" ht="13.5" customHeight="1">
      <c r="D1214" s="283" t="s">
        <v>4615</v>
      </c>
      <c r="E1214" s="282"/>
      <c r="F1214" s="285" t="s">
        <v>3842</v>
      </c>
      <c r="G1214" s="199">
        <v>41.6</v>
      </c>
      <c r="H1214" s="287" t="s">
        <v>2022</v>
      </c>
      <c r="I1214" s="287" t="s">
        <v>2022</v>
      </c>
      <c r="J1214" s="287" t="s">
        <v>2022</v>
      </c>
      <c r="K1214" s="287" t="s">
        <v>2022</v>
      </c>
      <c r="L1214" s="287" t="s">
        <v>2022</v>
      </c>
      <c r="M1214" s="287" t="s">
        <v>2022</v>
      </c>
      <c r="N1214" s="287" t="s">
        <v>2022</v>
      </c>
      <c r="O1214" s="287" t="s">
        <v>2022</v>
      </c>
      <c r="P1214" s="287" t="s">
        <v>2022</v>
      </c>
      <c r="Q1214" s="287" t="s">
        <v>2022</v>
      </c>
      <c r="R1214" s="287" t="s">
        <v>2022</v>
      </c>
      <c r="S1214" s="284">
        <v>1829</v>
      </c>
      <c r="T1214" s="284">
        <v>2211</v>
      </c>
      <c r="U1214" s="284">
        <v>2451</v>
      </c>
      <c r="V1214" s="284">
        <v>1750</v>
      </c>
      <c r="W1214" s="284">
        <v>1956</v>
      </c>
      <c r="X1214" s="284">
        <v>1517</v>
      </c>
      <c r="Y1214" s="284">
        <v>1734</v>
      </c>
      <c r="Z1214" s="284">
        <v>2021</v>
      </c>
      <c r="AA1214" s="284">
        <v>1667</v>
      </c>
      <c r="AB1214" s="284">
        <v>1629</v>
      </c>
      <c r="AC1214" s="284">
        <v>1984</v>
      </c>
      <c r="AD1214" s="284">
        <v>2333</v>
      </c>
      <c r="AE1214" s="284">
        <v>1819</v>
      </c>
      <c r="AF1214" s="284">
        <v>2104</v>
      </c>
      <c r="AG1214" s="284">
        <v>2405</v>
      </c>
      <c r="AH1214" s="284">
        <v>2829</v>
      </c>
      <c r="AI1214" s="284">
        <v>0</v>
      </c>
      <c r="AJ1214" s="284">
        <v>1755</v>
      </c>
      <c r="AK1214" s="284">
        <v>2049</v>
      </c>
      <c r="AL1214" s="284">
        <v>2409</v>
      </c>
      <c r="AM1214" s="284">
        <v>1453</v>
      </c>
      <c r="AN1214" s="284">
        <v>1637</v>
      </c>
      <c r="AO1214" s="284">
        <v>1864</v>
      </c>
      <c r="AP1214" s="284">
        <v>1579</v>
      </c>
      <c r="AQ1214" s="284">
        <v>1579</v>
      </c>
      <c r="AR1214" s="284">
        <v>2139</v>
      </c>
      <c r="AS1214" s="284">
        <v>1839</v>
      </c>
      <c r="AU1214" t="s">
        <v>4615</v>
      </c>
    </row>
    <row r="1215" spans="4:47" ht="13.5" customHeight="1">
      <c r="D1215" s="283" t="s">
        <v>3826</v>
      </c>
      <c r="E1215" s="282"/>
      <c r="F1215" s="285" t="s">
        <v>3842</v>
      </c>
      <c r="G1215" s="199">
        <v>43</v>
      </c>
      <c r="H1215" s="287">
        <v>1407</v>
      </c>
      <c r="I1215" s="287">
        <v>1416</v>
      </c>
      <c r="J1215" s="287">
        <v>1699</v>
      </c>
      <c r="K1215" s="287">
        <v>1524</v>
      </c>
      <c r="L1215" s="287">
        <v>1512</v>
      </c>
      <c r="M1215" s="287">
        <v>1882</v>
      </c>
      <c r="N1215" s="287">
        <v>1749</v>
      </c>
      <c r="O1215" s="287">
        <v>1561</v>
      </c>
      <c r="P1215" s="287">
        <v>1627</v>
      </c>
      <c r="Q1215" s="287">
        <v>1850</v>
      </c>
      <c r="R1215" s="287">
        <v>1775</v>
      </c>
      <c r="S1215" s="287">
        <v>1886</v>
      </c>
      <c r="T1215" s="287">
        <v>2282</v>
      </c>
      <c r="U1215" s="287">
        <v>2528</v>
      </c>
      <c r="V1215" s="284">
        <v>1797</v>
      </c>
      <c r="W1215" s="284">
        <v>2008</v>
      </c>
      <c r="X1215" s="284">
        <v>1551</v>
      </c>
      <c r="Y1215" s="284">
        <v>1775</v>
      </c>
      <c r="Z1215" s="284">
        <v>2069</v>
      </c>
      <c r="AA1215" s="284">
        <v>1704</v>
      </c>
      <c r="AB1215" s="284">
        <v>1670</v>
      </c>
      <c r="AC1215" s="284">
        <v>2035</v>
      </c>
      <c r="AD1215" s="284">
        <v>2393</v>
      </c>
      <c r="AE1215" s="284">
        <v>1863</v>
      </c>
      <c r="AF1215" s="284">
        <v>2145</v>
      </c>
      <c r="AG1215" s="284">
        <v>2457</v>
      </c>
      <c r="AH1215" s="284">
        <v>2889</v>
      </c>
      <c r="AI1215" s="284">
        <v>1437</v>
      </c>
      <c r="AJ1215" s="284">
        <v>1796</v>
      </c>
      <c r="AK1215" s="284">
        <v>2100</v>
      </c>
      <c r="AL1215" s="284">
        <v>2470</v>
      </c>
      <c r="AM1215" s="284">
        <v>1487</v>
      </c>
      <c r="AN1215" s="284">
        <v>1677</v>
      </c>
      <c r="AO1215" s="284">
        <v>1910</v>
      </c>
      <c r="AP1215" s="284">
        <v>1628</v>
      </c>
      <c r="AQ1215" s="284">
        <v>1628</v>
      </c>
      <c r="AR1215" s="284">
        <v>2209</v>
      </c>
      <c r="AS1215" s="284">
        <v>1888</v>
      </c>
      <c r="AU1215" t="s">
        <v>3826</v>
      </c>
    </row>
    <row r="1216" spans="4:47" ht="13.5" customHeight="1">
      <c r="D1216" s="283" t="s">
        <v>3827</v>
      </c>
      <c r="E1216" s="282"/>
      <c r="F1216" s="285" t="s">
        <v>3842</v>
      </c>
      <c r="G1216" s="199">
        <v>44.5</v>
      </c>
      <c r="H1216" s="284">
        <v>1419</v>
      </c>
      <c r="I1216" s="284">
        <v>1413</v>
      </c>
      <c r="J1216" s="284">
        <v>1732</v>
      </c>
      <c r="K1216" s="284">
        <v>1527</v>
      </c>
      <c r="L1216" s="284">
        <v>1512</v>
      </c>
      <c r="M1216" s="284">
        <v>1890</v>
      </c>
      <c r="N1216" s="284">
        <v>1802</v>
      </c>
      <c r="O1216" s="284">
        <v>1616</v>
      </c>
      <c r="P1216" s="284">
        <v>1630</v>
      </c>
      <c r="Q1216" s="284">
        <v>1871</v>
      </c>
      <c r="R1216" s="284">
        <v>1818</v>
      </c>
      <c r="S1216" s="284">
        <v>1909</v>
      </c>
      <c r="T1216" s="284">
        <v>2318</v>
      </c>
      <c r="U1216" s="284">
        <v>2565</v>
      </c>
      <c r="V1216" s="284">
        <v>1827</v>
      </c>
      <c r="W1216" s="284">
        <v>2041</v>
      </c>
      <c r="X1216" s="284">
        <v>1569</v>
      </c>
      <c r="Y1216" s="284">
        <v>1800</v>
      </c>
      <c r="Z1216" s="284">
        <v>2098</v>
      </c>
      <c r="AA1216" s="284">
        <v>1723</v>
      </c>
      <c r="AB1216" s="284">
        <v>1695</v>
      </c>
      <c r="AC1216" s="284">
        <v>2071</v>
      </c>
      <c r="AD1216" s="284">
        <v>2435</v>
      </c>
      <c r="AE1216" s="284">
        <v>1889</v>
      </c>
      <c r="AF1216" s="284">
        <v>2171</v>
      </c>
      <c r="AG1216" s="284">
        <v>2492</v>
      </c>
      <c r="AH1216" s="284">
        <v>2931</v>
      </c>
      <c r="AI1216" s="284">
        <v>1449</v>
      </c>
      <c r="AJ1216" s="284">
        <v>1821</v>
      </c>
      <c r="AK1216" s="284">
        <v>2136</v>
      </c>
      <c r="AL1216" s="284">
        <v>2511</v>
      </c>
      <c r="AM1216" s="284">
        <v>1505</v>
      </c>
      <c r="AN1216" s="284">
        <v>1701</v>
      </c>
      <c r="AO1216" s="284">
        <v>1937</v>
      </c>
      <c r="AP1216" s="284">
        <v>1659</v>
      </c>
      <c r="AQ1216" s="284">
        <v>1659</v>
      </c>
      <c r="AR1216" s="284">
        <v>2261</v>
      </c>
      <c r="AS1216" s="284">
        <v>1919</v>
      </c>
      <c r="AU1216" t="s">
        <v>3827</v>
      </c>
    </row>
    <row r="1217" spans="4:47" ht="13.5" customHeight="1">
      <c r="D1217" s="283" t="s">
        <v>3828</v>
      </c>
      <c r="E1217" s="282"/>
      <c r="F1217" s="285" t="s">
        <v>3842</v>
      </c>
      <c r="G1217" s="199">
        <v>45.9</v>
      </c>
      <c r="H1217" s="287">
        <v>1528</v>
      </c>
      <c r="I1217" s="287">
        <v>1540</v>
      </c>
      <c r="J1217" s="287">
        <v>1839</v>
      </c>
      <c r="K1217" s="287">
        <v>1652</v>
      </c>
      <c r="L1217" s="287">
        <v>1638</v>
      </c>
      <c r="M1217" s="287">
        <v>2042</v>
      </c>
      <c r="N1217" s="287">
        <v>1886</v>
      </c>
      <c r="O1217" s="287">
        <v>1684</v>
      </c>
      <c r="P1217" s="287">
        <v>1772</v>
      </c>
      <c r="Q1217" s="287">
        <v>2011</v>
      </c>
      <c r="R1217" s="287">
        <v>1925</v>
      </c>
      <c r="S1217" s="287">
        <v>2012</v>
      </c>
      <c r="T1217" s="287">
        <v>2436</v>
      </c>
      <c r="U1217" s="287">
        <v>2699</v>
      </c>
      <c r="V1217" s="284">
        <v>1939</v>
      </c>
      <c r="W1217" s="284">
        <v>2168</v>
      </c>
      <c r="X1217" s="284">
        <v>1672</v>
      </c>
      <c r="Y1217" s="284">
        <v>1912</v>
      </c>
      <c r="Z1217" s="284">
        <v>2229</v>
      </c>
      <c r="AA1217" s="284">
        <v>1837</v>
      </c>
      <c r="AB1217" s="284">
        <v>1806</v>
      </c>
      <c r="AC1217" s="284">
        <v>2193</v>
      </c>
      <c r="AD1217" s="284">
        <v>2579</v>
      </c>
      <c r="AE1217" s="284">
        <v>2009</v>
      </c>
      <c r="AF1217" s="284">
        <v>2281</v>
      </c>
      <c r="AG1217" s="284">
        <v>2614</v>
      </c>
      <c r="AH1217" s="284">
        <v>3074</v>
      </c>
      <c r="AI1217" s="284">
        <v>1553</v>
      </c>
      <c r="AJ1217" s="284">
        <v>1932</v>
      </c>
      <c r="AK1217" s="284">
        <v>2258</v>
      </c>
      <c r="AL1217" s="284">
        <v>2655</v>
      </c>
      <c r="AM1217" s="284">
        <v>1608</v>
      </c>
      <c r="AN1217" s="284">
        <v>1811</v>
      </c>
      <c r="AO1217" s="284">
        <v>2062</v>
      </c>
      <c r="AP1217" s="284">
        <v>1786</v>
      </c>
      <c r="AQ1217" s="284">
        <v>1786</v>
      </c>
      <c r="AR1217" s="284">
        <v>2408</v>
      </c>
      <c r="AS1217" s="284">
        <v>2045</v>
      </c>
      <c r="AU1217" t="s">
        <v>3828</v>
      </c>
    </row>
    <row r="1218" spans="4:47" ht="13.5" customHeight="1">
      <c r="D1218" s="283" t="s">
        <v>161</v>
      </c>
      <c r="E1218" s="282"/>
      <c r="F1218" s="285" t="s">
        <v>3716</v>
      </c>
      <c r="G1218" s="199">
        <v>43.800000000000004</v>
      </c>
      <c r="H1218" s="284">
        <v>1240</v>
      </c>
      <c r="I1218" s="284">
        <v>1277</v>
      </c>
      <c r="J1218" s="284">
        <v>1468</v>
      </c>
      <c r="K1218" s="284">
        <v>1372</v>
      </c>
      <c r="L1218" s="284">
        <v>1338</v>
      </c>
      <c r="M1218" s="284">
        <v>1589</v>
      </c>
      <c r="N1218" s="284">
        <v>1466</v>
      </c>
      <c r="O1218" s="284">
        <v>1290</v>
      </c>
      <c r="P1218" s="284">
        <v>1496</v>
      </c>
      <c r="Q1218" s="284">
        <v>1662</v>
      </c>
      <c r="R1218" s="284">
        <v>1625</v>
      </c>
      <c r="S1218" s="284">
        <v>1879</v>
      </c>
      <c r="T1218" s="284">
        <v>2280</v>
      </c>
      <c r="U1218" s="284">
        <v>2522</v>
      </c>
      <c r="V1218" s="284">
        <v>1791</v>
      </c>
      <c r="W1218" s="284">
        <v>2002</v>
      </c>
      <c r="X1218" s="284">
        <v>1380</v>
      </c>
      <c r="Y1218" s="284">
        <v>1603</v>
      </c>
      <c r="Z1218" s="284">
        <v>1647</v>
      </c>
      <c r="AA1218" s="284">
        <v>1569</v>
      </c>
      <c r="AB1218" s="284">
        <v>1520</v>
      </c>
      <c r="AC1218" s="284">
        <v>1828</v>
      </c>
      <c r="AD1218" s="284">
        <v>2242</v>
      </c>
      <c r="AE1218" s="284">
        <v>1722</v>
      </c>
      <c r="AF1218" s="284">
        <v>1948</v>
      </c>
      <c r="AG1218" s="284">
        <v>2265</v>
      </c>
      <c r="AH1218" s="284">
        <v>2756</v>
      </c>
      <c r="AI1218" s="284">
        <v>1295</v>
      </c>
      <c r="AJ1218" s="284">
        <v>1770</v>
      </c>
      <c r="AK1218" s="284">
        <v>2078</v>
      </c>
      <c r="AL1218" s="284">
        <v>2443</v>
      </c>
      <c r="AM1218" s="284">
        <v>1457</v>
      </c>
      <c r="AN1218" s="284">
        <v>1650</v>
      </c>
      <c r="AO1218" s="284">
        <v>1878</v>
      </c>
      <c r="AP1218" s="284">
        <v>1599</v>
      </c>
      <c r="AQ1218" s="284">
        <v>1599</v>
      </c>
      <c r="AR1218" s="284">
        <v>2190</v>
      </c>
      <c r="AS1218" s="284">
        <v>1881</v>
      </c>
      <c r="AU1218" t="s">
        <v>161</v>
      </c>
    </row>
    <row r="1219" spans="4:47" ht="13.5" customHeight="1">
      <c r="D1219" s="283" t="s">
        <v>4616</v>
      </c>
      <c r="E1219" s="282"/>
      <c r="F1219" s="285" t="s">
        <v>3716</v>
      </c>
      <c r="G1219" s="199">
        <v>45.4</v>
      </c>
      <c r="H1219" s="287" t="s">
        <v>2022</v>
      </c>
      <c r="I1219" s="287" t="s">
        <v>2022</v>
      </c>
      <c r="J1219" s="287" t="s">
        <v>2022</v>
      </c>
      <c r="K1219" s="287" t="s">
        <v>2022</v>
      </c>
      <c r="L1219" s="287" t="s">
        <v>2022</v>
      </c>
      <c r="M1219" s="287" t="s">
        <v>2022</v>
      </c>
      <c r="N1219" s="287" t="s">
        <v>2022</v>
      </c>
      <c r="O1219" s="287" t="s">
        <v>2022</v>
      </c>
      <c r="P1219" s="287" t="s">
        <v>2022</v>
      </c>
      <c r="Q1219" s="287" t="s">
        <v>2022</v>
      </c>
      <c r="R1219" s="287" t="s">
        <v>2022</v>
      </c>
      <c r="S1219" s="287">
        <v>1902</v>
      </c>
      <c r="T1219" s="287">
        <v>2317</v>
      </c>
      <c r="U1219" s="287">
        <v>2559</v>
      </c>
      <c r="V1219" s="284">
        <v>1841</v>
      </c>
      <c r="W1219" s="284">
        <v>2057</v>
      </c>
      <c r="X1219" s="284">
        <v>1399</v>
      </c>
      <c r="Y1219" s="284">
        <v>1630</v>
      </c>
      <c r="Z1219" s="284">
        <v>1681</v>
      </c>
      <c r="AA1219" s="284">
        <v>1592</v>
      </c>
      <c r="AB1219" s="284">
        <v>1546</v>
      </c>
      <c r="AC1219" s="284">
        <v>1865</v>
      </c>
      <c r="AD1219" s="284">
        <v>2289</v>
      </c>
      <c r="AE1219" s="284">
        <v>1752</v>
      </c>
      <c r="AF1219" s="284">
        <v>1974</v>
      </c>
      <c r="AG1219" s="284">
        <v>2302</v>
      </c>
      <c r="AH1219" s="284">
        <v>2803</v>
      </c>
      <c r="AI1219" s="284">
        <v>0</v>
      </c>
      <c r="AJ1219" s="284">
        <v>1800</v>
      </c>
      <c r="AK1219" s="284">
        <v>2119</v>
      </c>
      <c r="AL1219" s="284">
        <v>2491</v>
      </c>
      <c r="AM1219" s="284">
        <v>1479</v>
      </c>
      <c r="AN1219" s="284">
        <v>1679</v>
      </c>
      <c r="AO1219" s="284">
        <v>1911</v>
      </c>
      <c r="AP1219" s="284">
        <v>1636</v>
      </c>
      <c r="AQ1219" s="284">
        <v>1636</v>
      </c>
      <c r="AR1219" s="284">
        <v>2249</v>
      </c>
      <c r="AS1219" s="284">
        <v>1932</v>
      </c>
      <c r="AU1219" t="s">
        <v>4616</v>
      </c>
    </row>
    <row r="1220" spans="4:47" ht="13.5" customHeight="1">
      <c r="D1220" s="283" t="s">
        <v>162</v>
      </c>
      <c r="E1220" s="282"/>
      <c r="F1220" s="285" t="s">
        <v>3716</v>
      </c>
      <c r="G1220" s="199">
        <v>46.9</v>
      </c>
      <c r="H1220" s="284">
        <v>1279</v>
      </c>
      <c r="I1220" s="284">
        <v>1320</v>
      </c>
      <c r="J1220" s="284">
        <v>1516</v>
      </c>
      <c r="K1220" s="284">
        <v>1418</v>
      </c>
      <c r="L1220" s="284">
        <v>1384</v>
      </c>
      <c r="M1220" s="284">
        <v>1660</v>
      </c>
      <c r="N1220" s="284">
        <v>1518</v>
      </c>
      <c r="O1220" s="284">
        <v>1335</v>
      </c>
      <c r="P1220" s="284">
        <v>1556</v>
      </c>
      <c r="Q1220" s="284">
        <v>1724</v>
      </c>
      <c r="R1220" s="284">
        <v>1686</v>
      </c>
      <c r="S1220" s="284">
        <v>1962</v>
      </c>
      <c r="T1220" s="284">
        <v>2392</v>
      </c>
      <c r="U1220" s="284">
        <v>2641</v>
      </c>
      <c r="V1220" s="284">
        <v>1890</v>
      </c>
      <c r="W1220" s="284">
        <v>2111</v>
      </c>
      <c r="X1220" s="284">
        <v>1418</v>
      </c>
      <c r="Y1220" s="284">
        <v>1657</v>
      </c>
      <c r="Z1220" s="284">
        <v>1714</v>
      </c>
      <c r="AA1220" s="284">
        <v>1615</v>
      </c>
      <c r="AB1220" s="284">
        <v>1572</v>
      </c>
      <c r="AC1220" s="284">
        <v>1902</v>
      </c>
      <c r="AD1220" s="284">
        <v>2335</v>
      </c>
      <c r="AE1220" s="284">
        <v>1782</v>
      </c>
      <c r="AF1220" s="284">
        <v>2000</v>
      </c>
      <c r="AG1220" s="284">
        <v>2339</v>
      </c>
      <c r="AH1220" s="284">
        <v>2849</v>
      </c>
      <c r="AI1220" s="284">
        <v>1329</v>
      </c>
      <c r="AJ1220" s="284">
        <v>1829</v>
      </c>
      <c r="AK1220" s="284">
        <v>2159</v>
      </c>
      <c r="AL1220" s="284">
        <v>2539</v>
      </c>
      <c r="AM1220" s="284">
        <v>1501</v>
      </c>
      <c r="AN1220" s="284">
        <v>1707</v>
      </c>
      <c r="AO1220" s="284">
        <v>1943</v>
      </c>
      <c r="AP1220" s="284">
        <v>1673</v>
      </c>
      <c r="AQ1220" s="284">
        <v>1673</v>
      </c>
      <c r="AR1220" s="284">
        <v>2308</v>
      </c>
      <c r="AS1220" s="284">
        <v>1983</v>
      </c>
      <c r="AU1220" t="s">
        <v>162</v>
      </c>
    </row>
    <row r="1221" spans="4:47" ht="13.5" customHeight="1">
      <c r="D1221" s="283" t="s">
        <v>2798</v>
      </c>
      <c r="E1221" s="282"/>
      <c r="F1221" s="285" t="s">
        <v>3716</v>
      </c>
      <c r="G1221" s="199">
        <v>48.5</v>
      </c>
      <c r="H1221" s="287">
        <v>1424</v>
      </c>
      <c r="I1221" s="287">
        <v>1473</v>
      </c>
      <c r="J1221" s="287">
        <v>1706</v>
      </c>
      <c r="K1221" s="287">
        <v>1554</v>
      </c>
      <c r="L1221" s="287">
        <v>1549</v>
      </c>
      <c r="M1221" s="287">
        <v>1821</v>
      </c>
      <c r="N1221" s="287">
        <v>1728</v>
      </c>
      <c r="O1221" s="287">
        <v>1523</v>
      </c>
      <c r="P1221" s="287">
        <v>1734</v>
      </c>
      <c r="Q1221" s="287">
        <v>1919</v>
      </c>
      <c r="R1221" s="287">
        <v>1813</v>
      </c>
      <c r="S1221" s="287">
        <v>1981</v>
      </c>
      <c r="T1221" s="287">
        <v>2425</v>
      </c>
      <c r="U1221" s="287">
        <v>2673</v>
      </c>
      <c r="V1221" s="284">
        <v>1914</v>
      </c>
      <c r="W1221" s="284">
        <v>2139</v>
      </c>
      <c r="X1221" s="284">
        <v>1606</v>
      </c>
      <c r="Y1221" s="284">
        <v>1856</v>
      </c>
      <c r="Z1221" s="284">
        <v>2162</v>
      </c>
      <c r="AA1221" s="284">
        <v>1763</v>
      </c>
      <c r="AB1221" s="284">
        <v>1753</v>
      </c>
      <c r="AC1221" s="284">
        <v>2155</v>
      </c>
      <c r="AD1221" s="284">
        <v>2535</v>
      </c>
      <c r="AE1221" s="284">
        <v>1947</v>
      </c>
      <c r="AF1221" s="284">
        <v>2229</v>
      </c>
      <c r="AG1221" s="284">
        <v>2576</v>
      </c>
      <c r="AH1221" s="284">
        <v>3030</v>
      </c>
      <c r="AI1221" s="284">
        <v>1482</v>
      </c>
      <c r="AJ1221" s="284">
        <v>1879</v>
      </c>
      <c r="AK1221" s="284">
        <v>2220</v>
      </c>
      <c r="AL1221" s="284">
        <v>2611</v>
      </c>
      <c r="AM1221" s="284">
        <v>1542</v>
      </c>
      <c r="AN1221" s="284">
        <v>1756</v>
      </c>
      <c r="AO1221" s="284">
        <v>1999</v>
      </c>
      <c r="AP1221" s="284">
        <v>1732</v>
      </c>
      <c r="AQ1221" s="284">
        <v>1732</v>
      </c>
      <c r="AR1221" s="284">
        <v>2390</v>
      </c>
      <c r="AS1221" s="284">
        <v>2011</v>
      </c>
      <c r="AU1221" t="s">
        <v>2798</v>
      </c>
    </row>
    <row r="1222" spans="4:47" ht="13.5" customHeight="1">
      <c r="D1222" s="283" t="s">
        <v>163</v>
      </c>
      <c r="E1222" s="282"/>
      <c r="F1222" s="285" t="s">
        <v>3716</v>
      </c>
      <c r="G1222" s="199">
        <v>50</v>
      </c>
      <c r="H1222" s="284">
        <v>1375</v>
      </c>
      <c r="I1222" s="284">
        <v>1419</v>
      </c>
      <c r="J1222" s="284">
        <v>1629</v>
      </c>
      <c r="K1222" s="284">
        <v>1521</v>
      </c>
      <c r="L1222" s="284">
        <v>1484</v>
      </c>
      <c r="M1222" s="284">
        <v>1793</v>
      </c>
      <c r="N1222" s="284">
        <v>1628</v>
      </c>
      <c r="O1222" s="284">
        <v>1435</v>
      </c>
      <c r="P1222" s="284">
        <v>1675</v>
      </c>
      <c r="Q1222" s="284">
        <v>1858</v>
      </c>
      <c r="R1222" s="284">
        <v>1814</v>
      </c>
      <c r="S1222" s="284">
        <v>2097</v>
      </c>
      <c r="T1222" s="284">
        <v>2557</v>
      </c>
      <c r="U1222" s="284">
        <v>2824</v>
      </c>
      <c r="V1222" s="284">
        <v>2041</v>
      </c>
      <c r="W1222" s="284">
        <v>2282</v>
      </c>
      <c r="X1222" s="284">
        <v>1511</v>
      </c>
      <c r="Y1222" s="284">
        <v>1766</v>
      </c>
      <c r="Z1222" s="284">
        <v>1847</v>
      </c>
      <c r="AA1222" s="284">
        <v>1721</v>
      </c>
      <c r="AB1222" s="284">
        <v>1678</v>
      </c>
      <c r="AC1222" s="284">
        <v>2031</v>
      </c>
      <c r="AD1222" s="284">
        <v>2494</v>
      </c>
      <c r="AE1222" s="284">
        <v>1903</v>
      </c>
      <c r="AF1222" s="284">
        <v>2106</v>
      </c>
      <c r="AG1222" s="284">
        <v>2468</v>
      </c>
      <c r="AH1222" s="284">
        <v>3009</v>
      </c>
      <c r="AI1222" s="284">
        <v>1420</v>
      </c>
      <c r="AJ1222" s="284">
        <v>1944</v>
      </c>
      <c r="AK1222" s="284">
        <v>2297</v>
      </c>
      <c r="AL1222" s="284">
        <v>2701</v>
      </c>
      <c r="AM1222" s="284">
        <v>1599</v>
      </c>
      <c r="AN1222" s="284">
        <v>1820</v>
      </c>
      <c r="AO1222" s="284">
        <v>2072</v>
      </c>
      <c r="AP1222" s="284">
        <v>1808</v>
      </c>
      <c r="AQ1222" s="284">
        <v>1808</v>
      </c>
      <c r="AR1222" s="284">
        <v>2488</v>
      </c>
      <c r="AS1222" s="284">
        <v>2150</v>
      </c>
      <c r="AU1222" t="s">
        <v>163</v>
      </c>
    </row>
    <row r="1223" spans="4:47" ht="13.5" customHeight="1">
      <c r="D1223" s="283" t="s">
        <v>1371</v>
      </c>
      <c r="E1223" s="282"/>
      <c r="F1223" s="285" t="s">
        <v>1318</v>
      </c>
      <c r="G1223" s="199">
        <v>36.5</v>
      </c>
      <c r="H1223" s="284">
        <v>1696</v>
      </c>
      <c r="I1223" s="284">
        <v>1721</v>
      </c>
      <c r="J1223" s="284">
        <v>1927</v>
      </c>
      <c r="K1223" s="284">
        <v>1763</v>
      </c>
      <c r="L1223" s="284">
        <v>1758</v>
      </c>
      <c r="M1223" s="284">
        <v>2063</v>
      </c>
      <c r="N1223" s="284">
        <v>1875</v>
      </c>
      <c r="O1223" s="284">
        <v>1698</v>
      </c>
      <c r="P1223" s="284">
        <v>1832</v>
      </c>
      <c r="Q1223" s="284">
        <v>2040</v>
      </c>
      <c r="R1223" s="284">
        <v>1912</v>
      </c>
      <c r="S1223" s="284">
        <v>2319</v>
      </c>
      <c r="T1223" s="284">
        <v>2680</v>
      </c>
      <c r="U1223" s="284">
        <v>2827</v>
      </c>
      <c r="V1223" s="284">
        <v>2014</v>
      </c>
      <c r="W1223" s="284">
        <v>2255</v>
      </c>
      <c r="X1223" s="284">
        <v>1849</v>
      </c>
      <c r="Y1223" s="284">
        <v>2049</v>
      </c>
      <c r="Z1223" s="284">
        <v>2436</v>
      </c>
      <c r="AA1223" s="284">
        <v>2087</v>
      </c>
      <c r="AB1223" s="284">
        <v>1955</v>
      </c>
      <c r="AC1223" s="284">
        <v>2234</v>
      </c>
      <c r="AD1223" s="284">
        <v>2679</v>
      </c>
      <c r="AE1223" s="284">
        <v>2202</v>
      </c>
      <c r="AF1223" s="284">
        <v>2407</v>
      </c>
      <c r="AG1223" s="284">
        <v>2683</v>
      </c>
      <c r="AH1223" s="284">
        <v>3221</v>
      </c>
      <c r="AI1223" s="284">
        <v>1767</v>
      </c>
      <c r="AJ1223" s="284">
        <v>2073</v>
      </c>
      <c r="AK1223" s="284">
        <v>2321</v>
      </c>
      <c r="AL1223" s="284">
        <v>2743</v>
      </c>
      <c r="AM1223" s="284">
        <v>1813</v>
      </c>
      <c r="AN1223" s="284">
        <v>1994</v>
      </c>
      <c r="AO1223" s="284">
        <v>2279</v>
      </c>
      <c r="AP1223" s="284">
        <v>1851</v>
      </c>
      <c r="AQ1223" s="284">
        <v>1851</v>
      </c>
      <c r="AR1223" s="284">
        <v>2325</v>
      </c>
      <c r="AS1223" s="284">
        <v>2107</v>
      </c>
      <c r="AU1223" t="s">
        <v>1371</v>
      </c>
    </row>
    <row r="1224" spans="4:47" ht="13.5" customHeight="1">
      <c r="D1224" s="283" t="s">
        <v>1372</v>
      </c>
      <c r="E1224" s="282"/>
      <c r="F1224" s="285" t="s">
        <v>1318</v>
      </c>
      <c r="G1224" s="199">
        <v>39.1</v>
      </c>
      <c r="H1224" s="284">
        <v>1752</v>
      </c>
      <c r="I1224" s="284">
        <v>1783</v>
      </c>
      <c r="J1224" s="284">
        <v>1999</v>
      </c>
      <c r="K1224" s="284">
        <v>1839</v>
      </c>
      <c r="L1224" s="284">
        <v>1834</v>
      </c>
      <c r="M1224" s="284">
        <v>2062</v>
      </c>
      <c r="N1224" s="284">
        <v>1957</v>
      </c>
      <c r="O1224" s="284">
        <v>1758</v>
      </c>
      <c r="P1224" s="284">
        <v>1911</v>
      </c>
      <c r="Q1224" s="284">
        <v>2129</v>
      </c>
      <c r="R1224" s="284">
        <v>1995</v>
      </c>
      <c r="S1224" s="284">
        <v>2370</v>
      </c>
      <c r="T1224" s="284">
        <v>2754</v>
      </c>
      <c r="U1224" s="284">
        <v>2903</v>
      </c>
      <c r="V1224" s="284">
        <v>2075</v>
      </c>
      <c r="W1224" s="284">
        <v>2323</v>
      </c>
      <c r="X1224" s="284">
        <v>1884</v>
      </c>
      <c r="Y1224" s="284">
        <v>2097</v>
      </c>
      <c r="Z1224" s="284">
        <v>2495</v>
      </c>
      <c r="AA1224" s="284">
        <v>2128</v>
      </c>
      <c r="AB1224" s="284">
        <v>2001</v>
      </c>
      <c r="AC1224" s="284">
        <v>2298</v>
      </c>
      <c r="AD1224" s="284">
        <v>2761</v>
      </c>
      <c r="AE1224" s="284">
        <v>2255</v>
      </c>
      <c r="AF1224" s="284">
        <v>2453</v>
      </c>
      <c r="AG1224" s="284">
        <v>2747</v>
      </c>
      <c r="AH1224" s="284">
        <v>3302</v>
      </c>
      <c r="AI1224" s="284">
        <v>1800</v>
      </c>
      <c r="AJ1224" s="284">
        <v>2124</v>
      </c>
      <c r="AK1224" s="284">
        <v>2391</v>
      </c>
      <c r="AL1224" s="284">
        <v>2825</v>
      </c>
      <c r="AM1224" s="284">
        <v>1851</v>
      </c>
      <c r="AN1224" s="284">
        <v>2044</v>
      </c>
      <c r="AO1224" s="284">
        <v>2335</v>
      </c>
      <c r="AP1224" s="284">
        <v>1914</v>
      </c>
      <c r="AQ1224" s="284">
        <v>1914</v>
      </c>
      <c r="AR1224" s="284">
        <v>2425</v>
      </c>
      <c r="AS1224" s="284">
        <v>2169</v>
      </c>
      <c r="AU1224" t="s">
        <v>1372</v>
      </c>
    </row>
    <row r="1225" spans="4:47" ht="13.5" customHeight="1">
      <c r="D1225" s="283" t="s">
        <v>2799</v>
      </c>
      <c r="E1225" s="282"/>
      <c r="F1225" s="285" t="s">
        <v>1318</v>
      </c>
      <c r="G1225" s="199">
        <v>40.4</v>
      </c>
      <c r="H1225" s="284">
        <v>1856</v>
      </c>
      <c r="I1225" s="284">
        <v>1848</v>
      </c>
      <c r="J1225" s="284">
        <v>2151</v>
      </c>
      <c r="K1225" s="284">
        <v>1922</v>
      </c>
      <c r="L1225" s="284">
        <v>1909</v>
      </c>
      <c r="M1225" s="284">
        <v>2249</v>
      </c>
      <c r="N1225" s="284">
        <v>2144</v>
      </c>
      <c r="O1225" s="284">
        <v>1946</v>
      </c>
      <c r="P1225" s="284">
        <v>1970</v>
      </c>
      <c r="Q1225" s="284">
        <v>2238</v>
      </c>
      <c r="R1225" s="284">
        <v>2141</v>
      </c>
      <c r="S1225" s="284">
        <v>2460</v>
      </c>
      <c r="T1225" s="284">
        <v>2858</v>
      </c>
      <c r="U1225" s="284">
        <v>3021</v>
      </c>
      <c r="V1225" s="284">
        <v>2175</v>
      </c>
      <c r="W1225" s="284">
        <v>2435</v>
      </c>
      <c r="X1225" s="284">
        <v>2028</v>
      </c>
      <c r="Y1225" s="284">
        <v>2248</v>
      </c>
      <c r="Z1225" s="284">
        <v>2623</v>
      </c>
      <c r="AA1225" s="284">
        <v>2228</v>
      </c>
      <c r="AB1225" s="284">
        <v>2135</v>
      </c>
      <c r="AC1225" s="284">
        <v>2489</v>
      </c>
      <c r="AD1225" s="284">
        <v>2923</v>
      </c>
      <c r="AE1225" s="284">
        <v>2387</v>
      </c>
      <c r="AF1225" s="284">
        <v>2625</v>
      </c>
      <c r="AG1225" s="284">
        <v>2925</v>
      </c>
      <c r="AH1225" s="284">
        <v>3436</v>
      </c>
      <c r="AI1225" s="284">
        <v>1915</v>
      </c>
      <c r="AJ1225" s="284">
        <v>2243</v>
      </c>
      <c r="AK1225" s="284">
        <v>2536</v>
      </c>
      <c r="AL1225" s="284">
        <v>2978</v>
      </c>
      <c r="AM1225" s="284">
        <v>1949</v>
      </c>
      <c r="AN1225" s="284">
        <v>2147</v>
      </c>
      <c r="AO1225" s="284">
        <v>2454</v>
      </c>
      <c r="AP1225" s="284">
        <v>2050</v>
      </c>
      <c r="AQ1225" s="284">
        <v>2050</v>
      </c>
      <c r="AR1225" s="284">
        <v>2580</v>
      </c>
      <c r="AS1225" s="284">
        <v>2284</v>
      </c>
      <c r="AU1225" t="s">
        <v>2799</v>
      </c>
    </row>
    <row r="1226" spans="4:47" ht="13.5" customHeight="1">
      <c r="D1226" s="283" t="s">
        <v>1373</v>
      </c>
      <c r="E1226" s="282"/>
      <c r="F1226" s="285" t="s">
        <v>1318</v>
      </c>
      <c r="G1226" s="199">
        <v>41.7</v>
      </c>
      <c r="H1226" s="284">
        <v>1869</v>
      </c>
      <c r="I1226" s="284">
        <v>1903</v>
      </c>
      <c r="J1226" s="284">
        <v>2134</v>
      </c>
      <c r="K1226" s="284">
        <v>1963</v>
      </c>
      <c r="L1226" s="284">
        <v>1957</v>
      </c>
      <c r="M1226" s="284">
        <v>2203</v>
      </c>
      <c r="N1226" s="284">
        <v>2089</v>
      </c>
      <c r="O1226" s="284">
        <v>1878</v>
      </c>
      <c r="P1226" s="284">
        <v>2046</v>
      </c>
      <c r="Q1226" s="284">
        <v>2277</v>
      </c>
      <c r="R1226" s="284">
        <v>2133</v>
      </c>
      <c r="S1226" s="284">
        <v>2490</v>
      </c>
      <c r="T1226" s="284">
        <v>2900</v>
      </c>
      <c r="U1226" s="284">
        <v>3065</v>
      </c>
      <c r="V1226" s="284">
        <v>2211</v>
      </c>
      <c r="W1226" s="284">
        <v>2475</v>
      </c>
      <c r="X1226" s="284">
        <v>1997</v>
      </c>
      <c r="Y1226" s="284">
        <v>2224</v>
      </c>
      <c r="Z1226" s="284">
        <v>2647</v>
      </c>
      <c r="AA1226" s="284">
        <v>2255</v>
      </c>
      <c r="AB1226" s="284">
        <v>2125</v>
      </c>
      <c r="AC1226" s="284">
        <v>2442</v>
      </c>
      <c r="AD1226" s="284">
        <v>2935</v>
      </c>
      <c r="AE1226" s="284">
        <v>2395</v>
      </c>
      <c r="AF1226" s="284">
        <v>2577</v>
      </c>
      <c r="AG1226" s="284">
        <v>2891</v>
      </c>
      <c r="AH1226" s="284">
        <v>3477</v>
      </c>
      <c r="AI1226" s="284">
        <v>1911</v>
      </c>
      <c r="AJ1226" s="284">
        <v>2254</v>
      </c>
      <c r="AK1226" s="284">
        <v>2540</v>
      </c>
      <c r="AL1226" s="284">
        <v>3001</v>
      </c>
      <c r="AM1226" s="284">
        <v>1967</v>
      </c>
      <c r="AN1226" s="284">
        <v>2172</v>
      </c>
      <c r="AO1226" s="284">
        <v>2481</v>
      </c>
      <c r="AP1226" s="284">
        <v>2065</v>
      </c>
      <c r="AQ1226" s="284">
        <v>2065</v>
      </c>
      <c r="AR1226" s="284">
        <v>2613</v>
      </c>
      <c r="AS1226" s="284">
        <v>2319</v>
      </c>
      <c r="AU1226" t="s">
        <v>1373</v>
      </c>
    </row>
    <row r="1227" spans="4:47" ht="13.5" customHeight="1">
      <c r="D1227" s="283" t="s">
        <v>1374</v>
      </c>
      <c r="E1227" s="282"/>
      <c r="F1227" s="285" t="s">
        <v>1319</v>
      </c>
      <c r="G1227" s="199">
        <v>43.800000000000004</v>
      </c>
      <c r="H1227" s="284">
        <v>1878</v>
      </c>
      <c r="I1227" s="284">
        <v>1912</v>
      </c>
      <c r="J1227" s="284">
        <v>2134</v>
      </c>
      <c r="K1227" s="284">
        <v>1946</v>
      </c>
      <c r="L1227" s="284">
        <v>1943</v>
      </c>
      <c r="M1227" s="284">
        <v>2299</v>
      </c>
      <c r="N1227" s="284">
        <v>2078</v>
      </c>
      <c r="O1227" s="284">
        <v>1886</v>
      </c>
      <c r="P1227" s="284">
        <v>2054</v>
      </c>
      <c r="Q1227" s="284">
        <v>2276</v>
      </c>
      <c r="R1227" s="284">
        <v>2136</v>
      </c>
      <c r="S1227" s="284">
        <v>2541</v>
      </c>
      <c r="T1227" s="284">
        <v>2970</v>
      </c>
      <c r="U1227" s="284">
        <v>3129</v>
      </c>
      <c r="V1227" s="284">
        <v>2253</v>
      </c>
      <c r="W1227" s="284">
        <v>2519</v>
      </c>
      <c r="X1227" s="284">
        <v>2014</v>
      </c>
      <c r="Y1227" s="284">
        <v>2250</v>
      </c>
      <c r="Z1227" s="284">
        <v>2677</v>
      </c>
      <c r="AA1227" s="284">
        <v>2276</v>
      </c>
      <c r="AB1227" s="284">
        <v>2148</v>
      </c>
      <c r="AC1227" s="284">
        <v>2466</v>
      </c>
      <c r="AD1227" s="284">
        <v>2979</v>
      </c>
      <c r="AE1227" s="284">
        <v>2423</v>
      </c>
      <c r="AF1227" s="284">
        <v>2600</v>
      </c>
      <c r="AG1227" s="284">
        <v>2927</v>
      </c>
      <c r="AH1227" s="284">
        <v>3521</v>
      </c>
      <c r="AI1227" s="284">
        <v>1927</v>
      </c>
      <c r="AJ1227" s="284">
        <v>2280</v>
      </c>
      <c r="AK1227" s="284">
        <v>2579</v>
      </c>
      <c r="AL1227" s="284">
        <v>3045</v>
      </c>
      <c r="AM1227" s="284">
        <v>1999</v>
      </c>
      <c r="AN1227" s="284">
        <v>2217</v>
      </c>
      <c r="AO1227" s="284">
        <v>2532</v>
      </c>
      <c r="AP1227" s="284">
        <v>2099</v>
      </c>
      <c r="AQ1227" s="284">
        <v>2099</v>
      </c>
      <c r="AR1227" s="284">
        <v>2670</v>
      </c>
      <c r="AS1227" s="284">
        <v>2340</v>
      </c>
      <c r="AU1227" t="s">
        <v>1374</v>
      </c>
    </row>
    <row r="1228" spans="4:47" ht="13.5" customHeight="1">
      <c r="D1228" s="283" t="s">
        <v>1375</v>
      </c>
      <c r="E1228" s="282"/>
      <c r="F1228" s="285" t="s">
        <v>1319</v>
      </c>
      <c r="G1228" s="199">
        <v>46.9</v>
      </c>
      <c r="H1228" s="284">
        <v>1938</v>
      </c>
      <c r="I1228" s="284">
        <v>1979</v>
      </c>
      <c r="J1228" s="284">
        <v>2175</v>
      </c>
      <c r="K1228" s="284">
        <v>2026</v>
      </c>
      <c r="L1228" s="284">
        <v>2024</v>
      </c>
      <c r="M1228" s="284">
        <v>2275</v>
      </c>
      <c r="N1228" s="284">
        <v>2166</v>
      </c>
      <c r="O1228" s="284">
        <v>1951</v>
      </c>
      <c r="P1228" s="284">
        <v>2143</v>
      </c>
      <c r="Q1228" s="284">
        <v>2375</v>
      </c>
      <c r="R1228" s="284">
        <v>2229</v>
      </c>
      <c r="S1228" s="284">
        <v>2596</v>
      </c>
      <c r="T1228" s="284">
        <v>3053</v>
      </c>
      <c r="U1228" s="284">
        <v>3213</v>
      </c>
      <c r="V1228" s="284">
        <v>2321</v>
      </c>
      <c r="W1228" s="284">
        <v>2595</v>
      </c>
      <c r="X1228" s="284">
        <v>2051</v>
      </c>
      <c r="Y1228" s="284">
        <v>2303</v>
      </c>
      <c r="Z1228" s="284">
        <v>2743</v>
      </c>
      <c r="AA1228" s="284">
        <v>2321</v>
      </c>
      <c r="AB1228" s="284">
        <v>2199</v>
      </c>
      <c r="AC1228" s="284">
        <v>2539</v>
      </c>
      <c r="AD1228" s="284">
        <v>3071</v>
      </c>
      <c r="AE1228" s="284">
        <v>2482</v>
      </c>
      <c r="AF1228" s="284">
        <v>2650</v>
      </c>
      <c r="AG1228" s="284">
        <v>2999</v>
      </c>
      <c r="AH1228" s="284">
        <v>3613</v>
      </c>
      <c r="AI1228" s="284">
        <v>1961</v>
      </c>
      <c r="AJ1228" s="284">
        <v>2338</v>
      </c>
      <c r="AK1228" s="284">
        <v>2658</v>
      </c>
      <c r="AL1228" s="284">
        <v>3138</v>
      </c>
      <c r="AM1228" s="284">
        <v>2040</v>
      </c>
      <c r="AN1228" s="284">
        <v>2272</v>
      </c>
      <c r="AO1228" s="284">
        <v>2595</v>
      </c>
      <c r="AP1228" s="284">
        <v>2170</v>
      </c>
      <c r="AQ1228" s="284">
        <v>2170</v>
      </c>
      <c r="AR1228" s="284">
        <v>2786</v>
      </c>
      <c r="AS1228" s="284">
        <v>2410</v>
      </c>
      <c r="AU1228" t="s">
        <v>1375</v>
      </c>
    </row>
    <row r="1229" spans="4:47" ht="13.5" customHeight="1">
      <c r="D1229" s="283" t="s">
        <v>2803</v>
      </c>
      <c r="E1229" s="282"/>
      <c r="F1229" s="285" t="s">
        <v>1319</v>
      </c>
      <c r="G1229" s="199">
        <v>48.5</v>
      </c>
      <c r="H1229" s="284">
        <v>2048</v>
      </c>
      <c r="I1229" s="284">
        <v>2041</v>
      </c>
      <c r="J1229" s="284">
        <v>2376</v>
      </c>
      <c r="K1229" s="284">
        <v>2117</v>
      </c>
      <c r="L1229" s="284">
        <v>2104</v>
      </c>
      <c r="M1229" s="284">
        <v>2476</v>
      </c>
      <c r="N1229" s="284">
        <v>2367</v>
      </c>
      <c r="O1229" s="284">
        <v>2168</v>
      </c>
      <c r="P1229" s="284">
        <v>2197</v>
      </c>
      <c r="Q1229" s="284">
        <v>2494</v>
      </c>
      <c r="R1229" s="284">
        <v>2391</v>
      </c>
      <c r="S1229" s="284">
        <v>2697</v>
      </c>
      <c r="T1229" s="284">
        <v>3171</v>
      </c>
      <c r="U1229" s="284">
        <v>3346</v>
      </c>
      <c r="V1229" s="284">
        <v>2432</v>
      </c>
      <c r="W1229" s="284">
        <v>2720</v>
      </c>
      <c r="X1229" s="284">
        <v>2213</v>
      </c>
      <c r="Y1229" s="284">
        <v>2473</v>
      </c>
      <c r="Z1229" s="284">
        <v>2883</v>
      </c>
      <c r="AA1229" s="284">
        <v>2430</v>
      </c>
      <c r="AB1229" s="284">
        <v>2359</v>
      </c>
      <c r="AC1229" s="284">
        <v>2768</v>
      </c>
      <c r="AD1229" s="284">
        <v>3250</v>
      </c>
      <c r="AE1229" s="284">
        <v>2626</v>
      </c>
      <c r="AF1229" s="284">
        <v>2849</v>
      </c>
      <c r="AG1229" s="284">
        <v>3205</v>
      </c>
      <c r="AH1229" s="284">
        <v>3764</v>
      </c>
      <c r="AI1229" s="284">
        <v>2086</v>
      </c>
      <c r="AJ1229" s="284">
        <v>2468</v>
      </c>
      <c r="AK1229" s="284">
        <v>2816</v>
      </c>
      <c r="AL1229" s="284">
        <v>3306</v>
      </c>
      <c r="AM1229" s="284">
        <v>2147</v>
      </c>
      <c r="AN1229" s="284">
        <v>2386</v>
      </c>
      <c r="AO1229" s="284">
        <v>2725</v>
      </c>
      <c r="AP1229" s="284">
        <v>2319</v>
      </c>
      <c r="AQ1229" s="284">
        <v>2319</v>
      </c>
      <c r="AR1229" s="284">
        <v>2957</v>
      </c>
      <c r="AS1229" s="284">
        <v>2537</v>
      </c>
      <c r="AU1229" t="s">
        <v>2803</v>
      </c>
    </row>
    <row r="1230" spans="4:47" ht="13.5" customHeight="1">
      <c r="D1230" s="283" t="s">
        <v>1376</v>
      </c>
      <c r="E1230" s="282"/>
      <c r="F1230" s="285" t="s">
        <v>1319</v>
      </c>
      <c r="G1230" s="199">
        <v>50</v>
      </c>
      <c r="H1230" s="284">
        <v>2066</v>
      </c>
      <c r="I1230" s="284">
        <v>2111</v>
      </c>
      <c r="J1230" s="284">
        <v>2361</v>
      </c>
      <c r="K1230" s="284">
        <v>2162</v>
      </c>
      <c r="L1230" s="284">
        <v>2158</v>
      </c>
      <c r="M1230" s="284">
        <v>2429</v>
      </c>
      <c r="N1230" s="284">
        <v>2311</v>
      </c>
      <c r="O1230" s="284">
        <v>2083</v>
      </c>
      <c r="P1230" s="284">
        <v>2294</v>
      </c>
      <c r="Q1230" s="284">
        <v>2540</v>
      </c>
      <c r="R1230" s="284">
        <v>2382</v>
      </c>
      <c r="S1230" s="284">
        <v>2731</v>
      </c>
      <c r="T1230" s="284">
        <v>3219</v>
      </c>
      <c r="U1230" s="284">
        <v>3396</v>
      </c>
      <c r="V1230" s="284">
        <v>2474</v>
      </c>
      <c r="W1230" s="284">
        <v>2766</v>
      </c>
      <c r="X1230" s="284">
        <v>2176</v>
      </c>
      <c r="Y1230" s="284">
        <v>2444</v>
      </c>
      <c r="Z1230" s="284">
        <v>2913</v>
      </c>
      <c r="AA1230" s="284">
        <v>2462</v>
      </c>
      <c r="AB1230" s="284">
        <v>2337</v>
      </c>
      <c r="AC1230" s="284">
        <v>2700</v>
      </c>
      <c r="AD1230" s="284">
        <v>3268</v>
      </c>
      <c r="AE1230" s="284">
        <v>2637</v>
      </c>
      <c r="AF1230" s="284">
        <v>2788</v>
      </c>
      <c r="AG1230" s="284">
        <v>3161</v>
      </c>
      <c r="AH1230" s="284">
        <v>3810</v>
      </c>
      <c r="AI1230" s="284">
        <v>2083</v>
      </c>
      <c r="AJ1230" s="284">
        <v>2482</v>
      </c>
      <c r="AK1230" s="284">
        <v>2826</v>
      </c>
      <c r="AL1230" s="284">
        <v>3336</v>
      </c>
      <c r="AM1230" s="284">
        <v>2168</v>
      </c>
      <c r="AN1230" s="284">
        <v>2415</v>
      </c>
      <c r="AO1230" s="284">
        <v>2757</v>
      </c>
      <c r="AP1230" s="284">
        <v>2338</v>
      </c>
      <c r="AQ1230" s="284">
        <v>2338</v>
      </c>
      <c r="AR1230" s="284">
        <v>2999</v>
      </c>
      <c r="AS1230" s="284">
        <v>2578</v>
      </c>
      <c r="AU1230" t="s">
        <v>1376</v>
      </c>
    </row>
    <row r="1231" spans="4:47" ht="13.5" customHeight="1">
      <c r="D1231" s="283" t="s">
        <v>4103</v>
      </c>
      <c r="E1231" s="282"/>
      <c r="F1231" s="285" t="s">
        <v>4767</v>
      </c>
      <c r="G1231" s="199">
        <v>0</v>
      </c>
      <c r="H1231" s="284">
        <v>100</v>
      </c>
      <c r="I1231" s="284">
        <v>100</v>
      </c>
      <c r="J1231" s="284">
        <v>100</v>
      </c>
      <c r="K1231" s="284">
        <v>100</v>
      </c>
      <c r="L1231" s="284">
        <v>100</v>
      </c>
      <c r="M1231" s="284">
        <v>100</v>
      </c>
      <c r="N1231" s="284">
        <v>100</v>
      </c>
      <c r="O1231" s="284">
        <v>100</v>
      </c>
      <c r="P1231" s="284">
        <v>100</v>
      </c>
      <c r="Q1231" s="284">
        <v>100</v>
      </c>
      <c r="R1231" s="284">
        <v>100</v>
      </c>
      <c r="S1231" s="284">
        <v>100</v>
      </c>
      <c r="T1231" s="284">
        <v>100</v>
      </c>
      <c r="U1231" s="284">
        <v>100</v>
      </c>
      <c r="V1231" s="284">
        <v>100</v>
      </c>
      <c r="W1231" s="284">
        <v>100</v>
      </c>
      <c r="X1231" s="284">
        <v>100</v>
      </c>
      <c r="Y1231" s="284">
        <v>100</v>
      </c>
      <c r="Z1231" s="284">
        <v>100</v>
      </c>
      <c r="AA1231" s="284">
        <v>100</v>
      </c>
      <c r="AB1231" s="284">
        <v>100</v>
      </c>
      <c r="AC1231" s="284">
        <v>100</v>
      </c>
      <c r="AD1231" s="284">
        <v>100</v>
      </c>
      <c r="AE1231" s="284">
        <v>100</v>
      </c>
      <c r="AF1231" s="284">
        <v>100</v>
      </c>
      <c r="AG1231" s="284">
        <v>100</v>
      </c>
      <c r="AH1231" s="284">
        <v>100</v>
      </c>
      <c r="AI1231" s="284">
        <v>100</v>
      </c>
      <c r="AJ1231" s="284">
        <v>100</v>
      </c>
      <c r="AK1231" s="284">
        <v>100</v>
      </c>
      <c r="AL1231" s="284">
        <v>100</v>
      </c>
      <c r="AM1231" s="284">
        <v>100</v>
      </c>
      <c r="AN1231" s="284">
        <v>100</v>
      </c>
      <c r="AO1231" s="284">
        <v>100</v>
      </c>
      <c r="AP1231" s="284">
        <v>100</v>
      </c>
      <c r="AQ1231" s="284">
        <v>100</v>
      </c>
      <c r="AR1231" s="284">
        <v>100</v>
      </c>
      <c r="AS1231" s="284">
        <v>100</v>
      </c>
      <c r="AU1231" t="s">
        <v>4103</v>
      </c>
    </row>
    <row r="1232" spans="4:47" ht="13.5" customHeight="1">
      <c r="D1232" s="283" t="s">
        <v>4492</v>
      </c>
      <c r="E1232" s="282"/>
      <c r="F1232" s="285" t="s">
        <v>4770</v>
      </c>
      <c r="G1232" s="199">
        <v>0</v>
      </c>
      <c r="H1232" s="290">
        <v>0.2</v>
      </c>
      <c r="I1232" s="290">
        <v>0.2</v>
      </c>
      <c r="J1232" s="290">
        <v>0.2</v>
      </c>
      <c r="K1232" s="290">
        <v>0.2</v>
      </c>
      <c r="L1232" s="290">
        <v>0.2</v>
      </c>
      <c r="M1232" s="290">
        <v>0.2</v>
      </c>
      <c r="N1232" s="290">
        <v>0.2</v>
      </c>
      <c r="O1232" s="290">
        <v>0.2</v>
      </c>
      <c r="P1232" s="290">
        <v>0.2</v>
      </c>
      <c r="Q1232" s="290">
        <v>0.2</v>
      </c>
      <c r="R1232" s="290">
        <v>0.2</v>
      </c>
      <c r="S1232" s="290">
        <v>0.2</v>
      </c>
      <c r="T1232" s="290">
        <v>0.2</v>
      </c>
      <c r="U1232" s="290">
        <v>0.2</v>
      </c>
      <c r="V1232" s="290">
        <v>0.2</v>
      </c>
      <c r="W1232" s="290">
        <v>0.2</v>
      </c>
      <c r="X1232" s="290">
        <v>0.2</v>
      </c>
      <c r="Y1232" s="290">
        <v>0.2</v>
      </c>
      <c r="Z1232" s="290">
        <v>0.2</v>
      </c>
      <c r="AA1232" s="290">
        <v>0.2</v>
      </c>
      <c r="AB1232" s="290">
        <v>0.2</v>
      </c>
      <c r="AC1232" s="290">
        <v>0.2</v>
      </c>
      <c r="AD1232" s="290">
        <v>0.2</v>
      </c>
      <c r="AE1232" s="290">
        <v>0.2</v>
      </c>
      <c r="AF1232" s="290">
        <v>0.2</v>
      </c>
      <c r="AG1232" s="290">
        <v>0.2</v>
      </c>
      <c r="AH1232" s="290">
        <v>0.2</v>
      </c>
      <c r="AI1232" s="290">
        <v>0.2</v>
      </c>
      <c r="AJ1232" s="290">
        <v>0.2</v>
      </c>
      <c r="AK1232" s="290">
        <v>0.2</v>
      </c>
      <c r="AL1232" s="290">
        <v>0.2</v>
      </c>
      <c r="AM1232" s="290">
        <v>0.2</v>
      </c>
      <c r="AN1232" s="290">
        <v>0.2</v>
      </c>
      <c r="AO1232" s="290">
        <v>0.2</v>
      </c>
      <c r="AP1232" s="290">
        <v>0.2</v>
      </c>
      <c r="AQ1232" s="290">
        <v>0.2</v>
      </c>
      <c r="AR1232" s="290">
        <v>0.2</v>
      </c>
      <c r="AS1232" s="290">
        <v>0.2</v>
      </c>
      <c r="AU1232" t="s">
        <v>4492</v>
      </c>
    </row>
    <row r="1233" spans="4:47" ht="13.5" customHeight="1">
      <c r="D1233" s="283" t="s">
        <v>4493</v>
      </c>
      <c r="E1233" s="282"/>
      <c r="F1233" s="285" t="s">
        <v>4771</v>
      </c>
      <c r="G1233" s="199">
        <v>0</v>
      </c>
      <c r="H1233" s="290">
        <v>0.1</v>
      </c>
      <c r="I1233" s="290">
        <v>0.1</v>
      </c>
      <c r="J1233" s="290">
        <v>0.1</v>
      </c>
      <c r="K1233" s="290">
        <v>0.1</v>
      </c>
      <c r="L1233" s="290">
        <v>0.1</v>
      </c>
      <c r="M1233" s="290">
        <v>0.1</v>
      </c>
      <c r="N1233" s="290">
        <v>0.1</v>
      </c>
      <c r="O1233" s="290">
        <v>0.1</v>
      </c>
      <c r="P1233" s="290">
        <v>0.1</v>
      </c>
      <c r="Q1233" s="290">
        <v>0.1</v>
      </c>
      <c r="R1233" s="290">
        <v>0.1</v>
      </c>
      <c r="S1233" s="290">
        <v>0.1</v>
      </c>
      <c r="T1233" s="290">
        <v>0.1</v>
      </c>
      <c r="U1233" s="290">
        <v>0.1</v>
      </c>
      <c r="V1233" s="290">
        <v>0.1</v>
      </c>
      <c r="W1233" s="290">
        <v>0.1</v>
      </c>
      <c r="X1233" s="290">
        <v>0.1</v>
      </c>
      <c r="Y1233" s="290">
        <v>0.1</v>
      </c>
      <c r="Z1233" s="290">
        <v>0.1</v>
      </c>
      <c r="AA1233" s="290">
        <v>0.1</v>
      </c>
      <c r="AB1233" s="290">
        <v>0.1</v>
      </c>
      <c r="AC1233" s="290">
        <v>0.1</v>
      </c>
      <c r="AD1233" s="290">
        <v>0.1</v>
      </c>
      <c r="AE1233" s="290">
        <v>0.1</v>
      </c>
      <c r="AF1233" s="290">
        <v>0.1</v>
      </c>
      <c r="AG1233" s="290">
        <v>0.1</v>
      </c>
      <c r="AH1233" s="290">
        <v>0.1</v>
      </c>
      <c r="AI1233" s="290">
        <v>0.1</v>
      </c>
      <c r="AJ1233" s="290">
        <v>0.1</v>
      </c>
      <c r="AK1233" s="290">
        <v>0.1</v>
      </c>
      <c r="AL1233" s="290">
        <v>0.1</v>
      </c>
      <c r="AM1233" s="290">
        <v>0.1</v>
      </c>
      <c r="AN1233" s="290">
        <v>0.1</v>
      </c>
      <c r="AO1233" s="290">
        <v>0.1</v>
      </c>
      <c r="AP1233" s="290">
        <v>0.1</v>
      </c>
      <c r="AQ1233" s="290">
        <v>0.1</v>
      </c>
      <c r="AR1233" s="290">
        <v>0.1</v>
      </c>
      <c r="AS1233" s="290">
        <v>0.1</v>
      </c>
      <c r="AU1233" t="s">
        <v>4493</v>
      </c>
    </row>
    <row r="1234" spans="4:47" ht="13.5" customHeight="1">
      <c r="D1234" s="283" t="s">
        <v>4293</v>
      </c>
      <c r="E1234" s="283"/>
      <c r="F1234" s="285" t="s">
        <v>4333</v>
      </c>
      <c r="G1234" s="199">
        <v>0</v>
      </c>
      <c r="H1234" s="284">
        <v>218</v>
      </c>
      <c r="I1234" s="284">
        <v>218</v>
      </c>
      <c r="J1234" s="284">
        <v>218</v>
      </c>
      <c r="K1234" s="284">
        <v>218</v>
      </c>
      <c r="L1234" s="284">
        <v>218</v>
      </c>
      <c r="M1234" s="284">
        <v>218</v>
      </c>
      <c r="N1234" s="284">
        <v>218</v>
      </c>
      <c r="O1234" s="284">
        <v>218</v>
      </c>
      <c r="P1234" s="284">
        <v>218</v>
      </c>
      <c r="Q1234" s="284">
        <v>218</v>
      </c>
      <c r="R1234" s="284">
        <v>218</v>
      </c>
      <c r="S1234" s="284">
        <v>218</v>
      </c>
      <c r="T1234" s="284">
        <v>218</v>
      </c>
      <c r="U1234" s="284">
        <v>218</v>
      </c>
      <c r="V1234" s="284">
        <v>218</v>
      </c>
      <c r="W1234" s="284">
        <v>218</v>
      </c>
      <c r="X1234" s="284">
        <v>218</v>
      </c>
      <c r="Y1234" s="284">
        <v>218</v>
      </c>
      <c r="Z1234" s="284">
        <v>218</v>
      </c>
      <c r="AA1234" s="284">
        <v>218</v>
      </c>
      <c r="AB1234" s="284">
        <v>218</v>
      </c>
      <c r="AC1234" s="284">
        <v>218</v>
      </c>
      <c r="AD1234" s="284">
        <v>218</v>
      </c>
      <c r="AE1234" s="284">
        <v>218</v>
      </c>
      <c r="AF1234" s="284">
        <v>218</v>
      </c>
      <c r="AG1234" s="284">
        <v>218</v>
      </c>
      <c r="AH1234" s="284">
        <v>218</v>
      </c>
      <c r="AI1234" s="284">
        <v>218</v>
      </c>
      <c r="AJ1234" s="284">
        <v>218</v>
      </c>
      <c r="AK1234" s="284">
        <v>218</v>
      </c>
      <c r="AL1234" s="284">
        <v>218</v>
      </c>
      <c r="AM1234" s="284">
        <v>218</v>
      </c>
      <c r="AN1234" s="284">
        <v>218</v>
      </c>
      <c r="AO1234" s="284">
        <v>218</v>
      </c>
      <c r="AP1234" s="284">
        <v>218</v>
      </c>
      <c r="AQ1234" s="284">
        <v>218</v>
      </c>
      <c r="AR1234" s="284">
        <v>218</v>
      </c>
      <c r="AS1234" s="284">
        <v>218</v>
      </c>
      <c r="AU1234" t="s">
        <v>4293</v>
      </c>
    </row>
    <row r="1235" spans="4:47" ht="13.5" customHeight="1">
      <c r="D1235" s="283" t="s">
        <v>1018</v>
      </c>
      <c r="E1235" s="282"/>
      <c r="F1235" s="285" t="s">
        <v>1019</v>
      </c>
      <c r="G1235" s="199">
        <v>0.1</v>
      </c>
      <c r="H1235" s="284">
        <v>26</v>
      </c>
      <c r="I1235" s="284">
        <v>29</v>
      </c>
      <c r="J1235" s="284">
        <v>38</v>
      </c>
      <c r="K1235" s="284">
        <v>26</v>
      </c>
      <c r="L1235" s="284">
        <v>29</v>
      </c>
      <c r="M1235" s="284">
        <v>38</v>
      </c>
      <c r="N1235" s="287" t="s">
        <v>2022</v>
      </c>
      <c r="O1235" s="284">
        <v>26</v>
      </c>
      <c r="P1235" s="284">
        <v>29</v>
      </c>
      <c r="Q1235" s="284">
        <v>38</v>
      </c>
      <c r="R1235" s="287" t="s">
        <v>2022</v>
      </c>
      <c r="S1235" s="284">
        <v>26</v>
      </c>
      <c r="T1235" s="284">
        <v>29</v>
      </c>
      <c r="U1235" s="284">
        <v>38</v>
      </c>
      <c r="V1235" s="284">
        <v>29</v>
      </c>
      <c r="W1235" s="284">
        <v>38</v>
      </c>
      <c r="X1235" s="284">
        <v>23</v>
      </c>
      <c r="Y1235" s="284">
        <v>27</v>
      </c>
      <c r="Z1235" s="284">
        <v>34</v>
      </c>
      <c r="AA1235" s="287" t="s">
        <v>2022</v>
      </c>
      <c r="AB1235" s="286">
        <v>0.88461538461538458</v>
      </c>
      <c r="AC1235" s="286">
        <v>0.93103448275862066</v>
      </c>
      <c r="AD1235" s="286">
        <v>0.89473684210526316</v>
      </c>
      <c r="AE1235" s="291" t="e">
        <v>#VALUE!</v>
      </c>
      <c r="AF1235" s="284">
        <v>26</v>
      </c>
      <c r="AG1235" s="284">
        <v>29</v>
      </c>
      <c r="AH1235" s="284">
        <v>38</v>
      </c>
      <c r="AI1235" s="284">
        <v>29</v>
      </c>
      <c r="AJ1235" s="284">
        <v>26</v>
      </c>
      <c r="AK1235" s="284">
        <v>29</v>
      </c>
      <c r="AL1235" s="284">
        <v>38</v>
      </c>
      <c r="AM1235" s="284">
        <v>26</v>
      </c>
      <c r="AN1235" s="284">
        <v>29</v>
      </c>
      <c r="AO1235" s="284">
        <v>38</v>
      </c>
      <c r="AP1235" s="284">
        <v>32</v>
      </c>
      <c r="AQ1235" s="284">
        <v>32</v>
      </c>
      <c r="AR1235" s="284">
        <v>32</v>
      </c>
      <c r="AS1235" s="284">
        <v>32</v>
      </c>
      <c r="AU1235" t="s">
        <v>1018</v>
      </c>
    </row>
    <row r="1236" spans="4:47" ht="13.5" customHeight="1">
      <c r="D1236" s="283" t="s">
        <v>3650</v>
      </c>
      <c r="E1236" s="282"/>
      <c r="F1236" s="285" t="s">
        <v>4764</v>
      </c>
      <c r="G1236" s="199">
        <v>0</v>
      </c>
      <c r="H1236" s="284">
        <v>100</v>
      </c>
      <c r="I1236" s="284">
        <v>100</v>
      </c>
      <c r="J1236" s="284">
        <v>100</v>
      </c>
      <c r="K1236" s="284">
        <v>100</v>
      </c>
      <c r="L1236" s="284">
        <v>100</v>
      </c>
      <c r="M1236" s="284">
        <v>100</v>
      </c>
      <c r="N1236" s="284">
        <v>100</v>
      </c>
      <c r="O1236" s="284">
        <v>100</v>
      </c>
      <c r="P1236" s="284">
        <v>100</v>
      </c>
      <c r="Q1236" s="284">
        <v>100</v>
      </c>
      <c r="R1236" s="284">
        <v>100</v>
      </c>
      <c r="S1236" s="284">
        <v>100</v>
      </c>
      <c r="T1236" s="284">
        <v>100</v>
      </c>
      <c r="U1236" s="284">
        <v>100</v>
      </c>
      <c r="V1236" s="284">
        <v>100</v>
      </c>
      <c r="W1236" s="284">
        <v>100</v>
      </c>
      <c r="X1236" s="284">
        <v>100</v>
      </c>
      <c r="Y1236" s="284">
        <v>100</v>
      </c>
      <c r="Z1236" s="284">
        <v>100</v>
      </c>
      <c r="AA1236" s="284">
        <v>100</v>
      </c>
      <c r="AB1236" s="284">
        <v>100</v>
      </c>
      <c r="AC1236" s="284">
        <v>100</v>
      </c>
      <c r="AD1236" s="284">
        <v>100</v>
      </c>
      <c r="AE1236" s="284">
        <v>100</v>
      </c>
      <c r="AF1236" s="284">
        <v>100</v>
      </c>
      <c r="AG1236" s="284">
        <v>100</v>
      </c>
      <c r="AH1236" s="284">
        <v>100</v>
      </c>
      <c r="AI1236" s="284">
        <v>100</v>
      </c>
      <c r="AJ1236" s="284">
        <v>100</v>
      </c>
      <c r="AK1236" s="284">
        <v>100</v>
      </c>
      <c r="AL1236" s="284">
        <v>100</v>
      </c>
      <c r="AM1236" s="284">
        <v>100</v>
      </c>
      <c r="AN1236" s="284">
        <v>100</v>
      </c>
      <c r="AO1236" s="284">
        <v>100</v>
      </c>
      <c r="AP1236" s="284">
        <v>100</v>
      </c>
      <c r="AQ1236" s="284">
        <v>100</v>
      </c>
      <c r="AR1236" s="284">
        <v>100</v>
      </c>
      <c r="AS1236" s="284">
        <v>100</v>
      </c>
      <c r="AU1236" t="s">
        <v>3650</v>
      </c>
    </row>
    <row r="1237" spans="4:47" ht="13.5" customHeight="1">
      <c r="D1237" s="283" t="s">
        <v>3648</v>
      </c>
      <c r="E1237" s="282"/>
      <c r="F1237" s="285" t="s">
        <v>4762</v>
      </c>
      <c r="G1237" s="199">
        <v>0</v>
      </c>
      <c r="H1237" s="284">
        <v>100</v>
      </c>
      <c r="I1237" s="284">
        <v>100</v>
      </c>
      <c r="J1237" s="284">
        <v>100</v>
      </c>
      <c r="K1237" s="284">
        <v>100</v>
      </c>
      <c r="L1237" s="284">
        <v>100</v>
      </c>
      <c r="M1237" s="284">
        <v>100</v>
      </c>
      <c r="N1237" s="284">
        <v>100</v>
      </c>
      <c r="O1237" s="284">
        <v>100</v>
      </c>
      <c r="P1237" s="284">
        <v>100</v>
      </c>
      <c r="Q1237" s="284">
        <v>100</v>
      </c>
      <c r="R1237" s="284">
        <v>100</v>
      </c>
      <c r="S1237" s="284">
        <v>100</v>
      </c>
      <c r="T1237" s="284">
        <v>100</v>
      </c>
      <c r="U1237" s="284">
        <v>100</v>
      </c>
      <c r="V1237" s="284">
        <v>100</v>
      </c>
      <c r="W1237" s="284">
        <v>100</v>
      </c>
      <c r="X1237" s="284">
        <v>100</v>
      </c>
      <c r="Y1237" s="284">
        <v>100</v>
      </c>
      <c r="Z1237" s="284">
        <v>100</v>
      </c>
      <c r="AA1237" s="284">
        <v>100</v>
      </c>
      <c r="AB1237" s="284">
        <v>100</v>
      </c>
      <c r="AC1237" s="284">
        <v>100</v>
      </c>
      <c r="AD1237" s="284">
        <v>100</v>
      </c>
      <c r="AE1237" s="284">
        <v>100</v>
      </c>
      <c r="AF1237" s="284">
        <v>100</v>
      </c>
      <c r="AG1237" s="284">
        <v>100</v>
      </c>
      <c r="AH1237" s="284">
        <v>100</v>
      </c>
      <c r="AI1237" s="284">
        <v>100</v>
      </c>
      <c r="AJ1237" s="284">
        <v>100</v>
      </c>
      <c r="AK1237" s="284">
        <v>100</v>
      </c>
      <c r="AL1237" s="284">
        <v>100</v>
      </c>
      <c r="AM1237" s="284">
        <v>100</v>
      </c>
      <c r="AN1237" s="284">
        <v>100</v>
      </c>
      <c r="AO1237" s="284">
        <v>100</v>
      </c>
      <c r="AP1237" s="284">
        <v>100</v>
      </c>
      <c r="AQ1237" s="284">
        <v>100</v>
      </c>
      <c r="AR1237" s="284">
        <v>100</v>
      </c>
      <c r="AS1237" s="284">
        <v>100</v>
      </c>
      <c r="AU1237" t="s">
        <v>3648</v>
      </c>
    </row>
    <row r="1238" spans="4:47" ht="13.5" customHeight="1">
      <c r="D1238" s="283" t="s">
        <v>3649</v>
      </c>
      <c r="E1238" s="282"/>
      <c r="F1238" s="285" t="s">
        <v>4763</v>
      </c>
      <c r="G1238" s="199">
        <v>0</v>
      </c>
      <c r="H1238" s="284">
        <v>100</v>
      </c>
      <c r="I1238" s="284">
        <v>100</v>
      </c>
      <c r="J1238" s="284">
        <v>100</v>
      </c>
      <c r="K1238" s="284">
        <v>100</v>
      </c>
      <c r="L1238" s="284">
        <v>100</v>
      </c>
      <c r="M1238" s="284">
        <v>100</v>
      </c>
      <c r="N1238" s="284">
        <v>100</v>
      </c>
      <c r="O1238" s="284">
        <v>100</v>
      </c>
      <c r="P1238" s="284">
        <v>100</v>
      </c>
      <c r="Q1238" s="284">
        <v>100</v>
      </c>
      <c r="R1238" s="284">
        <v>100</v>
      </c>
      <c r="S1238" s="284">
        <v>100</v>
      </c>
      <c r="T1238" s="284">
        <v>100</v>
      </c>
      <c r="U1238" s="284">
        <v>100</v>
      </c>
      <c r="V1238" s="284">
        <v>100</v>
      </c>
      <c r="W1238" s="284">
        <v>100</v>
      </c>
      <c r="X1238" s="284">
        <v>100</v>
      </c>
      <c r="Y1238" s="284">
        <v>100</v>
      </c>
      <c r="Z1238" s="284">
        <v>100</v>
      </c>
      <c r="AA1238" s="284">
        <v>100</v>
      </c>
      <c r="AB1238" s="284">
        <v>100</v>
      </c>
      <c r="AC1238" s="284">
        <v>100</v>
      </c>
      <c r="AD1238" s="284">
        <v>100</v>
      </c>
      <c r="AE1238" s="284">
        <v>100</v>
      </c>
      <c r="AF1238" s="284">
        <v>100</v>
      </c>
      <c r="AG1238" s="284">
        <v>100</v>
      </c>
      <c r="AH1238" s="284">
        <v>100</v>
      </c>
      <c r="AI1238" s="284">
        <v>100</v>
      </c>
      <c r="AJ1238" s="284">
        <v>100</v>
      </c>
      <c r="AK1238" s="284">
        <v>100</v>
      </c>
      <c r="AL1238" s="284">
        <v>100</v>
      </c>
      <c r="AM1238" s="284">
        <v>100</v>
      </c>
      <c r="AN1238" s="284">
        <v>100</v>
      </c>
      <c r="AO1238" s="284">
        <v>100</v>
      </c>
      <c r="AP1238" s="284">
        <v>100</v>
      </c>
      <c r="AQ1238" s="284">
        <v>100</v>
      </c>
      <c r="AR1238" s="284">
        <v>100</v>
      </c>
      <c r="AS1238" s="284">
        <v>100</v>
      </c>
      <c r="AU1238" t="s">
        <v>3649</v>
      </c>
    </row>
    <row r="1239" spans="4:47" ht="13.5" customHeight="1">
      <c r="D1239" s="283" t="s">
        <v>329</v>
      </c>
      <c r="E1239" s="282"/>
      <c r="F1239" s="285" t="s">
        <v>837</v>
      </c>
      <c r="G1239" s="199">
        <v>6.3</v>
      </c>
      <c r="H1239" s="284">
        <v>337</v>
      </c>
      <c r="I1239" s="284">
        <v>338</v>
      </c>
      <c r="J1239" s="284">
        <v>392</v>
      </c>
      <c r="K1239" s="284">
        <v>364</v>
      </c>
      <c r="L1239" s="284">
        <v>355</v>
      </c>
      <c r="M1239" s="284">
        <v>425</v>
      </c>
      <c r="N1239" s="284">
        <v>379</v>
      </c>
      <c r="O1239" s="284">
        <v>339</v>
      </c>
      <c r="P1239" s="284">
        <v>361</v>
      </c>
      <c r="Q1239" s="284">
        <v>414</v>
      </c>
      <c r="R1239" s="284">
        <v>396</v>
      </c>
      <c r="S1239" s="284">
        <v>490</v>
      </c>
      <c r="T1239" s="284">
        <v>556</v>
      </c>
      <c r="U1239" s="284">
        <v>634</v>
      </c>
      <c r="V1239" s="284">
        <v>450</v>
      </c>
      <c r="W1239" s="284">
        <v>501</v>
      </c>
      <c r="X1239" s="284">
        <v>392</v>
      </c>
      <c r="Y1239" s="284">
        <v>429</v>
      </c>
      <c r="Z1239" s="284">
        <v>511</v>
      </c>
      <c r="AA1239" s="284">
        <v>441</v>
      </c>
      <c r="AB1239" s="284">
        <v>406</v>
      </c>
      <c r="AC1239" s="284">
        <v>455</v>
      </c>
      <c r="AD1239" s="284">
        <v>548</v>
      </c>
      <c r="AE1239" s="284">
        <v>456</v>
      </c>
      <c r="AF1239" s="284">
        <v>477</v>
      </c>
      <c r="AG1239" s="284">
        <v>528</v>
      </c>
      <c r="AH1239" s="284">
        <v>634</v>
      </c>
      <c r="AI1239" s="284">
        <v>403</v>
      </c>
      <c r="AJ1239" s="284">
        <v>447</v>
      </c>
      <c r="AK1239" s="284">
        <v>496</v>
      </c>
      <c r="AL1239" s="284">
        <v>582</v>
      </c>
      <c r="AM1239" s="284">
        <v>383</v>
      </c>
      <c r="AN1239" s="284">
        <v>413</v>
      </c>
      <c r="AO1239" s="284">
        <v>470</v>
      </c>
      <c r="AP1239" s="284">
        <v>397</v>
      </c>
      <c r="AQ1239" s="284">
        <v>397</v>
      </c>
      <c r="AR1239" s="284">
        <v>483</v>
      </c>
      <c r="AS1239" s="284">
        <v>495</v>
      </c>
      <c r="AU1239" t="s">
        <v>329</v>
      </c>
    </row>
    <row r="1240" spans="4:47" ht="13.5" customHeight="1">
      <c r="D1240" s="283" t="s">
        <v>3797</v>
      </c>
      <c r="E1240" s="282"/>
      <c r="F1240" s="285" t="s">
        <v>837</v>
      </c>
      <c r="G1240" s="199">
        <v>7.8999999999999995</v>
      </c>
      <c r="H1240" s="284">
        <v>359</v>
      </c>
      <c r="I1240" s="284">
        <v>357</v>
      </c>
      <c r="J1240" s="284">
        <v>424</v>
      </c>
      <c r="K1240" s="284">
        <v>377</v>
      </c>
      <c r="L1240" s="284">
        <v>373</v>
      </c>
      <c r="M1240" s="284">
        <v>447</v>
      </c>
      <c r="N1240" s="284">
        <v>422</v>
      </c>
      <c r="O1240" s="284">
        <v>358</v>
      </c>
      <c r="P1240" s="284">
        <v>395</v>
      </c>
      <c r="Q1240" s="284">
        <v>436</v>
      </c>
      <c r="R1240" s="284">
        <v>419</v>
      </c>
      <c r="S1240" s="284">
        <v>519</v>
      </c>
      <c r="T1240" s="284">
        <v>599</v>
      </c>
      <c r="U1240" s="284">
        <v>677</v>
      </c>
      <c r="V1240" s="284">
        <v>486</v>
      </c>
      <c r="W1240" s="284">
        <v>540</v>
      </c>
      <c r="X1240" s="284">
        <v>398</v>
      </c>
      <c r="Y1240" s="284">
        <v>443</v>
      </c>
      <c r="Z1240" s="284">
        <v>516</v>
      </c>
      <c r="AA1240" s="284">
        <v>439</v>
      </c>
      <c r="AB1240" s="284">
        <v>427</v>
      </c>
      <c r="AC1240" s="284">
        <v>486</v>
      </c>
      <c r="AD1240" s="284">
        <v>570</v>
      </c>
      <c r="AE1240" s="284">
        <v>463</v>
      </c>
      <c r="AF1240" s="284">
        <v>495</v>
      </c>
      <c r="AG1240" s="284">
        <v>556</v>
      </c>
      <c r="AH1240" s="284">
        <v>653</v>
      </c>
      <c r="AI1240" s="284">
        <v>404</v>
      </c>
      <c r="AJ1240" s="284">
        <v>448</v>
      </c>
      <c r="AK1240" s="284">
        <v>508</v>
      </c>
      <c r="AL1240" s="284">
        <v>596</v>
      </c>
      <c r="AM1240" s="284">
        <v>377</v>
      </c>
      <c r="AN1240" s="284">
        <v>413</v>
      </c>
      <c r="AO1240" s="284">
        <v>470</v>
      </c>
      <c r="AP1240" s="284">
        <v>402</v>
      </c>
      <c r="AQ1240" s="284">
        <v>402</v>
      </c>
      <c r="AR1240" s="284">
        <v>510</v>
      </c>
      <c r="AS1240" s="284">
        <v>531</v>
      </c>
      <c r="AU1240" t="s">
        <v>3797</v>
      </c>
    </row>
    <row r="1241" spans="4:47" ht="13.5" customHeight="1">
      <c r="D1241" s="283" t="s">
        <v>331</v>
      </c>
      <c r="E1241" s="282"/>
      <c r="F1241" s="285" t="s">
        <v>837</v>
      </c>
      <c r="G1241" s="199">
        <v>9.4</v>
      </c>
      <c r="H1241" s="284">
        <v>376</v>
      </c>
      <c r="I1241" s="284">
        <v>381</v>
      </c>
      <c r="J1241" s="284">
        <v>440</v>
      </c>
      <c r="K1241" s="284">
        <v>409</v>
      </c>
      <c r="L1241" s="284">
        <v>399</v>
      </c>
      <c r="M1241" s="284">
        <v>495</v>
      </c>
      <c r="N1241" s="284">
        <v>431</v>
      </c>
      <c r="O1241" s="284">
        <v>383</v>
      </c>
      <c r="P1241" s="284">
        <v>421</v>
      </c>
      <c r="Q1241" s="284">
        <v>475</v>
      </c>
      <c r="R1241" s="284">
        <v>456</v>
      </c>
      <c r="S1241" s="284">
        <v>548</v>
      </c>
      <c r="T1241" s="284">
        <v>642</v>
      </c>
      <c r="U1241" s="284">
        <v>720</v>
      </c>
      <c r="V1241" s="284">
        <v>521</v>
      </c>
      <c r="W1241" s="284">
        <v>578</v>
      </c>
      <c r="X1241" s="284">
        <v>430</v>
      </c>
      <c r="Y1241" s="284">
        <v>483</v>
      </c>
      <c r="Z1241" s="284">
        <v>577</v>
      </c>
      <c r="AA1241" s="284">
        <v>486</v>
      </c>
      <c r="AB1241" s="284">
        <v>457</v>
      </c>
      <c r="AC1241" s="284">
        <v>528</v>
      </c>
      <c r="AD1241" s="284">
        <v>641</v>
      </c>
      <c r="AE1241" s="284">
        <v>516</v>
      </c>
      <c r="AF1241" s="284">
        <v>528</v>
      </c>
      <c r="AG1241" s="284">
        <v>601</v>
      </c>
      <c r="AH1241" s="284">
        <v>727</v>
      </c>
      <c r="AI1241" s="284">
        <v>438</v>
      </c>
      <c r="AJ1241" s="284">
        <v>506</v>
      </c>
      <c r="AK1241" s="284">
        <v>577</v>
      </c>
      <c r="AL1241" s="284">
        <v>678</v>
      </c>
      <c r="AM1241" s="284">
        <v>426</v>
      </c>
      <c r="AN1241" s="284">
        <v>470</v>
      </c>
      <c r="AO1241" s="284">
        <v>535</v>
      </c>
      <c r="AP1241" s="284">
        <v>470</v>
      </c>
      <c r="AQ1241" s="284">
        <v>470</v>
      </c>
      <c r="AR1241" s="284">
        <v>600</v>
      </c>
      <c r="AS1241" s="284">
        <v>566</v>
      </c>
      <c r="AU1241" t="s">
        <v>331</v>
      </c>
    </row>
    <row r="1242" spans="4:47" ht="13.5" customHeight="1">
      <c r="D1242" s="283" t="s">
        <v>3798</v>
      </c>
      <c r="E1242" s="282"/>
      <c r="F1242" s="285" t="s">
        <v>837</v>
      </c>
      <c r="G1242" s="199">
        <v>11</v>
      </c>
      <c r="H1242" s="284">
        <v>395</v>
      </c>
      <c r="I1242" s="284">
        <v>394</v>
      </c>
      <c r="J1242" s="284">
        <v>470</v>
      </c>
      <c r="K1242" s="284">
        <v>421</v>
      </c>
      <c r="L1242" s="284">
        <v>418</v>
      </c>
      <c r="M1242" s="284">
        <v>504</v>
      </c>
      <c r="N1242" s="284">
        <v>479</v>
      </c>
      <c r="O1242" s="284">
        <v>399</v>
      </c>
      <c r="P1242" s="284">
        <v>452</v>
      </c>
      <c r="Q1242" s="284">
        <v>496</v>
      </c>
      <c r="R1242" s="284">
        <v>476</v>
      </c>
      <c r="S1242" s="284">
        <v>577</v>
      </c>
      <c r="T1242" s="284">
        <v>685</v>
      </c>
      <c r="U1242" s="284">
        <v>764</v>
      </c>
      <c r="V1242" s="284">
        <v>556</v>
      </c>
      <c r="W1242" s="284">
        <v>618</v>
      </c>
      <c r="X1242" s="284">
        <v>437</v>
      </c>
      <c r="Y1242" s="284">
        <v>497</v>
      </c>
      <c r="Z1242" s="284">
        <v>579</v>
      </c>
      <c r="AA1242" s="284">
        <v>481</v>
      </c>
      <c r="AB1242" s="284">
        <v>482</v>
      </c>
      <c r="AC1242" s="284">
        <v>563</v>
      </c>
      <c r="AD1242" s="284">
        <v>661</v>
      </c>
      <c r="AE1242" s="284">
        <v>520</v>
      </c>
      <c r="AF1242" s="284">
        <v>551</v>
      </c>
      <c r="AG1242" s="284">
        <v>633</v>
      </c>
      <c r="AH1242" s="284">
        <v>744</v>
      </c>
      <c r="AI1242" s="284">
        <v>436</v>
      </c>
      <c r="AJ1242" s="284">
        <v>503</v>
      </c>
      <c r="AK1242" s="284">
        <v>585</v>
      </c>
      <c r="AL1242" s="284">
        <v>687</v>
      </c>
      <c r="AM1242" s="284">
        <v>416</v>
      </c>
      <c r="AN1242" s="284">
        <v>466</v>
      </c>
      <c r="AO1242" s="284">
        <v>530</v>
      </c>
      <c r="AP1242" s="284">
        <v>471</v>
      </c>
      <c r="AQ1242" s="284">
        <v>471</v>
      </c>
      <c r="AR1242" s="284">
        <v>624</v>
      </c>
      <c r="AS1242" s="284">
        <v>603</v>
      </c>
      <c r="AU1242" t="s">
        <v>3798</v>
      </c>
    </row>
    <row r="1243" spans="4:47" ht="13.5" customHeight="1">
      <c r="D1243" s="283" t="s">
        <v>333</v>
      </c>
      <c r="E1243" s="282"/>
      <c r="F1243" s="285" t="s">
        <v>837</v>
      </c>
      <c r="G1243" s="199">
        <v>12.5</v>
      </c>
      <c r="H1243" s="284">
        <v>416</v>
      </c>
      <c r="I1243" s="284">
        <v>425</v>
      </c>
      <c r="J1243" s="284">
        <v>489</v>
      </c>
      <c r="K1243" s="284">
        <v>455</v>
      </c>
      <c r="L1243" s="284">
        <v>445</v>
      </c>
      <c r="M1243" s="284">
        <v>566</v>
      </c>
      <c r="N1243" s="284">
        <v>483</v>
      </c>
      <c r="O1243" s="284">
        <v>428</v>
      </c>
      <c r="P1243" s="284">
        <v>482</v>
      </c>
      <c r="Q1243" s="284">
        <v>537</v>
      </c>
      <c r="R1243" s="284">
        <v>517</v>
      </c>
      <c r="S1243" s="284">
        <v>606</v>
      </c>
      <c r="T1243" s="284">
        <v>728</v>
      </c>
      <c r="U1243" s="284">
        <v>807</v>
      </c>
      <c r="V1243" s="284">
        <v>591</v>
      </c>
      <c r="W1243" s="284">
        <v>657</v>
      </c>
      <c r="X1243" s="284">
        <v>468</v>
      </c>
      <c r="Y1243" s="284">
        <v>536</v>
      </c>
      <c r="Z1243" s="284">
        <v>643</v>
      </c>
      <c r="AA1243" s="284">
        <v>531</v>
      </c>
      <c r="AB1243" s="284">
        <v>509</v>
      </c>
      <c r="AC1243" s="284">
        <v>602</v>
      </c>
      <c r="AD1243" s="284">
        <v>735</v>
      </c>
      <c r="AE1243" s="284">
        <v>575</v>
      </c>
      <c r="AF1243" s="284">
        <v>580</v>
      </c>
      <c r="AG1243" s="284">
        <v>674</v>
      </c>
      <c r="AH1243" s="284">
        <v>820</v>
      </c>
      <c r="AI1243" s="284">
        <v>472</v>
      </c>
      <c r="AJ1243" s="284">
        <v>566</v>
      </c>
      <c r="AK1243" s="284">
        <v>659</v>
      </c>
      <c r="AL1243" s="284">
        <v>773</v>
      </c>
      <c r="AM1243" s="284">
        <v>470</v>
      </c>
      <c r="AN1243" s="284">
        <v>527</v>
      </c>
      <c r="AO1243" s="284">
        <v>600</v>
      </c>
      <c r="AP1243" s="284">
        <v>544</v>
      </c>
      <c r="AQ1243" s="284">
        <v>544</v>
      </c>
      <c r="AR1243" s="284">
        <v>719</v>
      </c>
      <c r="AS1243" s="284">
        <v>639</v>
      </c>
      <c r="AU1243" t="s">
        <v>333</v>
      </c>
    </row>
    <row r="1244" spans="4:47" ht="13.5" customHeight="1">
      <c r="D1244" s="283" t="s">
        <v>1469</v>
      </c>
      <c r="E1244" s="282"/>
      <c r="F1244" s="285" t="s">
        <v>1470</v>
      </c>
      <c r="G1244" s="199">
        <v>6.8</v>
      </c>
      <c r="H1244" s="284">
        <v>360</v>
      </c>
      <c r="I1244" s="284">
        <v>367</v>
      </c>
      <c r="J1244" s="284">
        <v>420</v>
      </c>
      <c r="K1244" s="284">
        <v>387</v>
      </c>
      <c r="L1244" s="284">
        <v>384</v>
      </c>
      <c r="M1244" s="284">
        <v>455</v>
      </c>
      <c r="N1244" s="284">
        <v>407</v>
      </c>
      <c r="O1244" s="284">
        <v>362</v>
      </c>
      <c r="P1244" s="284">
        <v>394</v>
      </c>
      <c r="Q1244" s="284">
        <v>445</v>
      </c>
      <c r="R1244" s="284">
        <v>414</v>
      </c>
      <c r="S1244" s="284">
        <v>508</v>
      </c>
      <c r="T1244" s="284">
        <v>580</v>
      </c>
      <c r="U1244" s="284">
        <v>659</v>
      </c>
      <c r="V1244" s="284">
        <v>473</v>
      </c>
      <c r="W1244" s="284">
        <v>524</v>
      </c>
      <c r="X1244" s="284">
        <v>414</v>
      </c>
      <c r="Y1244" s="284">
        <v>456</v>
      </c>
      <c r="Z1244" s="284">
        <v>540</v>
      </c>
      <c r="AA1244" s="284">
        <v>467</v>
      </c>
      <c r="AB1244" s="284">
        <v>431</v>
      </c>
      <c r="AC1244" s="284">
        <v>485</v>
      </c>
      <c r="AD1244" s="284">
        <v>582</v>
      </c>
      <c r="AE1244" s="284">
        <v>484</v>
      </c>
      <c r="AF1244" s="284">
        <v>502</v>
      </c>
      <c r="AG1244" s="284">
        <v>557</v>
      </c>
      <c r="AH1244" s="284">
        <v>667</v>
      </c>
      <c r="AI1244" s="284">
        <v>427</v>
      </c>
      <c r="AJ1244" s="284">
        <v>464</v>
      </c>
      <c r="AK1244" s="284">
        <v>518</v>
      </c>
      <c r="AL1244" s="284">
        <v>607</v>
      </c>
      <c r="AM1244" s="284">
        <v>398</v>
      </c>
      <c r="AN1244" s="284">
        <v>430</v>
      </c>
      <c r="AO1244" s="284">
        <v>489</v>
      </c>
      <c r="AP1244" s="284">
        <v>418</v>
      </c>
      <c r="AQ1244" s="284">
        <v>418</v>
      </c>
      <c r="AR1244" s="284">
        <v>511</v>
      </c>
      <c r="AS1244" s="284">
        <v>515</v>
      </c>
      <c r="AU1244" t="s">
        <v>1469</v>
      </c>
    </row>
    <row r="1245" spans="4:47" ht="13.5" customHeight="1">
      <c r="D1245" s="283" t="s">
        <v>3799</v>
      </c>
      <c r="E1245" s="282"/>
      <c r="F1245" s="285" t="s">
        <v>1470</v>
      </c>
      <c r="G1245" s="199">
        <v>8.5</v>
      </c>
      <c r="H1245" s="284">
        <v>375</v>
      </c>
      <c r="I1245" s="284">
        <v>373</v>
      </c>
      <c r="J1245" s="284">
        <v>443</v>
      </c>
      <c r="K1245" s="284">
        <v>393</v>
      </c>
      <c r="L1245" s="284">
        <v>390</v>
      </c>
      <c r="M1245" s="284">
        <v>466</v>
      </c>
      <c r="N1245" s="284">
        <v>441</v>
      </c>
      <c r="O1245" s="284">
        <v>374</v>
      </c>
      <c r="P1245" s="284">
        <v>415</v>
      </c>
      <c r="Q1245" s="284">
        <v>458</v>
      </c>
      <c r="R1245" s="284">
        <v>440</v>
      </c>
      <c r="S1245" s="284">
        <v>539</v>
      </c>
      <c r="T1245" s="284">
        <v>628</v>
      </c>
      <c r="U1245" s="284">
        <v>707</v>
      </c>
      <c r="V1245" s="284">
        <v>513</v>
      </c>
      <c r="W1245" s="284">
        <v>568</v>
      </c>
      <c r="X1245" s="284">
        <v>414</v>
      </c>
      <c r="Y1245" s="284">
        <v>463</v>
      </c>
      <c r="Z1245" s="284">
        <v>538</v>
      </c>
      <c r="AA1245" s="284">
        <v>456</v>
      </c>
      <c r="AB1245" s="284">
        <v>446</v>
      </c>
      <c r="AC1245" s="284">
        <v>511</v>
      </c>
      <c r="AD1245" s="284">
        <v>598</v>
      </c>
      <c r="AE1245" s="284">
        <v>484</v>
      </c>
      <c r="AF1245" s="284">
        <v>515</v>
      </c>
      <c r="AG1245" s="284">
        <v>581</v>
      </c>
      <c r="AH1245" s="284">
        <v>681</v>
      </c>
      <c r="AI1245" s="284">
        <v>419</v>
      </c>
      <c r="AJ1245" s="284">
        <v>467</v>
      </c>
      <c r="AK1245" s="284">
        <v>533</v>
      </c>
      <c r="AL1245" s="284">
        <v>624</v>
      </c>
      <c r="AM1245" s="284">
        <v>393</v>
      </c>
      <c r="AN1245" s="284">
        <v>432</v>
      </c>
      <c r="AO1245" s="284">
        <v>491</v>
      </c>
      <c r="AP1245" s="284">
        <v>426</v>
      </c>
      <c r="AQ1245" s="284">
        <v>426</v>
      </c>
      <c r="AR1245" s="284">
        <v>543</v>
      </c>
      <c r="AS1245" s="284">
        <v>555</v>
      </c>
      <c r="AU1245" t="s">
        <v>3799</v>
      </c>
    </row>
    <row r="1246" spans="4:47" ht="13.5" customHeight="1">
      <c r="D1246" s="283" t="s">
        <v>1471</v>
      </c>
      <c r="E1246" s="282"/>
      <c r="F1246" s="285" t="s">
        <v>1470</v>
      </c>
      <c r="G1246" s="199">
        <v>10.199999999999999</v>
      </c>
      <c r="H1246" s="284">
        <v>405</v>
      </c>
      <c r="I1246" s="284">
        <v>419</v>
      </c>
      <c r="J1246" s="284">
        <v>476</v>
      </c>
      <c r="K1246" s="284">
        <v>439</v>
      </c>
      <c r="L1246" s="284">
        <v>437</v>
      </c>
      <c r="M1246" s="284">
        <v>535</v>
      </c>
      <c r="N1246" s="284">
        <v>467</v>
      </c>
      <c r="O1246" s="284">
        <v>413</v>
      </c>
      <c r="P1246" s="284">
        <v>466</v>
      </c>
      <c r="Q1246" s="284">
        <v>517</v>
      </c>
      <c r="R1246" s="284">
        <v>481</v>
      </c>
      <c r="S1246" s="284">
        <v>571</v>
      </c>
      <c r="T1246" s="284">
        <v>676</v>
      </c>
      <c r="U1246" s="284">
        <v>756</v>
      </c>
      <c r="V1246" s="284">
        <v>552</v>
      </c>
      <c r="W1246" s="284">
        <v>611</v>
      </c>
      <c r="X1246" s="284">
        <v>459</v>
      </c>
      <c r="Y1246" s="284">
        <v>517</v>
      </c>
      <c r="Z1246" s="284">
        <v>615</v>
      </c>
      <c r="AA1246" s="284">
        <v>519</v>
      </c>
      <c r="AB1246" s="284">
        <v>489</v>
      </c>
      <c r="AC1246" s="284">
        <v>568</v>
      </c>
      <c r="AD1246" s="284">
        <v>686</v>
      </c>
      <c r="AE1246" s="284">
        <v>552</v>
      </c>
      <c r="AF1246" s="284">
        <v>560</v>
      </c>
      <c r="AG1246" s="284">
        <v>640</v>
      </c>
      <c r="AH1246" s="284">
        <v>772</v>
      </c>
      <c r="AI1246" s="284">
        <v>467</v>
      </c>
      <c r="AJ1246" s="284">
        <v>530</v>
      </c>
      <c r="AK1246" s="284">
        <v>607</v>
      </c>
      <c r="AL1246" s="284">
        <v>712</v>
      </c>
      <c r="AM1246" s="284">
        <v>446</v>
      </c>
      <c r="AN1246" s="284">
        <v>494</v>
      </c>
      <c r="AO1246" s="284">
        <v>561</v>
      </c>
      <c r="AP1246" s="284">
        <v>499</v>
      </c>
      <c r="AQ1246" s="284">
        <v>499</v>
      </c>
      <c r="AR1246" s="284">
        <v>641</v>
      </c>
      <c r="AS1246" s="284">
        <v>595</v>
      </c>
      <c r="AU1246" t="s">
        <v>1471</v>
      </c>
    </row>
    <row r="1247" spans="4:47" ht="13.5" customHeight="1">
      <c r="D1247" s="283" t="s">
        <v>3800</v>
      </c>
      <c r="E1247" s="282"/>
      <c r="F1247" s="285" t="s">
        <v>1470</v>
      </c>
      <c r="G1247" s="199">
        <v>11.9</v>
      </c>
      <c r="H1247" s="284">
        <v>415</v>
      </c>
      <c r="I1247" s="284">
        <v>416</v>
      </c>
      <c r="J1247" s="284">
        <v>496</v>
      </c>
      <c r="K1247" s="284">
        <v>442</v>
      </c>
      <c r="L1247" s="284">
        <v>440</v>
      </c>
      <c r="M1247" s="284">
        <v>529</v>
      </c>
      <c r="N1247" s="284">
        <v>504</v>
      </c>
      <c r="O1247" s="284">
        <v>420</v>
      </c>
      <c r="P1247" s="284">
        <v>479</v>
      </c>
      <c r="Q1247" s="284">
        <v>525</v>
      </c>
      <c r="R1247" s="284">
        <v>505</v>
      </c>
      <c r="S1247" s="284">
        <v>603</v>
      </c>
      <c r="T1247" s="284">
        <v>723</v>
      </c>
      <c r="U1247" s="284">
        <v>804</v>
      </c>
      <c r="V1247" s="284">
        <v>593</v>
      </c>
      <c r="W1247" s="284">
        <v>656</v>
      </c>
      <c r="X1247" s="284">
        <v>458</v>
      </c>
      <c r="Y1247" s="284">
        <v>524</v>
      </c>
      <c r="Z1247" s="284">
        <v>609</v>
      </c>
      <c r="AA1247" s="284">
        <v>504</v>
      </c>
      <c r="AB1247" s="284">
        <v>508</v>
      </c>
      <c r="AC1247" s="284">
        <v>597</v>
      </c>
      <c r="AD1247" s="284">
        <v>699</v>
      </c>
      <c r="AE1247" s="284">
        <v>548</v>
      </c>
      <c r="AF1247" s="284">
        <v>577</v>
      </c>
      <c r="AG1247" s="284">
        <v>667</v>
      </c>
      <c r="AH1247" s="284">
        <v>782</v>
      </c>
      <c r="AI1247" s="284">
        <v>457</v>
      </c>
      <c r="AJ1247" s="284">
        <v>529</v>
      </c>
      <c r="AK1247" s="284">
        <v>619</v>
      </c>
      <c r="AL1247" s="284">
        <v>725</v>
      </c>
      <c r="AM1247" s="284">
        <v>437</v>
      </c>
      <c r="AN1247" s="284">
        <v>493</v>
      </c>
      <c r="AO1247" s="284">
        <v>559</v>
      </c>
      <c r="AP1247" s="284">
        <v>503</v>
      </c>
      <c r="AQ1247" s="284">
        <v>503</v>
      </c>
      <c r="AR1247" s="284">
        <v>669</v>
      </c>
      <c r="AS1247" s="284">
        <v>636</v>
      </c>
      <c r="AU1247" t="s">
        <v>3800</v>
      </c>
    </row>
    <row r="1248" spans="4:47" ht="13.5" customHeight="1">
      <c r="D1248" s="283" t="s">
        <v>1472</v>
      </c>
      <c r="E1248" s="282"/>
      <c r="F1248" s="285" t="s">
        <v>1470</v>
      </c>
      <c r="G1248" s="199">
        <v>13.6</v>
      </c>
      <c r="H1248" s="284">
        <v>451</v>
      </c>
      <c r="I1248" s="284">
        <v>470</v>
      </c>
      <c r="J1248" s="284">
        <v>532</v>
      </c>
      <c r="K1248" s="284">
        <v>491</v>
      </c>
      <c r="L1248" s="284">
        <v>491</v>
      </c>
      <c r="M1248" s="284">
        <v>615</v>
      </c>
      <c r="N1248" s="284">
        <v>527</v>
      </c>
      <c r="O1248" s="284">
        <v>464</v>
      </c>
      <c r="P1248" s="284">
        <v>538</v>
      </c>
      <c r="Q1248" s="284">
        <v>589</v>
      </c>
      <c r="R1248" s="284">
        <v>549</v>
      </c>
      <c r="S1248" s="284">
        <v>635</v>
      </c>
      <c r="T1248" s="284">
        <v>770</v>
      </c>
      <c r="U1248" s="284">
        <v>852</v>
      </c>
      <c r="V1248" s="284">
        <v>632</v>
      </c>
      <c r="W1248" s="284">
        <v>699</v>
      </c>
      <c r="X1248" s="284">
        <v>503</v>
      </c>
      <c r="Y1248" s="284">
        <v>579</v>
      </c>
      <c r="Z1248" s="284">
        <v>690</v>
      </c>
      <c r="AA1248" s="284">
        <v>571</v>
      </c>
      <c r="AB1248" s="284">
        <v>548</v>
      </c>
      <c r="AC1248" s="284">
        <v>651</v>
      </c>
      <c r="AD1248" s="284">
        <v>791</v>
      </c>
      <c r="AE1248" s="284">
        <v>620</v>
      </c>
      <c r="AF1248" s="284">
        <v>619</v>
      </c>
      <c r="AG1248" s="284">
        <v>723</v>
      </c>
      <c r="AH1248" s="284">
        <v>876</v>
      </c>
      <c r="AI1248" s="284">
        <v>508</v>
      </c>
      <c r="AJ1248" s="284">
        <v>596</v>
      </c>
      <c r="AK1248" s="284">
        <v>697</v>
      </c>
      <c r="AL1248" s="284">
        <v>818</v>
      </c>
      <c r="AM1248" s="284">
        <v>494</v>
      </c>
      <c r="AN1248" s="284">
        <v>558</v>
      </c>
      <c r="AO1248" s="284">
        <v>633</v>
      </c>
      <c r="AP1248" s="284">
        <v>581</v>
      </c>
      <c r="AQ1248" s="284">
        <v>581</v>
      </c>
      <c r="AR1248" s="284">
        <v>771</v>
      </c>
      <c r="AS1248" s="284">
        <v>676</v>
      </c>
      <c r="AU1248" t="s">
        <v>1472</v>
      </c>
    </row>
    <row r="1249" spans="4:47" ht="13.5" customHeight="1">
      <c r="D1249" s="283" t="s">
        <v>164</v>
      </c>
      <c r="E1249" s="283" t="s">
        <v>4713</v>
      </c>
      <c r="F1249" s="285" t="s">
        <v>838</v>
      </c>
      <c r="G1249" s="199">
        <v>9</v>
      </c>
      <c r="H1249" s="284">
        <v>345</v>
      </c>
      <c r="I1249" s="284">
        <v>347</v>
      </c>
      <c r="J1249" s="284">
        <v>401</v>
      </c>
      <c r="K1249" s="284">
        <v>365</v>
      </c>
      <c r="L1249" s="284">
        <v>357</v>
      </c>
      <c r="M1249" s="284">
        <v>440</v>
      </c>
      <c r="N1249" s="284">
        <v>387</v>
      </c>
      <c r="O1249" s="284">
        <v>348</v>
      </c>
      <c r="P1249" s="284">
        <v>375</v>
      </c>
      <c r="Q1249" s="284">
        <v>425</v>
      </c>
      <c r="R1249" s="284">
        <v>418</v>
      </c>
      <c r="S1249" s="284">
        <v>520</v>
      </c>
      <c r="T1249" s="284">
        <v>606</v>
      </c>
      <c r="U1249" s="284">
        <v>617</v>
      </c>
      <c r="V1249" s="284">
        <v>482</v>
      </c>
      <c r="W1249" s="284">
        <v>535</v>
      </c>
      <c r="X1249" s="284">
        <v>399</v>
      </c>
      <c r="Y1249" s="284">
        <v>444</v>
      </c>
      <c r="Z1249" s="284">
        <v>529</v>
      </c>
      <c r="AA1249" s="284">
        <v>451</v>
      </c>
      <c r="AB1249" s="284">
        <v>425</v>
      </c>
      <c r="AC1249" s="284">
        <v>485</v>
      </c>
      <c r="AD1249" s="284">
        <v>587</v>
      </c>
      <c r="AE1249" s="284">
        <v>479</v>
      </c>
      <c r="AF1249" s="284">
        <v>492</v>
      </c>
      <c r="AG1249" s="284">
        <v>554</v>
      </c>
      <c r="AH1249" s="284">
        <v>668</v>
      </c>
      <c r="AI1249" s="284">
        <v>407</v>
      </c>
      <c r="AJ1249" s="284">
        <v>459</v>
      </c>
      <c r="AK1249" s="284">
        <v>519</v>
      </c>
      <c r="AL1249" s="284">
        <v>609</v>
      </c>
      <c r="AM1249" s="284">
        <v>385</v>
      </c>
      <c r="AN1249" s="284">
        <v>425</v>
      </c>
      <c r="AO1249" s="284">
        <v>484</v>
      </c>
      <c r="AP1249" s="284">
        <v>430</v>
      </c>
      <c r="AQ1249" s="284">
        <v>430</v>
      </c>
      <c r="AR1249" s="284">
        <v>547</v>
      </c>
      <c r="AS1249" s="284">
        <v>507</v>
      </c>
      <c r="AU1249" t="s">
        <v>164</v>
      </c>
    </row>
    <row r="1250" spans="4:47" ht="13.5" customHeight="1">
      <c r="D1250" s="283" t="s">
        <v>3255</v>
      </c>
      <c r="E1250" s="283" t="s">
        <v>4713</v>
      </c>
      <c r="F1250" s="285" t="s">
        <v>838</v>
      </c>
      <c r="G1250" s="199">
        <v>9</v>
      </c>
      <c r="H1250" s="284">
        <v>345</v>
      </c>
      <c r="I1250" s="284">
        <v>347</v>
      </c>
      <c r="J1250" s="284">
        <v>401</v>
      </c>
      <c r="K1250" s="284">
        <v>365</v>
      </c>
      <c r="L1250" s="284">
        <v>357</v>
      </c>
      <c r="M1250" s="284">
        <v>440</v>
      </c>
      <c r="N1250" s="284">
        <v>387</v>
      </c>
      <c r="O1250" s="284">
        <v>348</v>
      </c>
      <c r="P1250" s="284">
        <v>375</v>
      </c>
      <c r="Q1250" s="284">
        <v>425</v>
      </c>
      <c r="R1250" s="284">
        <v>418</v>
      </c>
      <c r="S1250" s="284">
        <v>520</v>
      </c>
      <c r="T1250" s="284">
        <v>606</v>
      </c>
      <c r="U1250" s="284">
        <v>617</v>
      </c>
      <c r="V1250" s="284">
        <v>482</v>
      </c>
      <c r="W1250" s="284">
        <v>535</v>
      </c>
      <c r="X1250" s="284">
        <v>399</v>
      </c>
      <c r="Y1250" s="284">
        <v>444</v>
      </c>
      <c r="Z1250" s="284">
        <v>529</v>
      </c>
      <c r="AA1250" s="284">
        <v>451</v>
      </c>
      <c r="AB1250" s="284">
        <v>425</v>
      </c>
      <c r="AC1250" s="284">
        <v>485</v>
      </c>
      <c r="AD1250" s="284">
        <v>587</v>
      </c>
      <c r="AE1250" s="284">
        <v>479</v>
      </c>
      <c r="AF1250" s="284">
        <v>492</v>
      </c>
      <c r="AG1250" s="284">
        <v>554</v>
      </c>
      <c r="AH1250" s="284">
        <v>668</v>
      </c>
      <c r="AI1250" s="284">
        <v>407</v>
      </c>
      <c r="AJ1250" s="284">
        <v>459</v>
      </c>
      <c r="AK1250" s="284">
        <v>519</v>
      </c>
      <c r="AL1250" s="284">
        <v>609</v>
      </c>
      <c r="AM1250" s="284">
        <v>385</v>
      </c>
      <c r="AN1250" s="284">
        <v>425</v>
      </c>
      <c r="AO1250" s="284">
        <v>484</v>
      </c>
      <c r="AP1250" s="284">
        <v>430</v>
      </c>
      <c r="AQ1250" s="284">
        <v>430</v>
      </c>
      <c r="AR1250" s="284">
        <v>547</v>
      </c>
      <c r="AS1250" s="284">
        <v>507</v>
      </c>
      <c r="AU1250" t="s">
        <v>3255</v>
      </c>
    </row>
    <row r="1251" spans="4:47" ht="13.5" customHeight="1">
      <c r="D1251" s="283" t="s">
        <v>389</v>
      </c>
      <c r="E1251" s="283"/>
      <c r="F1251" s="285" t="s">
        <v>839</v>
      </c>
      <c r="G1251" s="199">
        <v>11.5</v>
      </c>
      <c r="H1251" s="284">
        <v>427</v>
      </c>
      <c r="I1251" s="284">
        <v>432</v>
      </c>
      <c r="J1251" s="284">
        <v>501</v>
      </c>
      <c r="K1251" s="284">
        <v>466</v>
      </c>
      <c r="L1251" s="284">
        <v>456</v>
      </c>
      <c r="M1251" s="284">
        <v>555</v>
      </c>
      <c r="N1251" s="284">
        <v>492</v>
      </c>
      <c r="O1251" s="284">
        <v>431</v>
      </c>
      <c r="P1251" s="284">
        <v>465</v>
      </c>
      <c r="Q1251" s="284">
        <v>531</v>
      </c>
      <c r="R1251" s="284">
        <v>523</v>
      </c>
      <c r="S1251" s="284">
        <v>664</v>
      </c>
      <c r="T1251" s="284">
        <v>771</v>
      </c>
      <c r="U1251" s="284">
        <v>805</v>
      </c>
      <c r="V1251" s="284">
        <v>596</v>
      </c>
      <c r="W1251" s="284">
        <v>663</v>
      </c>
      <c r="X1251" s="284">
        <v>505</v>
      </c>
      <c r="Y1251" s="284">
        <v>564</v>
      </c>
      <c r="Z1251" s="284">
        <v>673</v>
      </c>
      <c r="AA1251" s="284">
        <v>570</v>
      </c>
      <c r="AB1251" s="284">
        <v>536</v>
      </c>
      <c r="AC1251" s="284">
        <v>616</v>
      </c>
      <c r="AD1251" s="284">
        <v>746</v>
      </c>
      <c r="AE1251" s="284">
        <v>604</v>
      </c>
      <c r="AF1251" s="284">
        <v>639</v>
      </c>
      <c r="AG1251" s="284">
        <v>720</v>
      </c>
      <c r="AH1251" s="284">
        <v>869</v>
      </c>
      <c r="AI1251" s="284">
        <v>518</v>
      </c>
      <c r="AJ1251" s="284">
        <v>586</v>
      </c>
      <c r="AK1251" s="284">
        <v>666</v>
      </c>
      <c r="AL1251" s="284">
        <v>781</v>
      </c>
      <c r="AM1251" s="284">
        <v>486</v>
      </c>
      <c r="AN1251" s="284">
        <v>538</v>
      </c>
      <c r="AO1251" s="284">
        <v>613</v>
      </c>
      <c r="AP1251" s="284">
        <v>510</v>
      </c>
      <c r="AQ1251" s="284">
        <v>510</v>
      </c>
      <c r="AR1251" s="284">
        <v>656</v>
      </c>
      <c r="AS1251" s="284">
        <v>637</v>
      </c>
      <c r="AU1251" t="s">
        <v>389</v>
      </c>
    </row>
    <row r="1252" spans="4:47" ht="13.5" customHeight="1">
      <c r="D1252" s="283" t="s">
        <v>165</v>
      </c>
      <c r="E1252" s="283"/>
      <c r="F1252" s="285" t="s">
        <v>928</v>
      </c>
      <c r="G1252" s="199">
        <v>13.5</v>
      </c>
      <c r="H1252" s="284">
        <v>452</v>
      </c>
      <c r="I1252" s="284">
        <v>457</v>
      </c>
      <c r="J1252" s="284">
        <v>531</v>
      </c>
      <c r="K1252" s="284">
        <v>491</v>
      </c>
      <c r="L1252" s="284">
        <v>481</v>
      </c>
      <c r="M1252" s="284">
        <v>591</v>
      </c>
      <c r="N1252" s="284">
        <v>521</v>
      </c>
      <c r="O1252" s="284">
        <v>457</v>
      </c>
      <c r="P1252" s="284">
        <v>497</v>
      </c>
      <c r="Q1252" s="284">
        <v>566</v>
      </c>
      <c r="R1252" s="284">
        <v>558</v>
      </c>
      <c r="S1252" s="284">
        <v>693</v>
      </c>
      <c r="T1252" s="284">
        <v>811</v>
      </c>
      <c r="U1252" s="284">
        <v>846</v>
      </c>
      <c r="V1252" s="284">
        <v>630</v>
      </c>
      <c r="W1252" s="284">
        <v>700</v>
      </c>
      <c r="X1252" s="284">
        <v>527</v>
      </c>
      <c r="Y1252" s="284">
        <v>593</v>
      </c>
      <c r="Z1252" s="284">
        <v>709</v>
      </c>
      <c r="AA1252" s="284">
        <v>596</v>
      </c>
      <c r="AB1252" s="284">
        <v>564</v>
      </c>
      <c r="AC1252" s="284">
        <v>653</v>
      </c>
      <c r="AD1252" s="284">
        <v>792</v>
      </c>
      <c r="AE1252" s="284">
        <v>636</v>
      </c>
      <c r="AF1252" s="284">
        <v>667</v>
      </c>
      <c r="AG1252" s="284">
        <v>757</v>
      </c>
      <c r="AH1252" s="284">
        <v>915</v>
      </c>
      <c r="AI1252" s="284">
        <v>539</v>
      </c>
      <c r="AJ1252" s="284">
        <v>618</v>
      </c>
      <c r="AK1252" s="284">
        <v>706</v>
      </c>
      <c r="AL1252" s="284">
        <v>829</v>
      </c>
      <c r="AM1252" s="284">
        <v>512</v>
      </c>
      <c r="AN1252" s="284">
        <v>571</v>
      </c>
      <c r="AO1252" s="284">
        <v>650</v>
      </c>
      <c r="AP1252" s="284">
        <v>546</v>
      </c>
      <c r="AQ1252" s="284">
        <v>546</v>
      </c>
      <c r="AR1252" s="284">
        <v>709</v>
      </c>
      <c r="AS1252" s="284">
        <v>672</v>
      </c>
      <c r="AU1252" t="s">
        <v>165</v>
      </c>
    </row>
    <row r="1253" spans="4:47" ht="13.5" customHeight="1">
      <c r="D1253" s="283" t="s">
        <v>166</v>
      </c>
      <c r="E1253" s="283"/>
      <c r="F1253" s="285" t="s">
        <v>929</v>
      </c>
      <c r="G1253" s="199">
        <v>15</v>
      </c>
      <c r="H1253" s="284">
        <v>476</v>
      </c>
      <c r="I1253" s="284">
        <v>484</v>
      </c>
      <c r="J1253" s="284">
        <v>561</v>
      </c>
      <c r="K1253" s="284">
        <v>516</v>
      </c>
      <c r="L1253" s="284">
        <v>506</v>
      </c>
      <c r="M1253" s="284">
        <v>628</v>
      </c>
      <c r="N1253" s="284">
        <v>549</v>
      </c>
      <c r="O1253" s="284">
        <v>484</v>
      </c>
      <c r="P1253" s="284">
        <v>530</v>
      </c>
      <c r="Q1253" s="284">
        <v>601</v>
      </c>
      <c r="R1253" s="284">
        <v>595</v>
      </c>
      <c r="S1253" s="284">
        <v>726</v>
      </c>
      <c r="T1253" s="284">
        <v>857</v>
      </c>
      <c r="U1253" s="284">
        <v>892</v>
      </c>
      <c r="V1253" s="284">
        <v>670</v>
      </c>
      <c r="W1253" s="284">
        <v>743</v>
      </c>
      <c r="X1253" s="284">
        <v>550</v>
      </c>
      <c r="Y1253" s="284">
        <v>622</v>
      </c>
      <c r="Z1253" s="284">
        <v>744</v>
      </c>
      <c r="AA1253" s="284">
        <v>623</v>
      </c>
      <c r="AB1253" s="284">
        <v>592</v>
      </c>
      <c r="AC1253" s="284">
        <v>690</v>
      </c>
      <c r="AD1253" s="284">
        <v>839</v>
      </c>
      <c r="AE1253" s="284">
        <v>669</v>
      </c>
      <c r="AF1253" s="284">
        <v>695</v>
      </c>
      <c r="AG1253" s="284">
        <v>795</v>
      </c>
      <c r="AH1253" s="284">
        <v>962</v>
      </c>
      <c r="AI1253" s="284">
        <v>561</v>
      </c>
      <c r="AJ1253" s="284">
        <v>650</v>
      </c>
      <c r="AK1253" s="284">
        <v>748</v>
      </c>
      <c r="AL1253" s="284">
        <v>878</v>
      </c>
      <c r="AM1253" s="284">
        <v>539</v>
      </c>
      <c r="AN1253" s="284">
        <v>604</v>
      </c>
      <c r="AO1253" s="284">
        <v>688</v>
      </c>
      <c r="AP1253" s="284">
        <v>585</v>
      </c>
      <c r="AQ1253" s="284">
        <v>585</v>
      </c>
      <c r="AR1253" s="284">
        <v>767</v>
      </c>
      <c r="AS1253" s="284">
        <v>710</v>
      </c>
      <c r="AU1253" t="s">
        <v>166</v>
      </c>
    </row>
    <row r="1254" spans="4:47" ht="13.5" customHeight="1">
      <c r="D1254" s="283" t="s">
        <v>167</v>
      </c>
      <c r="E1254" s="283"/>
      <c r="F1254" s="285" t="s">
        <v>930</v>
      </c>
      <c r="G1254" s="199">
        <v>16.5</v>
      </c>
      <c r="H1254" s="284">
        <v>517</v>
      </c>
      <c r="I1254" s="284">
        <v>525</v>
      </c>
      <c r="J1254" s="284">
        <v>603</v>
      </c>
      <c r="K1254" s="284">
        <v>558</v>
      </c>
      <c r="L1254" s="284">
        <v>546</v>
      </c>
      <c r="M1254" s="284">
        <v>677</v>
      </c>
      <c r="N1254" s="284">
        <v>613</v>
      </c>
      <c r="O1254" s="284">
        <v>526</v>
      </c>
      <c r="P1254" s="284">
        <v>578</v>
      </c>
      <c r="Q1254" s="284">
        <v>648</v>
      </c>
      <c r="R1254" s="284">
        <v>647</v>
      </c>
      <c r="S1254" s="284">
        <v>770</v>
      </c>
      <c r="T1254" s="284">
        <v>912</v>
      </c>
      <c r="U1254" s="284">
        <v>953</v>
      </c>
      <c r="V1254" s="284">
        <v>720</v>
      </c>
      <c r="W1254" s="284">
        <v>800</v>
      </c>
      <c r="X1254" s="284">
        <v>589</v>
      </c>
      <c r="Y1254" s="284">
        <v>668</v>
      </c>
      <c r="Z1254" s="284">
        <v>799</v>
      </c>
      <c r="AA1254" s="284">
        <v>667</v>
      </c>
      <c r="AB1254" s="284">
        <v>636</v>
      </c>
      <c r="AC1254" s="284">
        <v>744</v>
      </c>
      <c r="AD1254" s="284">
        <v>905</v>
      </c>
      <c r="AE1254" s="284">
        <v>718</v>
      </c>
      <c r="AF1254" s="284">
        <v>739</v>
      </c>
      <c r="AG1254" s="284">
        <v>848</v>
      </c>
      <c r="AH1254" s="284">
        <v>1028</v>
      </c>
      <c r="AI1254" s="284">
        <v>598</v>
      </c>
      <c r="AJ1254" s="284">
        <v>697</v>
      </c>
      <c r="AK1254" s="284">
        <v>805</v>
      </c>
      <c r="AL1254" s="284">
        <v>945</v>
      </c>
      <c r="AM1254" s="284">
        <v>581</v>
      </c>
      <c r="AN1254" s="284">
        <v>652</v>
      </c>
      <c r="AO1254" s="284">
        <v>743</v>
      </c>
      <c r="AP1254" s="284">
        <v>641</v>
      </c>
      <c r="AQ1254" s="284">
        <v>641</v>
      </c>
      <c r="AR1254" s="284">
        <v>841</v>
      </c>
      <c r="AS1254" s="284">
        <v>764</v>
      </c>
      <c r="AU1254" t="s">
        <v>167</v>
      </c>
    </row>
    <row r="1255" spans="4:47" ht="13.5" customHeight="1">
      <c r="D1255" s="283" t="s">
        <v>168</v>
      </c>
      <c r="E1255" s="283"/>
      <c r="F1255" s="285" t="s">
        <v>931</v>
      </c>
      <c r="G1255" s="199">
        <v>18</v>
      </c>
      <c r="H1255" s="284">
        <v>537</v>
      </c>
      <c r="I1255" s="284">
        <v>546</v>
      </c>
      <c r="J1255" s="284">
        <v>633</v>
      </c>
      <c r="K1255" s="284">
        <v>578</v>
      </c>
      <c r="L1255" s="284">
        <v>566</v>
      </c>
      <c r="M1255" s="284">
        <v>713</v>
      </c>
      <c r="N1255" s="284">
        <v>617</v>
      </c>
      <c r="O1255" s="284">
        <v>548</v>
      </c>
      <c r="P1255" s="284">
        <v>606</v>
      </c>
      <c r="Q1255" s="284">
        <v>683</v>
      </c>
      <c r="R1255" s="284">
        <v>678</v>
      </c>
      <c r="S1255" s="284">
        <v>797</v>
      </c>
      <c r="T1255" s="284">
        <v>951</v>
      </c>
      <c r="U1255" s="284">
        <v>991</v>
      </c>
      <c r="V1255" s="284">
        <v>753</v>
      </c>
      <c r="W1255" s="284">
        <v>836</v>
      </c>
      <c r="X1255" s="284">
        <v>606</v>
      </c>
      <c r="Y1255" s="284">
        <v>692</v>
      </c>
      <c r="Z1255" s="284">
        <v>829</v>
      </c>
      <c r="AA1255" s="284">
        <v>688</v>
      </c>
      <c r="AB1255" s="284">
        <v>659</v>
      </c>
      <c r="AC1255" s="284">
        <v>776</v>
      </c>
      <c r="AD1255" s="284">
        <v>946</v>
      </c>
      <c r="AE1255" s="284">
        <v>745</v>
      </c>
      <c r="AF1255" s="284">
        <v>762</v>
      </c>
      <c r="AG1255" s="284">
        <v>881</v>
      </c>
      <c r="AH1255" s="284">
        <v>1069</v>
      </c>
      <c r="AI1255" s="284">
        <v>615</v>
      </c>
      <c r="AJ1255" s="284">
        <v>724</v>
      </c>
      <c r="AK1255" s="284">
        <v>841</v>
      </c>
      <c r="AL1255" s="284">
        <v>987</v>
      </c>
      <c r="AM1255" s="284">
        <v>602</v>
      </c>
      <c r="AN1255" s="284">
        <v>680</v>
      </c>
      <c r="AO1255" s="284">
        <v>775</v>
      </c>
      <c r="AP1255" s="284">
        <v>674</v>
      </c>
      <c r="AQ1255" s="284">
        <v>674</v>
      </c>
      <c r="AR1255" s="284">
        <v>892</v>
      </c>
      <c r="AS1255" s="284">
        <v>796</v>
      </c>
      <c r="AU1255" t="s">
        <v>168</v>
      </c>
    </row>
    <row r="1256" spans="4:47" ht="13.5" customHeight="1">
      <c r="D1256" s="283" t="s">
        <v>1841</v>
      </c>
      <c r="E1256" s="283"/>
      <c r="F1256" s="285" t="s">
        <v>1842</v>
      </c>
      <c r="G1256" s="199">
        <v>19.5</v>
      </c>
      <c r="H1256" s="284">
        <v>585</v>
      </c>
      <c r="I1256" s="284">
        <v>584</v>
      </c>
      <c r="J1256" s="284">
        <v>685</v>
      </c>
      <c r="K1256" s="284">
        <v>617</v>
      </c>
      <c r="L1256" s="284">
        <v>614</v>
      </c>
      <c r="M1256" s="284">
        <v>725</v>
      </c>
      <c r="N1256" s="284">
        <v>723</v>
      </c>
      <c r="O1256" s="284">
        <v>602</v>
      </c>
      <c r="P1256" s="284">
        <v>662</v>
      </c>
      <c r="Q1256" s="284">
        <v>715</v>
      </c>
      <c r="R1256" s="284">
        <v>725</v>
      </c>
      <c r="S1256" s="284">
        <v>826</v>
      </c>
      <c r="T1256" s="284">
        <v>998</v>
      </c>
      <c r="U1256" s="284">
        <v>1039</v>
      </c>
      <c r="V1256" s="284">
        <v>797</v>
      </c>
      <c r="W1256" s="284">
        <v>880</v>
      </c>
      <c r="X1256" s="284">
        <v>655</v>
      </c>
      <c r="Y1256" s="284">
        <v>756</v>
      </c>
      <c r="Z1256" s="284">
        <v>905</v>
      </c>
      <c r="AA1256" s="284">
        <v>743</v>
      </c>
      <c r="AB1256" s="284">
        <v>709</v>
      </c>
      <c r="AC1256" s="284">
        <v>837</v>
      </c>
      <c r="AD1256" s="284">
        <v>1009</v>
      </c>
      <c r="AE1256" s="284">
        <v>794</v>
      </c>
      <c r="AF1256" s="284">
        <v>810</v>
      </c>
      <c r="AG1256" s="284">
        <v>941</v>
      </c>
      <c r="AH1256" s="284">
        <v>1131</v>
      </c>
      <c r="AI1256" s="284">
        <v>654</v>
      </c>
      <c r="AJ1256" s="284">
        <v>757</v>
      </c>
      <c r="AK1256" s="284">
        <v>884</v>
      </c>
      <c r="AL1256" s="284">
        <v>1036</v>
      </c>
      <c r="AM1256" s="284">
        <v>630</v>
      </c>
      <c r="AN1256" s="284">
        <v>715</v>
      </c>
      <c r="AO1256" s="284">
        <v>813</v>
      </c>
      <c r="AP1256" s="284">
        <v>715</v>
      </c>
      <c r="AQ1256" s="284">
        <v>715</v>
      </c>
      <c r="AR1256" s="284">
        <v>952</v>
      </c>
      <c r="AS1256" s="284">
        <v>836</v>
      </c>
      <c r="AU1256" t="s">
        <v>1841</v>
      </c>
    </row>
    <row r="1257" spans="4:47" ht="13.5" customHeight="1">
      <c r="D1257" s="283" t="s">
        <v>169</v>
      </c>
      <c r="E1257" s="283" t="s">
        <v>4713</v>
      </c>
      <c r="F1257" s="285" t="s">
        <v>840</v>
      </c>
      <c r="G1257" s="199">
        <v>10.5</v>
      </c>
      <c r="H1257" s="284">
        <v>363</v>
      </c>
      <c r="I1257" s="284">
        <v>367</v>
      </c>
      <c r="J1257" s="284">
        <v>425</v>
      </c>
      <c r="K1257" s="284">
        <v>384</v>
      </c>
      <c r="L1257" s="284">
        <v>376</v>
      </c>
      <c r="M1257" s="284">
        <v>470</v>
      </c>
      <c r="N1257" s="284">
        <v>409</v>
      </c>
      <c r="O1257" s="284">
        <v>369</v>
      </c>
      <c r="P1257" s="284">
        <v>402</v>
      </c>
      <c r="Q1257" s="284">
        <v>454</v>
      </c>
      <c r="R1257" s="284">
        <v>447</v>
      </c>
      <c r="S1257" s="284">
        <v>542</v>
      </c>
      <c r="T1257" s="284">
        <v>637</v>
      </c>
      <c r="U1257" s="284">
        <v>649</v>
      </c>
      <c r="V1257" s="284">
        <v>509</v>
      </c>
      <c r="W1257" s="284">
        <v>564</v>
      </c>
      <c r="X1257" s="284">
        <v>416</v>
      </c>
      <c r="Y1257" s="284">
        <v>467</v>
      </c>
      <c r="Z1257" s="284">
        <v>558</v>
      </c>
      <c r="AA1257" s="284">
        <v>471</v>
      </c>
      <c r="AB1257" s="284">
        <v>448</v>
      </c>
      <c r="AC1257" s="284">
        <v>517</v>
      </c>
      <c r="AD1257" s="284">
        <v>627</v>
      </c>
      <c r="AE1257" s="284">
        <v>505</v>
      </c>
      <c r="AF1257" s="284">
        <v>515</v>
      </c>
      <c r="AG1257" s="284">
        <v>585</v>
      </c>
      <c r="AH1257" s="284">
        <v>708</v>
      </c>
      <c r="AI1257" s="284">
        <v>423</v>
      </c>
      <c r="AJ1257" s="284">
        <v>485</v>
      </c>
      <c r="AK1257" s="284">
        <v>554</v>
      </c>
      <c r="AL1257" s="284">
        <v>650</v>
      </c>
      <c r="AM1257" s="284">
        <v>406</v>
      </c>
      <c r="AN1257" s="284">
        <v>452</v>
      </c>
      <c r="AO1257" s="284">
        <v>515</v>
      </c>
      <c r="AP1257" s="284">
        <v>458</v>
      </c>
      <c r="AQ1257" s="284">
        <v>458</v>
      </c>
      <c r="AR1257" s="284">
        <v>590</v>
      </c>
      <c r="AS1257" s="284">
        <v>534</v>
      </c>
      <c r="AU1257" t="s">
        <v>169</v>
      </c>
    </row>
    <row r="1258" spans="4:47" ht="13.5" customHeight="1">
      <c r="D1258" s="283" t="s">
        <v>3256</v>
      </c>
      <c r="E1258" s="283" t="s">
        <v>4713</v>
      </c>
      <c r="F1258" s="285" t="s">
        <v>840</v>
      </c>
      <c r="G1258" s="199">
        <v>10.5</v>
      </c>
      <c r="H1258" s="284">
        <v>363</v>
      </c>
      <c r="I1258" s="284">
        <v>367</v>
      </c>
      <c r="J1258" s="284">
        <v>425</v>
      </c>
      <c r="K1258" s="284">
        <v>384</v>
      </c>
      <c r="L1258" s="284">
        <v>376</v>
      </c>
      <c r="M1258" s="284">
        <v>470</v>
      </c>
      <c r="N1258" s="284">
        <v>409</v>
      </c>
      <c r="O1258" s="284">
        <v>369</v>
      </c>
      <c r="P1258" s="284">
        <v>402</v>
      </c>
      <c r="Q1258" s="284">
        <v>454</v>
      </c>
      <c r="R1258" s="284">
        <v>447</v>
      </c>
      <c r="S1258" s="284">
        <v>542</v>
      </c>
      <c r="T1258" s="284">
        <v>637</v>
      </c>
      <c r="U1258" s="284">
        <v>649</v>
      </c>
      <c r="V1258" s="284">
        <v>509</v>
      </c>
      <c r="W1258" s="284">
        <v>564</v>
      </c>
      <c r="X1258" s="284">
        <v>416</v>
      </c>
      <c r="Y1258" s="284">
        <v>467</v>
      </c>
      <c r="Z1258" s="284">
        <v>558</v>
      </c>
      <c r="AA1258" s="284">
        <v>471</v>
      </c>
      <c r="AB1258" s="284">
        <v>448</v>
      </c>
      <c r="AC1258" s="284">
        <v>517</v>
      </c>
      <c r="AD1258" s="284">
        <v>627</v>
      </c>
      <c r="AE1258" s="284">
        <v>505</v>
      </c>
      <c r="AF1258" s="284">
        <v>515</v>
      </c>
      <c r="AG1258" s="284">
        <v>585</v>
      </c>
      <c r="AH1258" s="284">
        <v>708</v>
      </c>
      <c r="AI1258" s="284">
        <v>423</v>
      </c>
      <c r="AJ1258" s="284">
        <v>485</v>
      </c>
      <c r="AK1258" s="284">
        <v>554</v>
      </c>
      <c r="AL1258" s="284">
        <v>650</v>
      </c>
      <c r="AM1258" s="284">
        <v>406</v>
      </c>
      <c r="AN1258" s="284">
        <v>452</v>
      </c>
      <c r="AO1258" s="284">
        <v>515</v>
      </c>
      <c r="AP1258" s="284">
        <v>458</v>
      </c>
      <c r="AQ1258" s="284">
        <v>458</v>
      </c>
      <c r="AR1258" s="284">
        <v>590</v>
      </c>
      <c r="AS1258" s="284">
        <v>534</v>
      </c>
      <c r="AU1258" t="s">
        <v>3256</v>
      </c>
    </row>
    <row r="1259" spans="4:47" ht="13.5" customHeight="1">
      <c r="D1259" s="283" t="s">
        <v>170</v>
      </c>
      <c r="E1259" s="283" t="s">
        <v>4713</v>
      </c>
      <c r="F1259" s="285" t="s">
        <v>841</v>
      </c>
      <c r="G1259" s="199">
        <v>12</v>
      </c>
      <c r="H1259" s="284">
        <v>383</v>
      </c>
      <c r="I1259" s="284">
        <v>388</v>
      </c>
      <c r="J1259" s="284">
        <v>449</v>
      </c>
      <c r="K1259" s="284">
        <v>404</v>
      </c>
      <c r="L1259" s="284">
        <v>396</v>
      </c>
      <c r="M1259" s="284">
        <v>500</v>
      </c>
      <c r="N1259" s="284">
        <v>433</v>
      </c>
      <c r="O1259" s="284">
        <v>390</v>
      </c>
      <c r="P1259" s="284">
        <v>429</v>
      </c>
      <c r="Q1259" s="284">
        <v>483</v>
      </c>
      <c r="R1259" s="284">
        <v>478</v>
      </c>
      <c r="S1259" s="284">
        <v>564</v>
      </c>
      <c r="T1259" s="284">
        <v>670</v>
      </c>
      <c r="U1259" s="284">
        <v>681</v>
      </c>
      <c r="V1259" s="284">
        <v>536</v>
      </c>
      <c r="W1259" s="284">
        <v>594</v>
      </c>
      <c r="X1259" s="284">
        <v>433</v>
      </c>
      <c r="Y1259" s="284">
        <v>491</v>
      </c>
      <c r="Z1259" s="284">
        <v>587</v>
      </c>
      <c r="AA1259" s="284">
        <v>491</v>
      </c>
      <c r="AB1259" s="284">
        <v>470</v>
      </c>
      <c r="AC1259" s="284">
        <v>549</v>
      </c>
      <c r="AD1259" s="284">
        <v>667</v>
      </c>
      <c r="AE1259" s="284">
        <v>531</v>
      </c>
      <c r="AF1259" s="284">
        <v>537</v>
      </c>
      <c r="AG1259" s="284">
        <v>617</v>
      </c>
      <c r="AH1259" s="284">
        <v>747</v>
      </c>
      <c r="AI1259" s="284">
        <v>439</v>
      </c>
      <c r="AJ1259" s="284">
        <v>511</v>
      </c>
      <c r="AK1259" s="284">
        <v>589</v>
      </c>
      <c r="AL1259" s="284">
        <v>691</v>
      </c>
      <c r="AM1259" s="284">
        <v>426</v>
      </c>
      <c r="AN1259" s="284">
        <v>479</v>
      </c>
      <c r="AO1259" s="284">
        <v>545</v>
      </c>
      <c r="AP1259" s="284">
        <v>485</v>
      </c>
      <c r="AQ1259" s="284">
        <v>485</v>
      </c>
      <c r="AR1259" s="284">
        <v>632</v>
      </c>
      <c r="AS1259" s="284">
        <v>561</v>
      </c>
      <c r="AU1259" t="s">
        <v>170</v>
      </c>
    </row>
    <row r="1260" spans="4:47" ht="13.5" customHeight="1">
      <c r="D1260" s="283" t="s">
        <v>3257</v>
      </c>
      <c r="E1260" s="283" t="s">
        <v>4713</v>
      </c>
      <c r="F1260" s="285" t="s">
        <v>841</v>
      </c>
      <c r="G1260" s="199">
        <v>12</v>
      </c>
      <c r="H1260" s="284">
        <v>383</v>
      </c>
      <c r="I1260" s="284">
        <v>388</v>
      </c>
      <c r="J1260" s="284">
        <v>449</v>
      </c>
      <c r="K1260" s="284">
        <v>404</v>
      </c>
      <c r="L1260" s="284">
        <v>396</v>
      </c>
      <c r="M1260" s="284">
        <v>500</v>
      </c>
      <c r="N1260" s="284">
        <v>433</v>
      </c>
      <c r="O1260" s="284">
        <v>390</v>
      </c>
      <c r="P1260" s="284">
        <v>429</v>
      </c>
      <c r="Q1260" s="284">
        <v>483</v>
      </c>
      <c r="R1260" s="284">
        <v>478</v>
      </c>
      <c r="S1260" s="284">
        <v>564</v>
      </c>
      <c r="T1260" s="284">
        <v>670</v>
      </c>
      <c r="U1260" s="284">
        <v>681</v>
      </c>
      <c r="V1260" s="284">
        <v>536</v>
      </c>
      <c r="W1260" s="284">
        <v>594</v>
      </c>
      <c r="X1260" s="284">
        <v>433</v>
      </c>
      <c r="Y1260" s="284">
        <v>491</v>
      </c>
      <c r="Z1260" s="284">
        <v>587</v>
      </c>
      <c r="AA1260" s="284">
        <v>491</v>
      </c>
      <c r="AB1260" s="284">
        <v>470</v>
      </c>
      <c r="AC1260" s="284">
        <v>549</v>
      </c>
      <c r="AD1260" s="284">
        <v>667</v>
      </c>
      <c r="AE1260" s="284">
        <v>531</v>
      </c>
      <c r="AF1260" s="284">
        <v>537</v>
      </c>
      <c r="AG1260" s="284">
        <v>617</v>
      </c>
      <c r="AH1260" s="284">
        <v>747</v>
      </c>
      <c r="AI1260" s="284">
        <v>439</v>
      </c>
      <c r="AJ1260" s="284">
        <v>511</v>
      </c>
      <c r="AK1260" s="284">
        <v>589</v>
      </c>
      <c r="AL1260" s="284">
        <v>691</v>
      </c>
      <c r="AM1260" s="284">
        <v>426</v>
      </c>
      <c r="AN1260" s="284">
        <v>479</v>
      </c>
      <c r="AO1260" s="284">
        <v>545</v>
      </c>
      <c r="AP1260" s="284">
        <v>485</v>
      </c>
      <c r="AQ1260" s="284">
        <v>485</v>
      </c>
      <c r="AR1260" s="284">
        <v>632</v>
      </c>
      <c r="AS1260" s="284">
        <v>561</v>
      </c>
      <c r="AU1260" t="s">
        <v>3257</v>
      </c>
    </row>
    <row r="1261" spans="4:47" ht="13.5" customHeight="1">
      <c r="D1261" s="283" t="s">
        <v>405</v>
      </c>
      <c r="E1261" s="282"/>
      <c r="F1261" s="285" t="s">
        <v>842</v>
      </c>
      <c r="G1261" s="199">
        <v>23</v>
      </c>
      <c r="H1261" s="284">
        <v>740</v>
      </c>
      <c r="I1261" s="284">
        <v>752</v>
      </c>
      <c r="J1261" s="284">
        <v>875</v>
      </c>
      <c r="K1261" s="284">
        <v>818</v>
      </c>
      <c r="L1261" s="284">
        <v>801</v>
      </c>
      <c r="M1261" s="284">
        <v>983</v>
      </c>
      <c r="N1261" s="284">
        <v>867</v>
      </c>
      <c r="O1261" s="284">
        <v>751</v>
      </c>
      <c r="P1261" s="284">
        <v>819</v>
      </c>
      <c r="Q1261" s="284">
        <v>935</v>
      </c>
      <c r="R1261" s="284">
        <v>925</v>
      </c>
      <c r="S1261" s="284">
        <v>1214</v>
      </c>
      <c r="T1261" s="284">
        <v>1427</v>
      </c>
      <c r="U1261" s="284">
        <v>1476</v>
      </c>
      <c r="V1261" s="284">
        <v>1077</v>
      </c>
      <c r="W1261" s="284">
        <v>1195</v>
      </c>
      <c r="X1261" s="284">
        <v>899</v>
      </c>
      <c r="Y1261" s="284">
        <v>1014</v>
      </c>
      <c r="Z1261" s="284">
        <v>1213</v>
      </c>
      <c r="AA1261" s="284">
        <v>1018</v>
      </c>
      <c r="AB1261" s="284">
        <v>961</v>
      </c>
      <c r="AC1261" s="284">
        <v>1118</v>
      </c>
      <c r="AD1261" s="284">
        <v>1358</v>
      </c>
      <c r="AE1261" s="284">
        <v>1085</v>
      </c>
      <c r="AF1261" s="284">
        <v>1166</v>
      </c>
      <c r="AG1261" s="284">
        <v>1327</v>
      </c>
      <c r="AH1261" s="284">
        <v>1605</v>
      </c>
      <c r="AI1261" s="284">
        <v>922</v>
      </c>
      <c r="AJ1261" s="284">
        <v>1058</v>
      </c>
      <c r="AK1261" s="284">
        <v>1215</v>
      </c>
      <c r="AL1261" s="284">
        <v>1425</v>
      </c>
      <c r="AM1261" s="284">
        <v>858</v>
      </c>
      <c r="AN1261" s="284">
        <v>962</v>
      </c>
      <c r="AO1261" s="284">
        <v>1096</v>
      </c>
      <c r="AP1261" s="284">
        <v>917</v>
      </c>
      <c r="AQ1261" s="284">
        <v>917</v>
      </c>
      <c r="AR1261" s="284">
        <v>1210</v>
      </c>
      <c r="AS1261" s="284">
        <v>1170</v>
      </c>
      <c r="AU1261" t="s">
        <v>405</v>
      </c>
    </row>
    <row r="1262" spans="4:47" ht="13.5" customHeight="1">
      <c r="D1262" s="283" t="s">
        <v>171</v>
      </c>
      <c r="E1262" s="283"/>
      <c r="F1262" s="285" t="s">
        <v>843</v>
      </c>
      <c r="G1262" s="199">
        <v>21</v>
      </c>
      <c r="H1262" s="284">
        <v>590</v>
      </c>
      <c r="I1262" s="284">
        <v>602</v>
      </c>
      <c r="J1262" s="284">
        <v>696</v>
      </c>
      <c r="K1262" s="284">
        <v>632</v>
      </c>
      <c r="L1262" s="284">
        <v>620</v>
      </c>
      <c r="M1262" s="284">
        <v>786</v>
      </c>
      <c r="N1262" s="284">
        <v>678</v>
      </c>
      <c r="O1262" s="284">
        <v>603</v>
      </c>
      <c r="P1262" s="284">
        <v>671</v>
      </c>
      <c r="Q1262" s="284">
        <v>755</v>
      </c>
      <c r="R1262" s="284">
        <v>750</v>
      </c>
      <c r="S1262" s="284">
        <v>950</v>
      </c>
      <c r="T1262" s="284">
        <v>1140</v>
      </c>
      <c r="U1262" s="284">
        <v>1139</v>
      </c>
      <c r="V1262" s="284">
        <v>882</v>
      </c>
      <c r="W1262" s="284">
        <v>975</v>
      </c>
      <c r="X1262" s="284">
        <v>700</v>
      </c>
      <c r="Y1262" s="284">
        <v>799</v>
      </c>
      <c r="Z1262" s="284">
        <v>957</v>
      </c>
      <c r="AA1262" s="284">
        <v>794</v>
      </c>
      <c r="AB1262" s="284">
        <v>763</v>
      </c>
      <c r="AC1262" s="284">
        <v>899</v>
      </c>
      <c r="AD1262" s="284">
        <v>1095</v>
      </c>
      <c r="AE1262" s="284">
        <v>863</v>
      </c>
      <c r="AF1262" s="284">
        <v>897</v>
      </c>
      <c r="AG1262" s="284">
        <v>1035</v>
      </c>
      <c r="AH1262" s="284">
        <v>1256</v>
      </c>
      <c r="AI1262" s="284">
        <v>710</v>
      </c>
      <c r="AJ1262" s="284">
        <v>834</v>
      </c>
      <c r="AK1262" s="284">
        <v>970</v>
      </c>
      <c r="AL1262" s="284">
        <v>1137</v>
      </c>
      <c r="AM1262" s="284">
        <v>676</v>
      </c>
      <c r="AN1262" s="284">
        <v>768</v>
      </c>
      <c r="AO1262" s="284">
        <v>873</v>
      </c>
      <c r="AP1262" s="284">
        <v>764</v>
      </c>
      <c r="AQ1262" s="284">
        <v>764</v>
      </c>
      <c r="AR1262" s="284">
        <v>1027</v>
      </c>
      <c r="AS1262" s="284">
        <v>916</v>
      </c>
      <c r="AU1262" t="s">
        <v>171</v>
      </c>
    </row>
    <row r="1263" spans="4:47" ht="13.5" customHeight="1">
      <c r="D1263" s="283" t="s">
        <v>1920</v>
      </c>
      <c r="E1263" s="283"/>
      <c r="F1263" s="285" t="s">
        <v>1921</v>
      </c>
      <c r="G1263" s="199">
        <v>22.5</v>
      </c>
      <c r="H1263" s="284">
        <v>676</v>
      </c>
      <c r="I1263" s="284">
        <v>679</v>
      </c>
      <c r="J1263" s="284">
        <v>790</v>
      </c>
      <c r="K1263" s="284">
        <v>709</v>
      </c>
      <c r="L1263" s="284">
        <v>708</v>
      </c>
      <c r="M1263" s="284">
        <v>831</v>
      </c>
      <c r="N1263" s="284">
        <v>827</v>
      </c>
      <c r="O1263" s="284">
        <v>695</v>
      </c>
      <c r="P1263" s="284">
        <v>768</v>
      </c>
      <c r="Q1263" s="284">
        <v>837</v>
      </c>
      <c r="R1263" s="284">
        <v>835</v>
      </c>
      <c r="S1263" s="284">
        <v>1005</v>
      </c>
      <c r="T1263" s="284">
        <v>1205</v>
      </c>
      <c r="U1263" s="284">
        <v>1213</v>
      </c>
      <c r="V1263" s="284">
        <v>944</v>
      </c>
      <c r="W1263" s="284">
        <v>1044</v>
      </c>
      <c r="X1263" s="284">
        <v>800</v>
      </c>
      <c r="Y1263" s="284">
        <v>909</v>
      </c>
      <c r="Z1263" s="284">
        <v>1057</v>
      </c>
      <c r="AA1263" s="284">
        <v>881</v>
      </c>
      <c r="AB1263" s="284">
        <v>893</v>
      </c>
      <c r="AC1263" s="284">
        <v>1039</v>
      </c>
      <c r="AD1263" s="284">
        <v>1218</v>
      </c>
      <c r="AE1263" s="284">
        <v>964</v>
      </c>
      <c r="AF1263" s="284">
        <v>1007</v>
      </c>
      <c r="AG1263" s="284">
        <v>1156</v>
      </c>
      <c r="AH1263" s="284">
        <v>1355</v>
      </c>
      <c r="AI1263" s="284">
        <v>785</v>
      </c>
      <c r="AJ1263" s="284">
        <v>909</v>
      </c>
      <c r="AK1263" s="284">
        <v>1056</v>
      </c>
      <c r="AL1263" s="284">
        <v>1238</v>
      </c>
      <c r="AM1263" s="284">
        <v>736</v>
      </c>
      <c r="AN1263" s="284">
        <v>834</v>
      </c>
      <c r="AO1263" s="284">
        <v>949</v>
      </c>
      <c r="AP1263" s="284">
        <v>835</v>
      </c>
      <c r="AQ1263" s="284">
        <v>835</v>
      </c>
      <c r="AR1263" s="284">
        <v>1114</v>
      </c>
      <c r="AS1263" s="284">
        <v>988</v>
      </c>
      <c r="AU1263" t="s">
        <v>1920</v>
      </c>
    </row>
    <row r="1264" spans="4:47" ht="13.5" customHeight="1">
      <c r="D1264" s="283" t="s">
        <v>172</v>
      </c>
      <c r="E1264" s="283"/>
      <c r="F1264" s="285" t="s">
        <v>844</v>
      </c>
      <c r="G1264" s="199">
        <v>24</v>
      </c>
      <c r="H1264" s="284">
        <v>672</v>
      </c>
      <c r="I1264" s="284">
        <v>686</v>
      </c>
      <c r="J1264" s="284">
        <v>793</v>
      </c>
      <c r="K1264" s="284">
        <v>715</v>
      </c>
      <c r="L1264" s="284">
        <v>702</v>
      </c>
      <c r="M1264" s="284">
        <v>896</v>
      </c>
      <c r="N1264" s="284">
        <v>769</v>
      </c>
      <c r="O1264" s="284">
        <v>688</v>
      </c>
      <c r="P1264" s="284">
        <v>768</v>
      </c>
      <c r="Q1264" s="284">
        <v>861</v>
      </c>
      <c r="R1264" s="284">
        <v>856</v>
      </c>
      <c r="S1264" s="284">
        <v>1031</v>
      </c>
      <c r="T1264" s="284">
        <v>1240</v>
      </c>
      <c r="U1264" s="284">
        <v>1249</v>
      </c>
      <c r="V1264" s="284">
        <v>974</v>
      </c>
      <c r="W1264" s="284">
        <v>1078</v>
      </c>
      <c r="X1264" s="284">
        <v>776</v>
      </c>
      <c r="Y1264" s="284">
        <v>889</v>
      </c>
      <c r="Z1264" s="284">
        <v>1066</v>
      </c>
      <c r="AA1264" s="284">
        <v>881</v>
      </c>
      <c r="AB1264" s="284">
        <v>850</v>
      </c>
      <c r="AC1264" s="284">
        <v>1005</v>
      </c>
      <c r="AD1264" s="284">
        <v>1225</v>
      </c>
      <c r="AE1264" s="284">
        <v>961</v>
      </c>
      <c r="AF1264" s="284">
        <v>984</v>
      </c>
      <c r="AG1264" s="284">
        <v>1141</v>
      </c>
      <c r="AH1264" s="284">
        <v>1386</v>
      </c>
      <c r="AI1264" s="284">
        <v>785</v>
      </c>
      <c r="AJ1264" s="284">
        <v>928</v>
      </c>
      <c r="AK1264" s="284">
        <v>1083</v>
      </c>
      <c r="AL1264" s="284">
        <v>1270</v>
      </c>
      <c r="AM1264" s="284">
        <v>759</v>
      </c>
      <c r="AN1264" s="284">
        <v>864</v>
      </c>
      <c r="AO1264" s="284">
        <v>982</v>
      </c>
      <c r="AP1264" s="284">
        <v>865</v>
      </c>
      <c r="AQ1264" s="284">
        <v>865</v>
      </c>
      <c r="AR1264" s="284">
        <v>1158</v>
      </c>
      <c r="AS1264" s="284">
        <v>1017</v>
      </c>
      <c r="AU1264" t="s">
        <v>172</v>
      </c>
    </row>
    <row r="1265" spans="4:47" ht="13.5" customHeight="1">
      <c r="D1265" s="283" t="s">
        <v>1014</v>
      </c>
      <c r="E1265" s="282"/>
      <c r="F1265" s="285" t="s">
        <v>736</v>
      </c>
      <c r="G1265" s="199">
        <v>0.1</v>
      </c>
      <c r="H1265" s="284"/>
      <c r="I1265" s="284">
        <v>22.77</v>
      </c>
      <c r="J1265" s="284"/>
      <c r="K1265" s="284"/>
      <c r="L1265" s="284">
        <v>22.77</v>
      </c>
      <c r="M1265" s="284"/>
      <c r="N1265" s="284"/>
      <c r="O1265" s="284"/>
      <c r="P1265" s="284">
        <v>22.77</v>
      </c>
      <c r="Q1265" s="284"/>
      <c r="R1265" s="284"/>
      <c r="S1265" s="284"/>
      <c r="T1265" s="284">
        <v>22.77</v>
      </c>
      <c r="U1265" s="284"/>
      <c r="V1265" s="284">
        <v>22.77</v>
      </c>
      <c r="W1265" s="284"/>
      <c r="X1265" s="284"/>
      <c r="Y1265" s="284">
        <v>22.77</v>
      </c>
      <c r="Z1265" s="284"/>
      <c r="AA1265" s="284"/>
      <c r="AB1265" s="284"/>
      <c r="AC1265" s="284">
        <v>22.77</v>
      </c>
      <c r="AD1265" s="284"/>
      <c r="AE1265" s="284"/>
      <c r="AF1265" s="284"/>
      <c r="AG1265" s="284">
        <v>22.77</v>
      </c>
      <c r="AH1265" s="284"/>
      <c r="AI1265" s="284">
        <v>22.77</v>
      </c>
      <c r="AJ1265" s="284"/>
      <c r="AK1265" s="284">
        <v>22.77</v>
      </c>
      <c r="AL1265" s="284"/>
      <c r="AM1265" s="284"/>
      <c r="AN1265" s="284">
        <v>22.77</v>
      </c>
      <c r="AO1265" s="284"/>
      <c r="AP1265" s="284"/>
      <c r="AQ1265" s="287" t="s">
        <v>2022</v>
      </c>
      <c r="AR1265" s="284"/>
      <c r="AS1265" s="287" t="s">
        <v>2022</v>
      </c>
      <c r="AU1265" t="s">
        <v>1014</v>
      </c>
    </row>
    <row r="1266" spans="4:47" ht="13.5" customHeight="1">
      <c r="D1266" s="283" t="s">
        <v>1015</v>
      </c>
      <c r="E1266" s="282"/>
      <c r="F1266" s="285" t="s">
        <v>736</v>
      </c>
      <c r="G1266" s="199">
        <v>0.1</v>
      </c>
      <c r="H1266" s="284"/>
      <c r="I1266" s="284">
        <v>24.04</v>
      </c>
      <c r="J1266" s="284"/>
      <c r="K1266" s="284"/>
      <c r="L1266" s="284">
        <v>24.04</v>
      </c>
      <c r="M1266" s="284"/>
      <c r="N1266" s="284"/>
      <c r="O1266" s="284"/>
      <c r="P1266" s="284">
        <v>24.04</v>
      </c>
      <c r="Q1266" s="284"/>
      <c r="R1266" s="284"/>
      <c r="S1266" s="284"/>
      <c r="T1266" s="284">
        <v>24.04</v>
      </c>
      <c r="U1266" s="284"/>
      <c r="V1266" s="284">
        <v>24.04</v>
      </c>
      <c r="W1266" s="284"/>
      <c r="X1266" s="284"/>
      <c r="Y1266" s="284">
        <v>24.04</v>
      </c>
      <c r="Z1266" s="284"/>
      <c r="AA1266" s="284"/>
      <c r="AB1266" s="284"/>
      <c r="AC1266" s="284">
        <v>24.04</v>
      </c>
      <c r="AD1266" s="284"/>
      <c r="AE1266" s="284"/>
      <c r="AF1266" s="284"/>
      <c r="AG1266" s="284">
        <v>24.04</v>
      </c>
      <c r="AH1266" s="284"/>
      <c r="AI1266" s="284">
        <v>24.04</v>
      </c>
      <c r="AJ1266" s="284"/>
      <c r="AK1266" s="284">
        <v>24.04</v>
      </c>
      <c r="AL1266" s="284"/>
      <c r="AM1266" s="284"/>
      <c r="AN1266" s="284">
        <v>24.04</v>
      </c>
      <c r="AO1266" s="284"/>
      <c r="AP1266" s="284"/>
      <c r="AQ1266" s="287" t="s">
        <v>2022</v>
      </c>
      <c r="AR1266" s="284"/>
      <c r="AS1266" s="287" t="s">
        <v>2022</v>
      </c>
      <c r="AU1266" t="s">
        <v>1015</v>
      </c>
    </row>
    <row r="1267" spans="4:47" ht="13.5" customHeight="1">
      <c r="D1267" s="283" t="s">
        <v>1016</v>
      </c>
      <c r="E1267" s="282"/>
      <c r="F1267" s="285" t="s">
        <v>736</v>
      </c>
      <c r="G1267" s="199">
        <v>0.1</v>
      </c>
      <c r="H1267" s="284"/>
      <c r="I1267" s="284">
        <v>25.2</v>
      </c>
      <c r="J1267" s="284"/>
      <c r="K1267" s="284"/>
      <c r="L1267" s="284">
        <v>25.2</v>
      </c>
      <c r="M1267" s="284"/>
      <c r="N1267" s="284"/>
      <c r="O1267" s="284"/>
      <c r="P1267" s="284">
        <v>25.2</v>
      </c>
      <c r="Q1267" s="284"/>
      <c r="R1267" s="284"/>
      <c r="S1267" s="284"/>
      <c r="T1267" s="284">
        <v>25.2</v>
      </c>
      <c r="U1267" s="284"/>
      <c r="V1267" s="284">
        <v>25.2</v>
      </c>
      <c r="W1267" s="284"/>
      <c r="X1267" s="284"/>
      <c r="Y1267" s="284">
        <v>25.2</v>
      </c>
      <c r="Z1267" s="284"/>
      <c r="AA1267" s="284"/>
      <c r="AB1267" s="284"/>
      <c r="AC1267" s="284">
        <v>25.2</v>
      </c>
      <c r="AD1267" s="284"/>
      <c r="AE1267" s="284"/>
      <c r="AF1267" s="284"/>
      <c r="AG1267" s="284">
        <v>25.2</v>
      </c>
      <c r="AH1267" s="284"/>
      <c r="AI1267" s="284">
        <v>25.2</v>
      </c>
      <c r="AJ1267" s="284"/>
      <c r="AK1267" s="284">
        <v>25.2</v>
      </c>
      <c r="AL1267" s="284"/>
      <c r="AM1267" s="284"/>
      <c r="AN1267" s="284">
        <v>25.2</v>
      </c>
      <c r="AO1267" s="284"/>
      <c r="AP1267" s="284"/>
      <c r="AQ1267" s="287" t="s">
        <v>2022</v>
      </c>
      <c r="AR1267" s="284"/>
      <c r="AS1267" s="287" t="s">
        <v>2022</v>
      </c>
      <c r="AU1267" t="s">
        <v>1016</v>
      </c>
    </row>
    <row r="1268" spans="4:47" ht="13.5" customHeight="1">
      <c r="D1268" s="283" t="s">
        <v>1017</v>
      </c>
      <c r="E1268" s="282"/>
      <c r="F1268" s="285" t="s">
        <v>736</v>
      </c>
      <c r="G1268" s="199">
        <v>0.1</v>
      </c>
      <c r="H1268" s="284"/>
      <c r="I1268" s="284">
        <v>26.29</v>
      </c>
      <c r="J1268" s="284"/>
      <c r="K1268" s="284"/>
      <c r="L1268" s="284">
        <v>26.29</v>
      </c>
      <c r="M1268" s="284"/>
      <c r="N1268" s="284"/>
      <c r="O1268" s="284"/>
      <c r="P1268" s="284">
        <v>26.29</v>
      </c>
      <c r="Q1268" s="284"/>
      <c r="R1268" s="284"/>
      <c r="S1268" s="284"/>
      <c r="T1268" s="284">
        <v>26.29</v>
      </c>
      <c r="U1268" s="284"/>
      <c r="V1268" s="284">
        <v>26.29</v>
      </c>
      <c r="W1268" s="284"/>
      <c r="X1268" s="284"/>
      <c r="Y1268" s="284">
        <v>26.29</v>
      </c>
      <c r="Z1268" s="284"/>
      <c r="AA1268" s="284"/>
      <c r="AB1268" s="284"/>
      <c r="AC1268" s="284">
        <v>26.29</v>
      </c>
      <c r="AD1268" s="284"/>
      <c r="AE1268" s="284"/>
      <c r="AF1268" s="284"/>
      <c r="AG1268" s="284">
        <v>26.29</v>
      </c>
      <c r="AH1268" s="284"/>
      <c r="AI1268" s="284">
        <v>26.29</v>
      </c>
      <c r="AJ1268" s="284"/>
      <c r="AK1268" s="284">
        <v>26.29</v>
      </c>
      <c r="AL1268" s="284"/>
      <c r="AM1268" s="284"/>
      <c r="AN1268" s="284">
        <v>26.29</v>
      </c>
      <c r="AO1268" s="284"/>
      <c r="AP1268" s="284"/>
      <c r="AQ1268" s="287" t="s">
        <v>2022</v>
      </c>
      <c r="AR1268" s="284"/>
      <c r="AS1268" s="287" t="s">
        <v>2022</v>
      </c>
      <c r="AU1268" t="s">
        <v>1017</v>
      </c>
    </row>
    <row r="1269" spans="4:47" ht="13.5" customHeight="1">
      <c r="D1269" s="283" t="s">
        <v>4295</v>
      </c>
      <c r="E1269" s="283"/>
      <c r="F1269" s="285" t="s">
        <v>4335</v>
      </c>
      <c r="G1269" s="199">
        <v>0</v>
      </c>
      <c r="H1269" s="284">
        <v>42</v>
      </c>
      <c r="I1269" s="284">
        <v>42</v>
      </c>
      <c r="J1269" s="284">
        <v>42</v>
      </c>
      <c r="K1269" s="284">
        <v>42</v>
      </c>
      <c r="L1269" s="284">
        <v>42</v>
      </c>
      <c r="M1269" s="284">
        <v>42</v>
      </c>
      <c r="N1269" s="284">
        <v>42</v>
      </c>
      <c r="O1269" s="284">
        <v>42</v>
      </c>
      <c r="P1269" s="284">
        <v>42</v>
      </c>
      <c r="Q1269" s="284">
        <v>42</v>
      </c>
      <c r="R1269" s="284">
        <v>42</v>
      </c>
      <c r="S1269" s="284">
        <v>42</v>
      </c>
      <c r="T1269" s="284">
        <v>42</v>
      </c>
      <c r="U1269" s="284">
        <v>42</v>
      </c>
      <c r="V1269" s="284">
        <v>42</v>
      </c>
      <c r="W1269" s="284">
        <v>42</v>
      </c>
      <c r="X1269" s="284">
        <v>42</v>
      </c>
      <c r="Y1269" s="284">
        <v>42</v>
      </c>
      <c r="Z1269" s="284">
        <v>42</v>
      </c>
      <c r="AA1269" s="284">
        <v>42</v>
      </c>
      <c r="AB1269" s="284">
        <v>42</v>
      </c>
      <c r="AC1269" s="284">
        <v>42</v>
      </c>
      <c r="AD1269" s="284">
        <v>42</v>
      </c>
      <c r="AE1269" s="284">
        <v>42</v>
      </c>
      <c r="AF1269" s="284">
        <v>42</v>
      </c>
      <c r="AG1269" s="284">
        <v>42</v>
      </c>
      <c r="AH1269" s="284">
        <v>42</v>
      </c>
      <c r="AI1269" s="284">
        <v>42</v>
      </c>
      <c r="AJ1269" s="284">
        <v>42</v>
      </c>
      <c r="AK1269" s="284">
        <v>42</v>
      </c>
      <c r="AL1269" s="284">
        <v>42</v>
      </c>
      <c r="AM1269" s="284">
        <v>42</v>
      </c>
      <c r="AN1269" s="284">
        <v>42</v>
      </c>
      <c r="AO1269" s="284">
        <v>42</v>
      </c>
      <c r="AP1269" s="284">
        <v>42</v>
      </c>
      <c r="AQ1269" s="284">
        <v>42</v>
      </c>
      <c r="AR1269" s="284">
        <v>42</v>
      </c>
      <c r="AS1269" s="284">
        <v>42</v>
      </c>
      <c r="AU1269" t="s">
        <v>4295</v>
      </c>
    </row>
    <row r="1270" spans="4:47" ht="13.5" customHeight="1">
      <c r="D1270" s="283" t="s">
        <v>523</v>
      </c>
      <c r="E1270" s="282"/>
      <c r="F1270" s="285" t="s">
        <v>647</v>
      </c>
      <c r="G1270" s="199">
        <v>0.1</v>
      </c>
      <c r="H1270" s="284">
        <v>36</v>
      </c>
      <c r="I1270" s="284">
        <v>36</v>
      </c>
      <c r="J1270" s="284">
        <v>40</v>
      </c>
      <c r="K1270" s="284">
        <v>36</v>
      </c>
      <c r="L1270" s="284">
        <v>36</v>
      </c>
      <c r="M1270" s="284">
        <v>40</v>
      </c>
      <c r="N1270" s="284">
        <v>37</v>
      </c>
      <c r="O1270" s="284">
        <v>36</v>
      </c>
      <c r="P1270" s="284">
        <v>36</v>
      </c>
      <c r="Q1270" s="284">
        <v>40</v>
      </c>
      <c r="R1270" s="284">
        <v>37</v>
      </c>
      <c r="S1270" s="284">
        <v>36</v>
      </c>
      <c r="T1270" s="284">
        <v>36</v>
      </c>
      <c r="U1270" s="284">
        <v>40</v>
      </c>
      <c r="V1270" s="284">
        <v>36</v>
      </c>
      <c r="W1270" s="284">
        <v>40</v>
      </c>
      <c r="X1270" s="284">
        <v>36</v>
      </c>
      <c r="Y1270" s="284">
        <v>36</v>
      </c>
      <c r="Z1270" s="284">
        <v>40</v>
      </c>
      <c r="AA1270" s="284">
        <v>37</v>
      </c>
      <c r="AB1270" s="284">
        <v>36</v>
      </c>
      <c r="AC1270" s="284">
        <v>36</v>
      </c>
      <c r="AD1270" s="284">
        <v>40</v>
      </c>
      <c r="AE1270" s="284">
        <v>37</v>
      </c>
      <c r="AF1270" s="284">
        <v>36</v>
      </c>
      <c r="AG1270" s="284">
        <v>36</v>
      </c>
      <c r="AH1270" s="284">
        <v>40</v>
      </c>
      <c r="AI1270" s="287">
        <v>36</v>
      </c>
      <c r="AJ1270" s="284">
        <v>36</v>
      </c>
      <c r="AK1270" s="284">
        <v>36</v>
      </c>
      <c r="AL1270" s="284">
        <v>40</v>
      </c>
      <c r="AM1270" s="284">
        <v>36</v>
      </c>
      <c r="AN1270" s="284">
        <v>36</v>
      </c>
      <c r="AO1270" s="284">
        <v>40</v>
      </c>
      <c r="AP1270" s="287">
        <v>41</v>
      </c>
      <c r="AQ1270" s="287">
        <v>41</v>
      </c>
      <c r="AR1270" s="287">
        <v>41</v>
      </c>
      <c r="AS1270" s="287">
        <v>41</v>
      </c>
      <c r="AU1270" t="s">
        <v>523</v>
      </c>
    </row>
    <row r="1271" spans="4:47" ht="13.5" customHeight="1">
      <c r="D1271" s="283" t="s">
        <v>524</v>
      </c>
      <c r="E1271" s="282"/>
      <c r="F1271" s="285" t="s">
        <v>647</v>
      </c>
      <c r="G1271" s="199">
        <v>0.1</v>
      </c>
      <c r="H1271" s="284">
        <v>37</v>
      </c>
      <c r="I1271" s="284">
        <v>36</v>
      </c>
      <c r="J1271" s="284">
        <v>41</v>
      </c>
      <c r="K1271" s="284">
        <v>37</v>
      </c>
      <c r="L1271" s="284">
        <v>36</v>
      </c>
      <c r="M1271" s="284">
        <v>41</v>
      </c>
      <c r="N1271" s="284">
        <v>38</v>
      </c>
      <c r="O1271" s="284">
        <v>37</v>
      </c>
      <c r="P1271" s="284">
        <v>36</v>
      </c>
      <c r="Q1271" s="284">
        <v>41</v>
      </c>
      <c r="R1271" s="284">
        <v>38</v>
      </c>
      <c r="S1271" s="284">
        <v>37</v>
      </c>
      <c r="T1271" s="284">
        <v>36</v>
      </c>
      <c r="U1271" s="284">
        <v>41</v>
      </c>
      <c r="V1271" s="284">
        <v>36</v>
      </c>
      <c r="W1271" s="284">
        <v>41</v>
      </c>
      <c r="X1271" s="284">
        <v>37</v>
      </c>
      <c r="Y1271" s="284">
        <v>36</v>
      </c>
      <c r="Z1271" s="284">
        <v>41</v>
      </c>
      <c r="AA1271" s="284">
        <v>38</v>
      </c>
      <c r="AB1271" s="284">
        <v>37</v>
      </c>
      <c r="AC1271" s="284">
        <v>36</v>
      </c>
      <c r="AD1271" s="284">
        <v>41</v>
      </c>
      <c r="AE1271" s="284">
        <v>38</v>
      </c>
      <c r="AF1271" s="284">
        <v>37</v>
      </c>
      <c r="AG1271" s="284">
        <v>36</v>
      </c>
      <c r="AH1271" s="284">
        <v>41</v>
      </c>
      <c r="AI1271" s="287">
        <v>36</v>
      </c>
      <c r="AJ1271" s="284">
        <v>37</v>
      </c>
      <c r="AK1271" s="284">
        <v>36</v>
      </c>
      <c r="AL1271" s="284">
        <v>41</v>
      </c>
      <c r="AM1271" s="284">
        <v>37</v>
      </c>
      <c r="AN1271" s="284">
        <v>36</v>
      </c>
      <c r="AO1271" s="284">
        <v>41</v>
      </c>
      <c r="AP1271" s="287">
        <v>42</v>
      </c>
      <c r="AQ1271" s="287">
        <v>42</v>
      </c>
      <c r="AR1271" s="287">
        <v>42</v>
      </c>
      <c r="AS1271" s="287">
        <v>42</v>
      </c>
      <c r="AU1271" t="s">
        <v>524</v>
      </c>
    </row>
    <row r="1272" spans="4:47" ht="13.5" customHeight="1">
      <c r="D1272" s="283" t="s">
        <v>4670</v>
      </c>
      <c r="E1272" s="282"/>
      <c r="F1272" s="285" t="s">
        <v>647</v>
      </c>
      <c r="G1272" s="199">
        <v>0.1</v>
      </c>
      <c r="H1272" s="284">
        <v>38</v>
      </c>
      <c r="I1272" s="284">
        <v>37</v>
      </c>
      <c r="J1272" s="284">
        <v>42</v>
      </c>
      <c r="K1272" s="284">
        <v>38</v>
      </c>
      <c r="L1272" s="284">
        <v>37</v>
      </c>
      <c r="M1272" s="284">
        <v>42</v>
      </c>
      <c r="N1272" s="284">
        <v>39</v>
      </c>
      <c r="O1272" s="284">
        <v>38</v>
      </c>
      <c r="P1272" s="284">
        <v>37</v>
      </c>
      <c r="Q1272" s="284">
        <v>42</v>
      </c>
      <c r="R1272" s="284">
        <v>39</v>
      </c>
      <c r="S1272" s="284">
        <v>38</v>
      </c>
      <c r="T1272" s="284">
        <v>37</v>
      </c>
      <c r="U1272" s="284">
        <v>42</v>
      </c>
      <c r="V1272" s="284">
        <v>37</v>
      </c>
      <c r="W1272" s="284">
        <v>42</v>
      </c>
      <c r="X1272" s="284">
        <v>38</v>
      </c>
      <c r="Y1272" s="284">
        <v>37</v>
      </c>
      <c r="Z1272" s="284">
        <v>42</v>
      </c>
      <c r="AA1272" s="284">
        <v>39</v>
      </c>
      <c r="AB1272" s="284">
        <v>38</v>
      </c>
      <c r="AC1272" s="284">
        <v>37</v>
      </c>
      <c r="AD1272" s="284">
        <v>42</v>
      </c>
      <c r="AE1272" s="284">
        <v>39</v>
      </c>
      <c r="AF1272" s="284">
        <v>38</v>
      </c>
      <c r="AG1272" s="284">
        <v>37</v>
      </c>
      <c r="AH1272" s="284">
        <v>42</v>
      </c>
      <c r="AI1272" s="287">
        <v>37</v>
      </c>
      <c r="AJ1272" s="284">
        <v>38</v>
      </c>
      <c r="AK1272" s="284">
        <v>37</v>
      </c>
      <c r="AL1272" s="284">
        <v>42</v>
      </c>
      <c r="AM1272" s="284">
        <v>38</v>
      </c>
      <c r="AN1272" s="284">
        <v>37</v>
      </c>
      <c r="AO1272" s="284">
        <v>42</v>
      </c>
      <c r="AP1272" s="287">
        <v>43</v>
      </c>
      <c r="AQ1272" s="287">
        <v>43</v>
      </c>
      <c r="AR1272" s="287">
        <v>43</v>
      </c>
      <c r="AS1272" s="287">
        <v>43</v>
      </c>
      <c r="AU1272" t="s">
        <v>4670</v>
      </c>
    </row>
    <row r="1273" spans="4:47" ht="13.5" customHeight="1">
      <c r="D1273" s="283" t="s">
        <v>525</v>
      </c>
      <c r="E1273" s="282"/>
      <c r="F1273" s="285" t="s">
        <v>647</v>
      </c>
      <c r="G1273" s="199">
        <v>0.1</v>
      </c>
      <c r="H1273" s="284">
        <v>38</v>
      </c>
      <c r="I1273" s="284">
        <v>37</v>
      </c>
      <c r="J1273" s="284">
        <v>42</v>
      </c>
      <c r="K1273" s="284">
        <v>38</v>
      </c>
      <c r="L1273" s="284">
        <v>37</v>
      </c>
      <c r="M1273" s="284">
        <v>42</v>
      </c>
      <c r="N1273" s="284">
        <v>39</v>
      </c>
      <c r="O1273" s="284">
        <v>38</v>
      </c>
      <c r="P1273" s="284">
        <v>37</v>
      </c>
      <c r="Q1273" s="284">
        <v>42</v>
      </c>
      <c r="R1273" s="284">
        <v>39</v>
      </c>
      <c r="S1273" s="284">
        <v>38</v>
      </c>
      <c r="T1273" s="284">
        <v>37</v>
      </c>
      <c r="U1273" s="284">
        <v>42</v>
      </c>
      <c r="V1273" s="284">
        <v>37</v>
      </c>
      <c r="W1273" s="284">
        <v>42</v>
      </c>
      <c r="X1273" s="284">
        <v>38</v>
      </c>
      <c r="Y1273" s="284">
        <v>37</v>
      </c>
      <c r="Z1273" s="284">
        <v>42</v>
      </c>
      <c r="AA1273" s="284">
        <v>39</v>
      </c>
      <c r="AB1273" s="284">
        <v>38</v>
      </c>
      <c r="AC1273" s="284">
        <v>37</v>
      </c>
      <c r="AD1273" s="284">
        <v>42</v>
      </c>
      <c r="AE1273" s="284">
        <v>39</v>
      </c>
      <c r="AF1273" s="284">
        <v>38</v>
      </c>
      <c r="AG1273" s="284">
        <v>37</v>
      </c>
      <c r="AH1273" s="284">
        <v>42</v>
      </c>
      <c r="AI1273" s="287">
        <v>37</v>
      </c>
      <c r="AJ1273" s="284">
        <v>38</v>
      </c>
      <c r="AK1273" s="284">
        <v>37</v>
      </c>
      <c r="AL1273" s="284">
        <v>42</v>
      </c>
      <c r="AM1273" s="284">
        <v>38</v>
      </c>
      <c r="AN1273" s="284">
        <v>37</v>
      </c>
      <c r="AO1273" s="284">
        <v>42</v>
      </c>
      <c r="AP1273" s="287">
        <v>43</v>
      </c>
      <c r="AQ1273" s="287">
        <v>43</v>
      </c>
      <c r="AR1273" s="287">
        <v>43</v>
      </c>
      <c r="AS1273" s="287">
        <v>43</v>
      </c>
      <c r="AU1273" t="s">
        <v>525</v>
      </c>
    </row>
    <row r="1274" spans="4:47" ht="13.5" customHeight="1">
      <c r="D1274" s="283" t="s">
        <v>2813</v>
      </c>
      <c r="E1274" s="282"/>
      <c r="F1274" s="285" t="s">
        <v>647</v>
      </c>
      <c r="G1274" s="199">
        <v>0.1</v>
      </c>
      <c r="H1274" s="284">
        <v>39</v>
      </c>
      <c r="I1274" s="284">
        <v>38</v>
      </c>
      <c r="J1274" s="284">
        <v>43</v>
      </c>
      <c r="K1274" s="284">
        <v>39</v>
      </c>
      <c r="L1274" s="284">
        <v>38</v>
      </c>
      <c r="M1274" s="284">
        <v>43</v>
      </c>
      <c r="N1274" s="284">
        <v>40</v>
      </c>
      <c r="O1274" s="284">
        <v>39</v>
      </c>
      <c r="P1274" s="284">
        <v>38</v>
      </c>
      <c r="Q1274" s="284">
        <v>43</v>
      </c>
      <c r="R1274" s="284">
        <v>40</v>
      </c>
      <c r="S1274" s="284">
        <v>39</v>
      </c>
      <c r="T1274" s="284">
        <v>38</v>
      </c>
      <c r="U1274" s="284">
        <v>43</v>
      </c>
      <c r="V1274" s="284">
        <v>38</v>
      </c>
      <c r="W1274" s="284">
        <v>43</v>
      </c>
      <c r="X1274" s="284">
        <v>39</v>
      </c>
      <c r="Y1274" s="284">
        <v>38</v>
      </c>
      <c r="Z1274" s="284">
        <v>43</v>
      </c>
      <c r="AA1274" s="284">
        <v>40</v>
      </c>
      <c r="AB1274" s="284">
        <v>39</v>
      </c>
      <c r="AC1274" s="284">
        <v>38</v>
      </c>
      <c r="AD1274" s="284">
        <v>43</v>
      </c>
      <c r="AE1274" s="284">
        <v>40</v>
      </c>
      <c r="AF1274" s="284">
        <v>39</v>
      </c>
      <c r="AG1274" s="284">
        <v>38</v>
      </c>
      <c r="AH1274" s="284">
        <v>43</v>
      </c>
      <c r="AI1274" s="287">
        <v>38</v>
      </c>
      <c r="AJ1274" s="284">
        <v>39</v>
      </c>
      <c r="AK1274" s="284">
        <v>38</v>
      </c>
      <c r="AL1274" s="284">
        <v>43</v>
      </c>
      <c r="AM1274" s="284">
        <v>39</v>
      </c>
      <c r="AN1274" s="284">
        <v>38</v>
      </c>
      <c r="AO1274" s="284">
        <v>43</v>
      </c>
      <c r="AP1274" s="287">
        <v>44</v>
      </c>
      <c r="AQ1274" s="287">
        <v>44</v>
      </c>
      <c r="AR1274" s="287">
        <v>44</v>
      </c>
      <c r="AS1274" s="287">
        <v>44</v>
      </c>
      <c r="AU1274" t="s">
        <v>2813</v>
      </c>
    </row>
    <row r="1275" spans="4:47" ht="13.5" customHeight="1">
      <c r="D1275" s="283" t="s">
        <v>526</v>
      </c>
      <c r="E1275" s="282"/>
      <c r="F1275" s="285" t="s">
        <v>647</v>
      </c>
      <c r="G1275" s="199">
        <v>0.2</v>
      </c>
      <c r="H1275" s="284">
        <v>39</v>
      </c>
      <c r="I1275" s="284">
        <v>38</v>
      </c>
      <c r="J1275" s="284">
        <v>43</v>
      </c>
      <c r="K1275" s="284">
        <v>39</v>
      </c>
      <c r="L1275" s="284">
        <v>38</v>
      </c>
      <c r="M1275" s="284">
        <v>43</v>
      </c>
      <c r="N1275" s="284">
        <v>40</v>
      </c>
      <c r="O1275" s="284">
        <v>39</v>
      </c>
      <c r="P1275" s="284">
        <v>38</v>
      </c>
      <c r="Q1275" s="284">
        <v>43</v>
      </c>
      <c r="R1275" s="284">
        <v>40</v>
      </c>
      <c r="S1275" s="284">
        <v>39</v>
      </c>
      <c r="T1275" s="284">
        <v>38</v>
      </c>
      <c r="U1275" s="284">
        <v>43</v>
      </c>
      <c r="V1275" s="284">
        <v>38</v>
      </c>
      <c r="W1275" s="284">
        <v>43</v>
      </c>
      <c r="X1275" s="284">
        <v>39</v>
      </c>
      <c r="Y1275" s="284">
        <v>38</v>
      </c>
      <c r="Z1275" s="284">
        <v>43</v>
      </c>
      <c r="AA1275" s="284">
        <v>40</v>
      </c>
      <c r="AB1275" s="284">
        <v>39</v>
      </c>
      <c r="AC1275" s="284">
        <v>38</v>
      </c>
      <c r="AD1275" s="284">
        <v>43</v>
      </c>
      <c r="AE1275" s="284">
        <v>40</v>
      </c>
      <c r="AF1275" s="284">
        <v>39</v>
      </c>
      <c r="AG1275" s="284">
        <v>38</v>
      </c>
      <c r="AH1275" s="284">
        <v>43</v>
      </c>
      <c r="AI1275" s="287">
        <v>38</v>
      </c>
      <c r="AJ1275" s="284">
        <v>39</v>
      </c>
      <c r="AK1275" s="284">
        <v>38</v>
      </c>
      <c r="AL1275" s="284">
        <v>43</v>
      </c>
      <c r="AM1275" s="284">
        <v>39</v>
      </c>
      <c r="AN1275" s="284">
        <v>38</v>
      </c>
      <c r="AO1275" s="284">
        <v>43</v>
      </c>
      <c r="AP1275" s="287">
        <v>45</v>
      </c>
      <c r="AQ1275" s="287">
        <v>45</v>
      </c>
      <c r="AR1275" s="287">
        <v>45</v>
      </c>
      <c r="AS1275" s="287">
        <v>45</v>
      </c>
      <c r="AU1275" t="s">
        <v>526</v>
      </c>
    </row>
    <row r="1276" spans="4:47" ht="13.5" customHeight="1">
      <c r="D1276" s="283" t="s">
        <v>527</v>
      </c>
      <c r="E1276" s="282"/>
      <c r="F1276" s="285" t="s">
        <v>648</v>
      </c>
      <c r="G1276" s="199">
        <v>0.2</v>
      </c>
      <c r="H1276" s="284">
        <v>49</v>
      </c>
      <c r="I1276" s="284">
        <v>51</v>
      </c>
      <c r="J1276" s="284">
        <v>57</v>
      </c>
      <c r="K1276" s="284">
        <v>49</v>
      </c>
      <c r="L1276" s="284">
        <v>51</v>
      </c>
      <c r="M1276" s="284">
        <v>57</v>
      </c>
      <c r="N1276" s="284">
        <v>53</v>
      </c>
      <c r="O1276" s="284">
        <v>49</v>
      </c>
      <c r="P1276" s="284">
        <v>51</v>
      </c>
      <c r="Q1276" s="284">
        <v>57</v>
      </c>
      <c r="R1276" s="284">
        <v>53</v>
      </c>
      <c r="S1276" s="284">
        <v>49</v>
      </c>
      <c r="T1276" s="284">
        <v>51</v>
      </c>
      <c r="U1276" s="284">
        <v>57</v>
      </c>
      <c r="V1276" s="284">
        <v>51</v>
      </c>
      <c r="W1276" s="284">
        <v>57</v>
      </c>
      <c r="X1276" s="284">
        <v>49</v>
      </c>
      <c r="Y1276" s="284">
        <v>51</v>
      </c>
      <c r="Z1276" s="284">
        <v>57</v>
      </c>
      <c r="AA1276" s="284">
        <v>53</v>
      </c>
      <c r="AB1276" s="284">
        <v>49</v>
      </c>
      <c r="AC1276" s="284">
        <v>51</v>
      </c>
      <c r="AD1276" s="284">
        <v>57</v>
      </c>
      <c r="AE1276" s="284">
        <v>53</v>
      </c>
      <c r="AF1276" s="284">
        <v>49</v>
      </c>
      <c r="AG1276" s="284">
        <v>51</v>
      </c>
      <c r="AH1276" s="284">
        <v>57</v>
      </c>
      <c r="AI1276" s="287">
        <v>51</v>
      </c>
      <c r="AJ1276" s="284">
        <v>49</v>
      </c>
      <c r="AK1276" s="284">
        <v>51</v>
      </c>
      <c r="AL1276" s="284">
        <v>57</v>
      </c>
      <c r="AM1276" s="284">
        <v>49</v>
      </c>
      <c r="AN1276" s="284">
        <v>51</v>
      </c>
      <c r="AO1276" s="284">
        <v>57</v>
      </c>
      <c r="AP1276" s="287">
        <v>65</v>
      </c>
      <c r="AQ1276" s="287">
        <v>65</v>
      </c>
      <c r="AR1276" s="287">
        <v>65</v>
      </c>
      <c r="AS1276" s="287">
        <v>65</v>
      </c>
      <c r="AU1276" t="s">
        <v>527</v>
      </c>
    </row>
    <row r="1277" spans="4:47" ht="13.5" customHeight="1">
      <c r="D1277" s="283" t="s">
        <v>528</v>
      </c>
      <c r="E1277" s="282"/>
      <c r="F1277" s="285" t="s">
        <v>648</v>
      </c>
      <c r="G1277" s="199">
        <v>0.2</v>
      </c>
      <c r="H1277" s="284">
        <v>50</v>
      </c>
      <c r="I1277" s="284">
        <v>52</v>
      </c>
      <c r="J1277" s="284">
        <v>58</v>
      </c>
      <c r="K1277" s="284">
        <v>50</v>
      </c>
      <c r="L1277" s="284">
        <v>52</v>
      </c>
      <c r="M1277" s="284">
        <v>58</v>
      </c>
      <c r="N1277" s="284">
        <v>54</v>
      </c>
      <c r="O1277" s="284">
        <v>50</v>
      </c>
      <c r="P1277" s="284">
        <v>52</v>
      </c>
      <c r="Q1277" s="284">
        <v>58</v>
      </c>
      <c r="R1277" s="284">
        <v>54</v>
      </c>
      <c r="S1277" s="284">
        <v>50</v>
      </c>
      <c r="T1277" s="284">
        <v>52</v>
      </c>
      <c r="U1277" s="284">
        <v>58</v>
      </c>
      <c r="V1277" s="284">
        <v>52</v>
      </c>
      <c r="W1277" s="284">
        <v>58</v>
      </c>
      <c r="X1277" s="284">
        <v>50</v>
      </c>
      <c r="Y1277" s="284">
        <v>52</v>
      </c>
      <c r="Z1277" s="284">
        <v>58</v>
      </c>
      <c r="AA1277" s="284">
        <v>54</v>
      </c>
      <c r="AB1277" s="284">
        <v>50</v>
      </c>
      <c r="AC1277" s="284">
        <v>52</v>
      </c>
      <c r="AD1277" s="284">
        <v>58</v>
      </c>
      <c r="AE1277" s="284">
        <v>54</v>
      </c>
      <c r="AF1277" s="284">
        <v>50</v>
      </c>
      <c r="AG1277" s="284">
        <v>52</v>
      </c>
      <c r="AH1277" s="284">
        <v>58</v>
      </c>
      <c r="AI1277" s="287">
        <v>52</v>
      </c>
      <c r="AJ1277" s="284">
        <v>50</v>
      </c>
      <c r="AK1277" s="284">
        <v>52</v>
      </c>
      <c r="AL1277" s="284">
        <v>58</v>
      </c>
      <c r="AM1277" s="284">
        <v>50</v>
      </c>
      <c r="AN1277" s="284">
        <v>52</v>
      </c>
      <c r="AO1277" s="284">
        <v>58</v>
      </c>
      <c r="AP1277" s="287">
        <v>63</v>
      </c>
      <c r="AQ1277" s="287">
        <v>63</v>
      </c>
      <c r="AR1277" s="287">
        <v>63</v>
      </c>
      <c r="AS1277" s="287">
        <v>63</v>
      </c>
      <c r="AU1277" t="s">
        <v>528</v>
      </c>
    </row>
    <row r="1278" spans="4:47" ht="13.5" customHeight="1">
      <c r="D1278" s="283" t="s">
        <v>4671</v>
      </c>
      <c r="E1278" s="282"/>
      <c r="F1278" s="285" t="s">
        <v>648</v>
      </c>
      <c r="G1278" s="199">
        <v>0.2</v>
      </c>
      <c r="H1278" s="284">
        <v>51</v>
      </c>
      <c r="I1278" s="284">
        <v>53</v>
      </c>
      <c r="J1278" s="284">
        <v>59</v>
      </c>
      <c r="K1278" s="284">
        <v>51</v>
      </c>
      <c r="L1278" s="284">
        <v>53</v>
      </c>
      <c r="M1278" s="284">
        <v>59</v>
      </c>
      <c r="N1278" s="284">
        <v>55</v>
      </c>
      <c r="O1278" s="284">
        <v>51</v>
      </c>
      <c r="P1278" s="284">
        <v>53</v>
      </c>
      <c r="Q1278" s="284">
        <v>59</v>
      </c>
      <c r="R1278" s="284">
        <v>55</v>
      </c>
      <c r="S1278" s="284">
        <v>51</v>
      </c>
      <c r="T1278" s="284">
        <v>53</v>
      </c>
      <c r="U1278" s="284">
        <v>59</v>
      </c>
      <c r="V1278" s="284">
        <v>53</v>
      </c>
      <c r="W1278" s="284">
        <v>59</v>
      </c>
      <c r="X1278" s="284">
        <v>51</v>
      </c>
      <c r="Y1278" s="284">
        <v>53</v>
      </c>
      <c r="Z1278" s="284">
        <v>59</v>
      </c>
      <c r="AA1278" s="284">
        <v>55</v>
      </c>
      <c r="AB1278" s="284">
        <v>51</v>
      </c>
      <c r="AC1278" s="284">
        <v>53</v>
      </c>
      <c r="AD1278" s="284">
        <v>59</v>
      </c>
      <c r="AE1278" s="284">
        <v>55</v>
      </c>
      <c r="AF1278" s="284">
        <v>51</v>
      </c>
      <c r="AG1278" s="284">
        <v>53</v>
      </c>
      <c r="AH1278" s="284">
        <v>59</v>
      </c>
      <c r="AI1278" s="287">
        <v>53</v>
      </c>
      <c r="AJ1278" s="284">
        <v>51</v>
      </c>
      <c r="AK1278" s="284">
        <v>53</v>
      </c>
      <c r="AL1278" s="284">
        <v>59</v>
      </c>
      <c r="AM1278" s="284">
        <v>51</v>
      </c>
      <c r="AN1278" s="284">
        <v>53</v>
      </c>
      <c r="AO1278" s="284">
        <v>59</v>
      </c>
      <c r="AP1278" s="287">
        <v>64</v>
      </c>
      <c r="AQ1278" s="287">
        <v>64</v>
      </c>
      <c r="AR1278" s="287">
        <v>64</v>
      </c>
      <c r="AS1278" s="287">
        <v>64</v>
      </c>
      <c r="AU1278" t="s">
        <v>4671</v>
      </c>
    </row>
    <row r="1279" spans="4:47" ht="13.5" customHeight="1">
      <c r="D1279" s="283" t="s">
        <v>529</v>
      </c>
      <c r="E1279" s="282"/>
      <c r="F1279" s="285" t="s">
        <v>648</v>
      </c>
      <c r="G1279" s="199">
        <v>0.2</v>
      </c>
      <c r="H1279" s="284">
        <v>52</v>
      </c>
      <c r="I1279" s="284">
        <v>54</v>
      </c>
      <c r="J1279" s="284">
        <v>60</v>
      </c>
      <c r="K1279" s="284">
        <v>52</v>
      </c>
      <c r="L1279" s="284">
        <v>54</v>
      </c>
      <c r="M1279" s="284">
        <v>60</v>
      </c>
      <c r="N1279" s="284">
        <v>56</v>
      </c>
      <c r="O1279" s="284">
        <v>52</v>
      </c>
      <c r="P1279" s="284">
        <v>54</v>
      </c>
      <c r="Q1279" s="284">
        <v>60</v>
      </c>
      <c r="R1279" s="284">
        <v>56</v>
      </c>
      <c r="S1279" s="284">
        <v>52</v>
      </c>
      <c r="T1279" s="284">
        <v>54</v>
      </c>
      <c r="U1279" s="284">
        <v>60</v>
      </c>
      <c r="V1279" s="284">
        <v>54</v>
      </c>
      <c r="W1279" s="284">
        <v>60</v>
      </c>
      <c r="X1279" s="284">
        <v>52</v>
      </c>
      <c r="Y1279" s="284">
        <v>54</v>
      </c>
      <c r="Z1279" s="284">
        <v>60</v>
      </c>
      <c r="AA1279" s="284">
        <v>56</v>
      </c>
      <c r="AB1279" s="284">
        <v>52</v>
      </c>
      <c r="AC1279" s="284">
        <v>54</v>
      </c>
      <c r="AD1279" s="284">
        <v>60</v>
      </c>
      <c r="AE1279" s="284">
        <v>56</v>
      </c>
      <c r="AF1279" s="284">
        <v>52</v>
      </c>
      <c r="AG1279" s="284">
        <v>54</v>
      </c>
      <c r="AH1279" s="284">
        <v>60</v>
      </c>
      <c r="AI1279" s="287">
        <v>54</v>
      </c>
      <c r="AJ1279" s="284">
        <v>52</v>
      </c>
      <c r="AK1279" s="284">
        <v>54</v>
      </c>
      <c r="AL1279" s="284">
        <v>60</v>
      </c>
      <c r="AM1279" s="284">
        <v>52</v>
      </c>
      <c r="AN1279" s="284">
        <v>54</v>
      </c>
      <c r="AO1279" s="284">
        <v>60</v>
      </c>
      <c r="AP1279" s="287">
        <v>65</v>
      </c>
      <c r="AQ1279" s="287">
        <v>65</v>
      </c>
      <c r="AR1279" s="287">
        <v>65</v>
      </c>
      <c r="AS1279" s="287">
        <v>65</v>
      </c>
      <c r="AU1279" t="s">
        <v>529</v>
      </c>
    </row>
    <row r="1280" spans="4:47" ht="13.5" customHeight="1">
      <c r="D1280" s="283" t="s">
        <v>2814</v>
      </c>
      <c r="E1280" s="282"/>
      <c r="F1280" s="285" t="s">
        <v>648</v>
      </c>
      <c r="G1280" s="199">
        <v>0.2</v>
      </c>
      <c r="H1280" s="284">
        <v>54</v>
      </c>
      <c r="I1280" s="284">
        <v>57</v>
      </c>
      <c r="J1280" s="284">
        <v>63</v>
      </c>
      <c r="K1280" s="284">
        <v>54</v>
      </c>
      <c r="L1280" s="284">
        <v>57</v>
      </c>
      <c r="M1280" s="284">
        <v>63</v>
      </c>
      <c r="N1280" s="284">
        <v>59</v>
      </c>
      <c r="O1280" s="284">
        <v>54</v>
      </c>
      <c r="P1280" s="284">
        <v>57</v>
      </c>
      <c r="Q1280" s="284">
        <v>63</v>
      </c>
      <c r="R1280" s="284">
        <v>59</v>
      </c>
      <c r="S1280" s="284">
        <v>54</v>
      </c>
      <c r="T1280" s="284">
        <v>57</v>
      </c>
      <c r="U1280" s="284">
        <v>63</v>
      </c>
      <c r="V1280" s="284">
        <v>57</v>
      </c>
      <c r="W1280" s="284">
        <v>63</v>
      </c>
      <c r="X1280" s="284">
        <v>54</v>
      </c>
      <c r="Y1280" s="284">
        <v>57</v>
      </c>
      <c r="Z1280" s="284">
        <v>63</v>
      </c>
      <c r="AA1280" s="284">
        <v>59</v>
      </c>
      <c r="AB1280" s="284">
        <v>54</v>
      </c>
      <c r="AC1280" s="284">
        <v>57</v>
      </c>
      <c r="AD1280" s="284">
        <v>63</v>
      </c>
      <c r="AE1280" s="284">
        <v>59</v>
      </c>
      <c r="AF1280" s="284">
        <v>54</v>
      </c>
      <c r="AG1280" s="284">
        <v>57</v>
      </c>
      <c r="AH1280" s="284">
        <v>63</v>
      </c>
      <c r="AI1280" s="287">
        <v>57</v>
      </c>
      <c r="AJ1280" s="284">
        <v>54</v>
      </c>
      <c r="AK1280" s="284">
        <v>57</v>
      </c>
      <c r="AL1280" s="284">
        <v>63</v>
      </c>
      <c r="AM1280" s="284">
        <v>54</v>
      </c>
      <c r="AN1280" s="284">
        <v>57</v>
      </c>
      <c r="AO1280" s="284">
        <v>63</v>
      </c>
      <c r="AP1280" s="287">
        <v>67</v>
      </c>
      <c r="AQ1280" s="287">
        <v>67</v>
      </c>
      <c r="AR1280" s="287">
        <v>67</v>
      </c>
      <c r="AS1280" s="287">
        <v>67</v>
      </c>
      <c r="AU1280" t="s">
        <v>2814</v>
      </c>
    </row>
    <row r="1281" spans="4:47" ht="13.5" customHeight="1">
      <c r="D1281" s="283" t="s">
        <v>530</v>
      </c>
      <c r="E1281" s="282"/>
      <c r="F1281" s="285" t="s">
        <v>648</v>
      </c>
      <c r="G1281" s="199">
        <v>0.2</v>
      </c>
      <c r="H1281" s="284">
        <v>54</v>
      </c>
      <c r="I1281" s="284">
        <v>57</v>
      </c>
      <c r="J1281" s="284">
        <v>63</v>
      </c>
      <c r="K1281" s="284">
        <v>54</v>
      </c>
      <c r="L1281" s="284">
        <v>57</v>
      </c>
      <c r="M1281" s="284">
        <v>63</v>
      </c>
      <c r="N1281" s="284">
        <v>59</v>
      </c>
      <c r="O1281" s="284">
        <v>54</v>
      </c>
      <c r="P1281" s="284">
        <v>57</v>
      </c>
      <c r="Q1281" s="284">
        <v>63</v>
      </c>
      <c r="R1281" s="284">
        <v>59</v>
      </c>
      <c r="S1281" s="284">
        <v>54</v>
      </c>
      <c r="T1281" s="284">
        <v>57</v>
      </c>
      <c r="U1281" s="284">
        <v>63</v>
      </c>
      <c r="V1281" s="284">
        <v>57</v>
      </c>
      <c r="W1281" s="284">
        <v>63</v>
      </c>
      <c r="X1281" s="284">
        <v>54</v>
      </c>
      <c r="Y1281" s="284">
        <v>57</v>
      </c>
      <c r="Z1281" s="284">
        <v>63</v>
      </c>
      <c r="AA1281" s="284">
        <v>59</v>
      </c>
      <c r="AB1281" s="284">
        <v>54</v>
      </c>
      <c r="AC1281" s="284">
        <v>57</v>
      </c>
      <c r="AD1281" s="284">
        <v>63</v>
      </c>
      <c r="AE1281" s="284">
        <v>59</v>
      </c>
      <c r="AF1281" s="284">
        <v>54</v>
      </c>
      <c r="AG1281" s="284">
        <v>57</v>
      </c>
      <c r="AH1281" s="284">
        <v>63</v>
      </c>
      <c r="AI1281" s="287">
        <v>57</v>
      </c>
      <c r="AJ1281" s="284">
        <v>54</v>
      </c>
      <c r="AK1281" s="284">
        <v>57</v>
      </c>
      <c r="AL1281" s="284">
        <v>63</v>
      </c>
      <c r="AM1281" s="284">
        <v>54</v>
      </c>
      <c r="AN1281" s="284">
        <v>57</v>
      </c>
      <c r="AO1281" s="284">
        <v>63</v>
      </c>
      <c r="AP1281" s="287">
        <v>68</v>
      </c>
      <c r="AQ1281" s="287">
        <v>68</v>
      </c>
      <c r="AR1281" s="287">
        <v>68</v>
      </c>
      <c r="AS1281" s="287">
        <v>68</v>
      </c>
      <c r="AU1281" t="s">
        <v>530</v>
      </c>
    </row>
    <row r="1282" spans="4:47" ht="13.5" customHeight="1">
      <c r="D1282" s="283" t="s">
        <v>531</v>
      </c>
      <c r="E1282" s="282"/>
      <c r="F1282" s="285" t="s">
        <v>649</v>
      </c>
      <c r="G1282" s="199">
        <v>0.30000000000000004</v>
      </c>
      <c r="H1282" s="284">
        <v>86</v>
      </c>
      <c r="I1282" s="284">
        <v>89</v>
      </c>
      <c r="J1282" s="284">
        <v>138</v>
      </c>
      <c r="K1282" s="284">
        <v>86</v>
      </c>
      <c r="L1282" s="284">
        <v>89</v>
      </c>
      <c r="M1282" s="284">
        <v>138</v>
      </c>
      <c r="N1282" s="284">
        <v>94</v>
      </c>
      <c r="O1282" s="284">
        <v>86</v>
      </c>
      <c r="P1282" s="284">
        <v>89</v>
      </c>
      <c r="Q1282" s="284">
        <v>138</v>
      </c>
      <c r="R1282" s="284">
        <v>94</v>
      </c>
      <c r="S1282" s="284">
        <v>86</v>
      </c>
      <c r="T1282" s="284">
        <v>89</v>
      </c>
      <c r="U1282" s="284">
        <v>138</v>
      </c>
      <c r="V1282" s="284">
        <v>89</v>
      </c>
      <c r="W1282" s="284">
        <v>138</v>
      </c>
      <c r="X1282" s="284">
        <v>86</v>
      </c>
      <c r="Y1282" s="284">
        <v>89</v>
      </c>
      <c r="Z1282" s="284">
        <v>138</v>
      </c>
      <c r="AA1282" s="284">
        <v>94</v>
      </c>
      <c r="AB1282" s="284">
        <v>86</v>
      </c>
      <c r="AC1282" s="284">
        <v>89</v>
      </c>
      <c r="AD1282" s="284">
        <v>138</v>
      </c>
      <c r="AE1282" s="284">
        <v>94</v>
      </c>
      <c r="AF1282" s="284">
        <v>86</v>
      </c>
      <c r="AG1282" s="284">
        <v>89</v>
      </c>
      <c r="AH1282" s="284">
        <v>138</v>
      </c>
      <c r="AI1282" s="284">
        <v>89</v>
      </c>
      <c r="AJ1282" s="284">
        <v>86</v>
      </c>
      <c r="AK1282" s="284">
        <v>89</v>
      </c>
      <c r="AL1282" s="284">
        <v>138</v>
      </c>
      <c r="AM1282" s="284">
        <v>86</v>
      </c>
      <c r="AN1282" s="284">
        <v>89</v>
      </c>
      <c r="AO1282" s="284">
        <v>138</v>
      </c>
      <c r="AP1282" s="284">
        <v>98</v>
      </c>
      <c r="AQ1282" s="284">
        <v>98</v>
      </c>
      <c r="AR1282" s="284">
        <v>98</v>
      </c>
      <c r="AS1282" s="284">
        <v>98</v>
      </c>
      <c r="AU1282" t="s">
        <v>531</v>
      </c>
    </row>
    <row r="1283" spans="4:47" ht="13.5" customHeight="1">
      <c r="D1283" s="283" t="s">
        <v>535</v>
      </c>
      <c r="E1283" s="282"/>
      <c r="F1283" s="285" t="s">
        <v>651</v>
      </c>
      <c r="G1283" s="199">
        <v>0.2</v>
      </c>
      <c r="H1283" s="284">
        <v>49</v>
      </c>
      <c r="I1283" s="284">
        <v>51</v>
      </c>
      <c r="J1283" s="284">
        <v>57</v>
      </c>
      <c r="K1283" s="284">
        <v>49</v>
      </c>
      <c r="L1283" s="284">
        <v>51</v>
      </c>
      <c r="M1283" s="284">
        <v>57</v>
      </c>
      <c r="N1283" s="284">
        <v>53</v>
      </c>
      <c r="O1283" s="284">
        <v>49</v>
      </c>
      <c r="P1283" s="284">
        <v>51</v>
      </c>
      <c r="Q1283" s="284">
        <v>57</v>
      </c>
      <c r="R1283" s="284">
        <v>53</v>
      </c>
      <c r="S1283" s="284">
        <v>49</v>
      </c>
      <c r="T1283" s="284">
        <v>51</v>
      </c>
      <c r="U1283" s="284">
        <v>57</v>
      </c>
      <c r="V1283" s="284">
        <v>51</v>
      </c>
      <c r="W1283" s="284">
        <v>57</v>
      </c>
      <c r="X1283" s="284">
        <v>49</v>
      </c>
      <c r="Y1283" s="284">
        <v>51</v>
      </c>
      <c r="Z1283" s="284">
        <v>57</v>
      </c>
      <c r="AA1283" s="284">
        <v>53</v>
      </c>
      <c r="AB1283" s="284">
        <v>49</v>
      </c>
      <c r="AC1283" s="284">
        <v>51</v>
      </c>
      <c r="AD1283" s="284">
        <v>57</v>
      </c>
      <c r="AE1283" s="284">
        <v>53</v>
      </c>
      <c r="AF1283" s="284">
        <v>49</v>
      </c>
      <c r="AG1283" s="284">
        <v>51</v>
      </c>
      <c r="AH1283" s="284">
        <v>57</v>
      </c>
      <c r="AI1283" s="284">
        <v>51</v>
      </c>
      <c r="AJ1283" s="284">
        <v>49</v>
      </c>
      <c r="AK1283" s="284">
        <v>51</v>
      </c>
      <c r="AL1283" s="284">
        <v>57</v>
      </c>
      <c r="AM1283" s="284">
        <v>49</v>
      </c>
      <c r="AN1283" s="284">
        <v>51</v>
      </c>
      <c r="AO1283" s="284">
        <v>57</v>
      </c>
      <c r="AP1283" s="284">
        <v>66</v>
      </c>
      <c r="AQ1283" s="284">
        <v>66</v>
      </c>
      <c r="AR1283" s="284">
        <v>66</v>
      </c>
      <c r="AS1283" s="284">
        <v>66</v>
      </c>
      <c r="AU1283" t="s">
        <v>535</v>
      </c>
    </row>
    <row r="1284" spans="4:47" ht="13.5" customHeight="1">
      <c r="D1284" s="283" t="s">
        <v>536</v>
      </c>
      <c r="E1284" s="282"/>
      <c r="F1284" s="285" t="s">
        <v>651</v>
      </c>
      <c r="G1284" s="199">
        <v>0.2</v>
      </c>
      <c r="H1284" s="284">
        <v>51</v>
      </c>
      <c r="I1284" s="284">
        <v>53</v>
      </c>
      <c r="J1284" s="284">
        <v>59</v>
      </c>
      <c r="K1284" s="284">
        <v>51</v>
      </c>
      <c r="L1284" s="284">
        <v>53</v>
      </c>
      <c r="M1284" s="284">
        <v>59</v>
      </c>
      <c r="N1284" s="284">
        <v>55</v>
      </c>
      <c r="O1284" s="284">
        <v>51</v>
      </c>
      <c r="P1284" s="284">
        <v>53</v>
      </c>
      <c r="Q1284" s="284">
        <v>59</v>
      </c>
      <c r="R1284" s="284">
        <v>55</v>
      </c>
      <c r="S1284" s="284">
        <v>51</v>
      </c>
      <c r="T1284" s="284">
        <v>53</v>
      </c>
      <c r="U1284" s="284">
        <v>59</v>
      </c>
      <c r="V1284" s="284">
        <v>53</v>
      </c>
      <c r="W1284" s="284">
        <v>59</v>
      </c>
      <c r="X1284" s="284">
        <v>51</v>
      </c>
      <c r="Y1284" s="284">
        <v>53</v>
      </c>
      <c r="Z1284" s="284">
        <v>59</v>
      </c>
      <c r="AA1284" s="284">
        <v>55</v>
      </c>
      <c r="AB1284" s="284">
        <v>51</v>
      </c>
      <c r="AC1284" s="284">
        <v>53</v>
      </c>
      <c r="AD1284" s="284">
        <v>59</v>
      </c>
      <c r="AE1284" s="284">
        <v>55</v>
      </c>
      <c r="AF1284" s="284">
        <v>51</v>
      </c>
      <c r="AG1284" s="284">
        <v>53</v>
      </c>
      <c r="AH1284" s="284">
        <v>59</v>
      </c>
      <c r="AI1284" s="284">
        <v>53</v>
      </c>
      <c r="AJ1284" s="284">
        <v>51</v>
      </c>
      <c r="AK1284" s="284">
        <v>53</v>
      </c>
      <c r="AL1284" s="284">
        <v>59</v>
      </c>
      <c r="AM1284" s="284">
        <v>51</v>
      </c>
      <c r="AN1284" s="284">
        <v>53</v>
      </c>
      <c r="AO1284" s="284">
        <v>59</v>
      </c>
      <c r="AP1284" s="284">
        <v>69</v>
      </c>
      <c r="AQ1284" s="284">
        <v>69</v>
      </c>
      <c r="AR1284" s="284">
        <v>69</v>
      </c>
      <c r="AS1284" s="284">
        <v>69</v>
      </c>
      <c r="AU1284" t="s">
        <v>536</v>
      </c>
    </row>
    <row r="1285" spans="4:47" ht="13.5" customHeight="1">
      <c r="D1285" s="283" t="s">
        <v>2816</v>
      </c>
      <c r="E1285" s="282"/>
      <c r="F1285" s="285" t="s">
        <v>651</v>
      </c>
      <c r="G1285" s="199">
        <v>0.2</v>
      </c>
      <c r="H1285" s="284">
        <v>53</v>
      </c>
      <c r="I1285" s="284">
        <v>55</v>
      </c>
      <c r="J1285" s="284">
        <v>62</v>
      </c>
      <c r="K1285" s="284">
        <v>53</v>
      </c>
      <c r="L1285" s="284">
        <v>55</v>
      </c>
      <c r="M1285" s="284">
        <v>62</v>
      </c>
      <c r="N1285" s="284">
        <v>57</v>
      </c>
      <c r="O1285" s="284">
        <v>53</v>
      </c>
      <c r="P1285" s="284">
        <v>55</v>
      </c>
      <c r="Q1285" s="284">
        <v>62</v>
      </c>
      <c r="R1285" s="284">
        <v>57</v>
      </c>
      <c r="S1285" s="284">
        <v>53</v>
      </c>
      <c r="T1285" s="284">
        <v>55</v>
      </c>
      <c r="U1285" s="284">
        <v>62</v>
      </c>
      <c r="V1285" s="284">
        <v>55</v>
      </c>
      <c r="W1285" s="284">
        <v>62</v>
      </c>
      <c r="X1285" s="284">
        <v>53</v>
      </c>
      <c r="Y1285" s="284">
        <v>55</v>
      </c>
      <c r="Z1285" s="284">
        <v>62</v>
      </c>
      <c r="AA1285" s="284">
        <v>57</v>
      </c>
      <c r="AB1285" s="284">
        <v>53</v>
      </c>
      <c r="AC1285" s="284">
        <v>55</v>
      </c>
      <c r="AD1285" s="284">
        <v>62</v>
      </c>
      <c r="AE1285" s="284">
        <v>57</v>
      </c>
      <c r="AF1285" s="284">
        <v>53</v>
      </c>
      <c r="AG1285" s="284">
        <v>55</v>
      </c>
      <c r="AH1285" s="284">
        <v>62</v>
      </c>
      <c r="AI1285" s="284">
        <v>55</v>
      </c>
      <c r="AJ1285" s="284">
        <v>53</v>
      </c>
      <c r="AK1285" s="284">
        <v>55</v>
      </c>
      <c r="AL1285" s="284">
        <v>62</v>
      </c>
      <c r="AM1285" s="284">
        <v>53</v>
      </c>
      <c r="AN1285" s="284">
        <v>55</v>
      </c>
      <c r="AO1285" s="284">
        <v>62</v>
      </c>
      <c r="AP1285" s="284">
        <v>71</v>
      </c>
      <c r="AQ1285" s="284">
        <v>71</v>
      </c>
      <c r="AR1285" s="284">
        <v>71</v>
      </c>
      <c r="AS1285" s="284">
        <v>71</v>
      </c>
      <c r="AU1285" t="s">
        <v>2816</v>
      </c>
    </row>
    <row r="1286" spans="4:47" ht="13.5" customHeight="1">
      <c r="D1286" s="283" t="s">
        <v>537</v>
      </c>
      <c r="E1286" s="282"/>
      <c r="F1286" s="285" t="s">
        <v>651</v>
      </c>
      <c r="G1286" s="199">
        <v>0.2</v>
      </c>
      <c r="H1286" s="284">
        <v>53</v>
      </c>
      <c r="I1286" s="284">
        <v>55</v>
      </c>
      <c r="J1286" s="284">
        <v>62</v>
      </c>
      <c r="K1286" s="284">
        <v>53</v>
      </c>
      <c r="L1286" s="284">
        <v>55</v>
      </c>
      <c r="M1286" s="284">
        <v>62</v>
      </c>
      <c r="N1286" s="284">
        <v>57</v>
      </c>
      <c r="O1286" s="284">
        <v>53</v>
      </c>
      <c r="P1286" s="284">
        <v>55</v>
      </c>
      <c r="Q1286" s="284">
        <v>62</v>
      </c>
      <c r="R1286" s="284">
        <v>57</v>
      </c>
      <c r="S1286" s="284">
        <v>53</v>
      </c>
      <c r="T1286" s="284">
        <v>55</v>
      </c>
      <c r="U1286" s="284">
        <v>62</v>
      </c>
      <c r="V1286" s="284">
        <v>55</v>
      </c>
      <c r="W1286" s="284">
        <v>62</v>
      </c>
      <c r="X1286" s="284">
        <v>53</v>
      </c>
      <c r="Y1286" s="284">
        <v>55</v>
      </c>
      <c r="Z1286" s="284">
        <v>62</v>
      </c>
      <c r="AA1286" s="284">
        <v>57</v>
      </c>
      <c r="AB1286" s="284">
        <v>53</v>
      </c>
      <c r="AC1286" s="284">
        <v>55</v>
      </c>
      <c r="AD1286" s="284">
        <v>62</v>
      </c>
      <c r="AE1286" s="284">
        <v>57</v>
      </c>
      <c r="AF1286" s="284">
        <v>53</v>
      </c>
      <c r="AG1286" s="284">
        <v>55</v>
      </c>
      <c r="AH1286" s="284">
        <v>62</v>
      </c>
      <c r="AI1286" s="284">
        <v>55</v>
      </c>
      <c r="AJ1286" s="284">
        <v>53</v>
      </c>
      <c r="AK1286" s="284">
        <v>55</v>
      </c>
      <c r="AL1286" s="284">
        <v>62</v>
      </c>
      <c r="AM1286" s="284">
        <v>53</v>
      </c>
      <c r="AN1286" s="284">
        <v>55</v>
      </c>
      <c r="AO1286" s="284">
        <v>62</v>
      </c>
      <c r="AP1286" s="284">
        <v>72</v>
      </c>
      <c r="AQ1286" s="284">
        <v>72</v>
      </c>
      <c r="AR1286" s="284">
        <v>72</v>
      </c>
      <c r="AS1286" s="284">
        <v>72</v>
      </c>
      <c r="AU1286" t="s">
        <v>537</v>
      </c>
    </row>
    <row r="1287" spans="4:47" ht="13.5" customHeight="1">
      <c r="D1287" s="283" t="s">
        <v>4317</v>
      </c>
      <c r="E1287" s="282"/>
      <c r="F1287" s="285" t="s">
        <v>4381</v>
      </c>
      <c r="G1287" s="199">
        <v>0.1</v>
      </c>
      <c r="H1287" s="284">
        <v>56</v>
      </c>
      <c r="I1287" s="284">
        <v>56</v>
      </c>
      <c r="J1287" s="284">
        <v>56</v>
      </c>
      <c r="K1287" s="284">
        <v>56</v>
      </c>
      <c r="L1287" s="284">
        <v>56</v>
      </c>
      <c r="M1287" s="284">
        <v>56</v>
      </c>
      <c r="N1287" s="284">
        <v>56</v>
      </c>
      <c r="O1287" s="284">
        <v>56</v>
      </c>
      <c r="P1287" s="284">
        <v>56</v>
      </c>
      <c r="Q1287" s="284">
        <v>56</v>
      </c>
      <c r="R1287" s="284">
        <v>56</v>
      </c>
      <c r="S1287" s="284">
        <v>56</v>
      </c>
      <c r="T1287" s="284">
        <v>56</v>
      </c>
      <c r="U1287" s="284">
        <v>56</v>
      </c>
      <c r="V1287" s="284">
        <v>56</v>
      </c>
      <c r="W1287" s="284">
        <v>56</v>
      </c>
      <c r="X1287" s="284">
        <v>56</v>
      </c>
      <c r="Y1287" s="284">
        <v>56</v>
      </c>
      <c r="Z1287" s="284">
        <v>56</v>
      </c>
      <c r="AA1287" s="284">
        <v>56</v>
      </c>
      <c r="AB1287" s="284">
        <v>56</v>
      </c>
      <c r="AC1287" s="284">
        <v>56</v>
      </c>
      <c r="AD1287" s="284">
        <v>56</v>
      </c>
      <c r="AE1287" s="284">
        <v>56</v>
      </c>
      <c r="AF1287" s="284">
        <v>56</v>
      </c>
      <c r="AG1287" s="284">
        <v>56</v>
      </c>
      <c r="AH1287" s="284">
        <v>56</v>
      </c>
      <c r="AI1287" s="284">
        <v>56</v>
      </c>
      <c r="AJ1287" s="284">
        <v>56</v>
      </c>
      <c r="AK1287" s="284">
        <v>56</v>
      </c>
      <c r="AL1287" s="284">
        <v>56</v>
      </c>
      <c r="AM1287" s="284">
        <v>56</v>
      </c>
      <c r="AN1287" s="284">
        <v>56</v>
      </c>
      <c r="AO1287" s="284">
        <v>56</v>
      </c>
      <c r="AP1287" s="284">
        <v>56</v>
      </c>
      <c r="AQ1287" s="284">
        <v>56</v>
      </c>
      <c r="AR1287" s="284">
        <v>56</v>
      </c>
      <c r="AS1287" s="284">
        <v>56</v>
      </c>
      <c r="AU1287" t="s">
        <v>4317</v>
      </c>
    </row>
    <row r="1288" spans="4:47" ht="13.5" customHeight="1">
      <c r="D1288" s="283" t="s">
        <v>4319</v>
      </c>
      <c r="E1288" s="282"/>
      <c r="F1288" s="285" t="s">
        <v>4382</v>
      </c>
      <c r="G1288" s="199">
        <v>0.1</v>
      </c>
      <c r="H1288" s="284">
        <v>67</v>
      </c>
      <c r="I1288" s="284">
        <v>67</v>
      </c>
      <c r="J1288" s="284">
        <v>67</v>
      </c>
      <c r="K1288" s="284">
        <v>67</v>
      </c>
      <c r="L1288" s="284">
        <v>67</v>
      </c>
      <c r="M1288" s="284">
        <v>67</v>
      </c>
      <c r="N1288" s="284">
        <v>67</v>
      </c>
      <c r="O1288" s="284">
        <v>67</v>
      </c>
      <c r="P1288" s="284">
        <v>67</v>
      </c>
      <c r="Q1288" s="284">
        <v>67</v>
      </c>
      <c r="R1288" s="284">
        <v>67</v>
      </c>
      <c r="S1288" s="284">
        <v>67</v>
      </c>
      <c r="T1288" s="284">
        <v>67</v>
      </c>
      <c r="U1288" s="284">
        <v>67</v>
      </c>
      <c r="V1288" s="284">
        <v>67</v>
      </c>
      <c r="W1288" s="284">
        <v>67</v>
      </c>
      <c r="X1288" s="284">
        <v>67</v>
      </c>
      <c r="Y1288" s="284">
        <v>67</v>
      </c>
      <c r="Z1288" s="284">
        <v>67</v>
      </c>
      <c r="AA1288" s="284">
        <v>67</v>
      </c>
      <c r="AB1288" s="284">
        <v>67</v>
      </c>
      <c r="AC1288" s="284">
        <v>67</v>
      </c>
      <c r="AD1288" s="284">
        <v>67</v>
      </c>
      <c r="AE1288" s="284">
        <v>67</v>
      </c>
      <c r="AF1288" s="284">
        <v>67</v>
      </c>
      <c r="AG1288" s="284">
        <v>67</v>
      </c>
      <c r="AH1288" s="284">
        <v>67</v>
      </c>
      <c r="AI1288" s="284">
        <v>67</v>
      </c>
      <c r="AJ1288" s="284">
        <v>67</v>
      </c>
      <c r="AK1288" s="284">
        <v>67</v>
      </c>
      <c r="AL1288" s="284">
        <v>67</v>
      </c>
      <c r="AM1288" s="284">
        <v>67</v>
      </c>
      <c r="AN1288" s="284">
        <v>67</v>
      </c>
      <c r="AO1288" s="284">
        <v>67</v>
      </c>
      <c r="AP1288" s="284">
        <v>67</v>
      </c>
      <c r="AQ1288" s="284">
        <v>67</v>
      </c>
      <c r="AR1288" s="284">
        <v>67</v>
      </c>
      <c r="AS1288" s="284">
        <v>67</v>
      </c>
      <c r="AU1288" t="s">
        <v>4319</v>
      </c>
    </row>
    <row r="1289" spans="4:47" ht="13.5" customHeight="1">
      <c r="D1289" s="283" t="s">
        <v>4320</v>
      </c>
      <c r="E1289" s="282"/>
      <c r="F1289" s="285" t="s">
        <v>4383</v>
      </c>
      <c r="G1289" s="199">
        <v>0.1</v>
      </c>
      <c r="H1289" s="284">
        <v>58</v>
      </c>
      <c r="I1289" s="284">
        <v>58</v>
      </c>
      <c r="J1289" s="284">
        <v>58</v>
      </c>
      <c r="K1289" s="284">
        <v>58</v>
      </c>
      <c r="L1289" s="284">
        <v>58</v>
      </c>
      <c r="M1289" s="284">
        <v>58</v>
      </c>
      <c r="N1289" s="284">
        <v>58</v>
      </c>
      <c r="O1289" s="284">
        <v>58</v>
      </c>
      <c r="P1289" s="284">
        <v>58</v>
      </c>
      <c r="Q1289" s="284">
        <v>58</v>
      </c>
      <c r="R1289" s="284">
        <v>58</v>
      </c>
      <c r="S1289" s="284">
        <v>58</v>
      </c>
      <c r="T1289" s="284">
        <v>58</v>
      </c>
      <c r="U1289" s="284">
        <v>58</v>
      </c>
      <c r="V1289" s="284">
        <v>58</v>
      </c>
      <c r="W1289" s="284">
        <v>58</v>
      </c>
      <c r="X1289" s="284">
        <v>58</v>
      </c>
      <c r="Y1289" s="284">
        <v>58</v>
      </c>
      <c r="Z1289" s="284">
        <v>58</v>
      </c>
      <c r="AA1289" s="284">
        <v>58</v>
      </c>
      <c r="AB1289" s="284">
        <v>58</v>
      </c>
      <c r="AC1289" s="284">
        <v>58</v>
      </c>
      <c r="AD1289" s="284">
        <v>58</v>
      </c>
      <c r="AE1289" s="284">
        <v>58</v>
      </c>
      <c r="AF1289" s="284">
        <v>58</v>
      </c>
      <c r="AG1289" s="284">
        <v>58</v>
      </c>
      <c r="AH1289" s="284">
        <v>58</v>
      </c>
      <c r="AI1289" s="284">
        <v>58</v>
      </c>
      <c r="AJ1289" s="284">
        <v>58</v>
      </c>
      <c r="AK1289" s="284">
        <v>58</v>
      </c>
      <c r="AL1289" s="284">
        <v>58</v>
      </c>
      <c r="AM1289" s="284">
        <v>58</v>
      </c>
      <c r="AN1289" s="284">
        <v>58</v>
      </c>
      <c r="AO1289" s="284">
        <v>58</v>
      </c>
      <c r="AP1289" s="284">
        <v>58</v>
      </c>
      <c r="AQ1289" s="284">
        <v>58</v>
      </c>
      <c r="AR1289" s="284">
        <v>58</v>
      </c>
      <c r="AS1289" s="284">
        <v>58</v>
      </c>
      <c r="AU1289" t="s">
        <v>4320</v>
      </c>
    </row>
    <row r="1290" spans="4:47" ht="13.5" customHeight="1">
      <c r="D1290" s="283" t="s">
        <v>4321</v>
      </c>
      <c r="E1290" s="282"/>
      <c r="F1290" s="285" t="s">
        <v>4384</v>
      </c>
      <c r="G1290" s="199">
        <v>0.1</v>
      </c>
      <c r="H1290" s="284">
        <v>61</v>
      </c>
      <c r="I1290" s="284">
        <v>61</v>
      </c>
      <c r="J1290" s="284">
        <v>61</v>
      </c>
      <c r="K1290" s="284">
        <v>61</v>
      </c>
      <c r="L1290" s="284">
        <v>61</v>
      </c>
      <c r="M1290" s="284">
        <v>61</v>
      </c>
      <c r="N1290" s="284">
        <v>61</v>
      </c>
      <c r="O1290" s="284">
        <v>61</v>
      </c>
      <c r="P1290" s="284">
        <v>61</v>
      </c>
      <c r="Q1290" s="284">
        <v>61</v>
      </c>
      <c r="R1290" s="284">
        <v>61</v>
      </c>
      <c r="S1290" s="284">
        <v>61</v>
      </c>
      <c r="T1290" s="284">
        <v>61</v>
      </c>
      <c r="U1290" s="284">
        <v>61</v>
      </c>
      <c r="V1290" s="284">
        <v>61</v>
      </c>
      <c r="W1290" s="284">
        <v>61</v>
      </c>
      <c r="X1290" s="284">
        <v>61</v>
      </c>
      <c r="Y1290" s="284">
        <v>61</v>
      </c>
      <c r="Z1290" s="284">
        <v>61</v>
      </c>
      <c r="AA1290" s="284">
        <v>61</v>
      </c>
      <c r="AB1290" s="284">
        <v>61</v>
      </c>
      <c r="AC1290" s="284">
        <v>61</v>
      </c>
      <c r="AD1290" s="284">
        <v>61</v>
      </c>
      <c r="AE1290" s="284">
        <v>61</v>
      </c>
      <c r="AF1290" s="284">
        <v>61</v>
      </c>
      <c r="AG1290" s="284">
        <v>61</v>
      </c>
      <c r="AH1290" s="284">
        <v>61</v>
      </c>
      <c r="AI1290" s="284">
        <v>61</v>
      </c>
      <c r="AJ1290" s="284">
        <v>61</v>
      </c>
      <c r="AK1290" s="284">
        <v>61</v>
      </c>
      <c r="AL1290" s="284">
        <v>61</v>
      </c>
      <c r="AM1290" s="284">
        <v>61</v>
      </c>
      <c r="AN1290" s="284">
        <v>61</v>
      </c>
      <c r="AO1290" s="284">
        <v>61</v>
      </c>
      <c r="AP1290" s="284">
        <v>61</v>
      </c>
      <c r="AQ1290" s="284">
        <v>61</v>
      </c>
      <c r="AR1290" s="284">
        <v>61</v>
      </c>
      <c r="AS1290" s="284">
        <v>61</v>
      </c>
      <c r="AU1290" t="s">
        <v>4321</v>
      </c>
    </row>
    <row r="1291" spans="4:47" ht="13.5" customHeight="1">
      <c r="D1291" s="283" t="s">
        <v>4322</v>
      </c>
      <c r="E1291" s="282"/>
      <c r="F1291" s="285" t="s">
        <v>4385</v>
      </c>
      <c r="G1291" s="199">
        <v>0.1</v>
      </c>
      <c r="H1291" s="284">
        <v>58</v>
      </c>
      <c r="I1291" s="284">
        <v>58</v>
      </c>
      <c r="J1291" s="284">
        <v>58</v>
      </c>
      <c r="K1291" s="284">
        <v>58</v>
      </c>
      <c r="L1291" s="284">
        <v>58</v>
      </c>
      <c r="M1291" s="284">
        <v>58</v>
      </c>
      <c r="N1291" s="284">
        <v>58</v>
      </c>
      <c r="O1291" s="284">
        <v>58</v>
      </c>
      <c r="P1291" s="284">
        <v>58</v>
      </c>
      <c r="Q1291" s="284">
        <v>58</v>
      </c>
      <c r="R1291" s="284">
        <v>58</v>
      </c>
      <c r="S1291" s="284">
        <v>58</v>
      </c>
      <c r="T1291" s="284">
        <v>58</v>
      </c>
      <c r="U1291" s="284">
        <v>58</v>
      </c>
      <c r="V1291" s="284">
        <v>58</v>
      </c>
      <c r="W1291" s="284">
        <v>58</v>
      </c>
      <c r="X1291" s="284">
        <v>58</v>
      </c>
      <c r="Y1291" s="284">
        <v>58</v>
      </c>
      <c r="Z1291" s="284">
        <v>58</v>
      </c>
      <c r="AA1291" s="284">
        <v>58</v>
      </c>
      <c r="AB1291" s="284">
        <v>58</v>
      </c>
      <c r="AC1291" s="284">
        <v>58</v>
      </c>
      <c r="AD1291" s="284">
        <v>58</v>
      </c>
      <c r="AE1291" s="284">
        <v>58</v>
      </c>
      <c r="AF1291" s="284">
        <v>58</v>
      </c>
      <c r="AG1291" s="284">
        <v>58</v>
      </c>
      <c r="AH1291" s="284">
        <v>58</v>
      </c>
      <c r="AI1291" s="284">
        <v>58</v>
      </c>
      <c r="AJ1291" s="284">
        <v>58</v>
      </c>
      <c r="AK1291" s="284">
        <v>58</v>
      </c>
      <c r="AL1291" s="284">
        <v>58</v>
      </c>
      <c r="AM1291" s="284">
        <v>58</v>
      </c>
      <c r="AN1291" s="284">
        <v>58</v>
      </c>
      <c r="AO1291" s="284">
        <v>58</v>
      </c>
      <c r="AP1291" s="284">
        <v>58</v>
      </c>
      <c r="AQ1291" s="284">
        <v>58</v>
      </c>
      <c r="AR1291" s="284">
        <v>58</v>
      </c>
      <c r="AS1291" s="284">
        <v>58</v>
      </c>
      <c r="AU1291" t="s">
        <v>4322</v>
      </c>
    </row>
    <row r="1292" spans="4:47" ht="13.5" customHeight="1">
      <c r="D1292" s="283" t="s">
        <v>4323</v>
      </c>
      <c r="E1292" s="282"/>
      <c r="F1292" s="285" t="s">
        <v>4386</v>
      </c>
      <c r="G1292" s="199">
        <v>0.1</v>
      </c>
      <c r="H1292" s="284">
        <v>63</v>
      </c>
      <c r="I1292" s="284">
        <v>63</v>
      </c>
      <c r="J1292" s="284">
        <v>63</v>
      </c>
      <c r="K1292" s="284">
        <v>63</v>
      </c>
      <c r="L1292" s="284">
        <v>63</v>
      </c>
      <c r="M1292" s="284">
        <v>63</v>
      </c>
      <c r="N1292" s="284">
        <v>63</v>
      </c>
      <c r="O1292" s="284">
        <v>63</v>
      </c>
      <c r="P1292" s="284">
        <v>63</v>
      </c>
      <c r="Q1292" s="284">
        <v>63</v>
      </c>
      <c r="R1292" s="284">
        <v>63</v>
      </c>
      <c r="S1292" s="284">
        <v>63</v>
      </c>
      <c r="T1292" s="284">
        <v>63</v>
      </c>
      <c r="U1292" s="284">
        <v>63</v>
      </c>
      <c r="V1292" s="284">
        <v>63</v>
      </c>
      <c r="W1292" s="284">
        <v>63</v>
      </c>
      <c r="X1292" s="284">
        <v>63</v>
      </c>
      <c r="Y1292" s="284">
        <v>63</v>
      </c>
      <c r="Z1292" s="284">
        <v>63</v>
      </c>
      <c r="AA1292" s="284">
        <v>63</v>
      </c>
      <c r="AB1292" s="284">
        <v>63</v>
      </c>
      <c r="AC1292" s="284">
        <v>63</v>
      </c>
      <c r="AD1292" s="284">
        <v>63</v>
      </c>
      <c r="AE1292" s="284">
        <v>63</v>
      </c>
      <c r="AF1292" s="284">
        <v>63</v>
      </c>
      <c r="AG1292" s="284">
        <v>63</v>
      </c>
      <c r="AH1292" s="284">
        <v>63</v>
      </c>
      <c r="AI1292" s="284">
        <v>63</v>
      </c>
      <c r="AJ1292" s="284">
        <v>63</v>
      </c>
      <c r="AK1292" s="284">
        <v>63</v>
      </c>
      <c r="AL1292" s="284">
        <v>63</v>
      </c>
      <c r="AM1292" s="284">
        <v>63</v>
      </c>
      <c r="AN1292" s="284">
        <v>63</v>
      </c>
      <c r="AO1292" s="284">
        <v>63</v>
      </c>
      <c r="AP1292" s="284">
        <v>63</v>
      </c>
      <c r="AQ1292" s="284">
        <v>63</v>
      </c>
      <c r="AR1292" s="284">
        <v>63</v>
      </c>
      <c r="AS1292" s="284">
        <v>63</v>
      </c>
      <c r="AU1292" t="s">
        <v>4323</v>
      </c>
    </row>
    <row r="1293" spans="4:47" ht="13.5" customHeight="1">
      <c r="D1293" s="283" t="s">
        <v>1424</v>
      </c>
      <c r="E1293" s="282"/>
      <c r="F1293" s="285" t="s">
        <v>1474</v>
      </c>
      <c r="G1293" s="199">
        <v>32.9</v>
      </c>
      <c r="H1293" s="284">
        <v>1096</v>
      </c>
      <c r="I1293" s="284">
        <v>1099</v>
      </c>
      <c r="J1293" s="284">
        <v>1240</v>
      </c>
      <c r="K1293" s="284">
        <v>1126</v>
      </c>
      <c r="L1293" s="284">
        <v>1120</v>
      </c>
      <c r="M1293" s="284">
        <v>1280</v>
      </c>
      <c r="N1293" s="284">
        <v>1192</v>
      </c>
      <c r="O1293" s="284">
        <v>1081</v>
      </c>
      <c r="P1293" s="284">
        <v>1126</v>
      </c>
      <c r="Q1293" s="284">
        <v>1268</v>
      </c>
      <c r="R1293" s="284">
        <v>1194</v>
      </c>
      <c r="S1293" s="284">
        <v>1415</v>
      </c>
      <c r="T1293" s="284">
        <v>1582</v>
      </c>
      <c r="U1293" s="284">
        <v>1687</v>
      </c>
      <c r="V1293" s="284">
        <v>1288</v>
      </c>
      <c r="W1293" s="284">
        <v>1414</v>
      </c>
      <c r="X1293" s="284">
        <v>1183</v>
      </c>
      <c r="Y1293" s="284">
        <v>1276</v>
      </c>
      <c r="Z1293" s="284">
        <v>1504</v>
      </c>
      <c r="AA1293" s="284">
        <v>1328</v>
      </c>
      <c r="AB1293" s="284">
        <v>1220</v>
      </c>
      <c r="AC1293" s="284">
        <v>1340</v>
      </c>
      <c r="AD1293" s="284">
        <v>1594</v>
      </c>
      <c r="AE1293" s="284">
        <v>1368</v>
      </c>
      <c r="AF1293" s="284">
        <v>1354</v>
      </c>
      <c r="AG1293" s="284">
        <v>1477</v>
      </c>
      <c r="AH1293" s="284">
        <v>1755</v>
      </c>
      <c r="AI1293" s="284">
        <v>1201</v>
      </c>
      <c r="AJ1293" s="284">
        <v>1270</v>
      </c>
      <c r="AK1293" s="284">
        <v>1379</v>
      </c>
      <c r="AL1293" s="284">
        <v>1624</v>
      </c>
      <c r="AM1293" s="284">
        <v>1149</v>
      </c>
      <c r="AN1293" s="284">
        <v>1230</v>
      </c>
      <c r="AO1293" s="284">
        <v>1402</v>
      </c>
      <c r="AP1293" s="284">
        <v>1216</v>
      </c>
      <c r="AQ1293" s="284">
        <v>1216</v>
      </c>
      <c r="AR1293" s="284">
        <v>1401</v>
      </c>
      <c r="AS1293" s="284">
        <v>1352</v>
      </c>
      <c r="AU1293" t="s">
        <v>1424</v>
      </c>
    </row>
    <row r="1294" spans="4:47" ht="13.5" customHeight="1">
      <c r="D1294" s="283" t="s">
        <v>4617</v>
      </c>
      <c r="E1294" s="282"/>
      <c r="F1294" s="285" t="s">
        <v>1474</v>
      </c>
      <c r="G1294" s="199">
        <v>34</v>
      </c>
      <c r="H1294" s="287" t="s">
        <v>2022</v>
      </c>
      <c r="I1294" s="287" t="s">
        <v>2022</v>
      </c>
      <c r="J1294" s="287" t="s">
        <v>2022</v>
      </c>
      <c r="K1294" s="287" t="s">
        <v>2022</v>
      </c>
      <c r="L1294" s="287" t="s">
        <v>2022</v>
      </c>
      <c r="M1294" s="287" t="s">
        <v>2022</v>
      </c>
      <c r="N1294" s="287" t="s">
        <v>2022</v>
      </c>
      <c r="O1294" s="287" t="s">
        <v>2022</v>
      </c>
      <c r="P1294" s="287" t="s">
        <v>2022</v>
      </c>
      <c r="Q1294" s="287" t="s">
        <v>2022</v>
      </c>
      <c r="R1294" s="287" t="s">
        <v>2022</v>
      </c>
      <c r="S1294" s="284">
        <v>1433</v>
      </c>
      <c r="T1294" s="284">
        <v>1611</v>
      </c>
      <c r="U1294" s="284">
        <v>1715</v>
      </c>
      <c r="V1294" s="284">
        <v>1327</v>
      </c>
      <c r="W1294" s="284">
        <v>1457</v>
      </c>
      <c r="X1294" s="284">
        <v>1210</v>
      </c>
      <c r="Y1294" s="284">
        <v>1309</v>
      </c>
      <c r="Z1294" s="284">
        <v>1544</v>
      </c>
      <c r="AA1294" s="284">
        <v>1359</v>
      </c>
      <c r="AB1294" s="284">
        <v>1252</v>
      </c>
      <c r="AC1294" s="284">
        <v>1380</v>
      </c>
      <c r="AD1294" s="284">
        <v>1644</v>
      </c>
      <c r="AE1294" s="284">
        <v>1404</v>
      </c>
      <c r="AF1294" s="284">
        <v>1386</v>
      </c>
      <c r="AG1294" s="284">
        <v>1517</v>
      </c>
      <c r="AH1294" s="284">
        <v>1805</v>
      </c>
      <c r="AI1294" s="284">
        <v>0</v>
      </c>
      <c r="AJ1294" s="284">
        <v>1304</v>
      </c>
      <c r="AK1294" s="284">
        <v>1422</v>
      </c>
      <c r="AL1294" s="284">
        <v>1674</v>
      </c>
      <c r="AM1294" s="284">
        <v>1177</v>
      </c>
      <c r="AN1294" s="284">
        <v>1264</v>
      </c>
      <c r="AO1294" s="284">
        <v>1440</v>
      </c>
      <c r="AP1294" s="284">
        <v>1257</v>
      </c>
      <c r="AQ1294" s="284">
        <v>1257</v>
      </c>
      <c r="AR1294" s="284">
        <v>1459</v>
      </c>
      <c r="AS1294" s="284">
        <v>1392</v>
      </c>
      <c r="AU1294" t="s">
        <v>4617</v>
      </c>
    </row>
    <row r="1295" spans="4:47" ht="13.5" customHeight="1">
      <c r="D1295" s="283" t="s">
        <v>1425</v>
      </c>
      <c r="E1295" s="282"/>
      <c r="F1295" s="285" t="s">
        <v>1474</v>
      </c>
      <c r="G1295" s="199">
        <v>35.200000000000003</v>
      </c>
      <c r="H1295" s="284">
        <v>1151</v>
      </c>
      <c r="I1295" s="284">
        <v>1159</v>
      </c>
      <c r="J1295" s="284">
        <v>1305</v>
      </c>
      <c r="K1295" s="284">
        <v>1189</v>
      </c>
      <c r="L1295" s="284">
        <v>1183</v>
      </c>
      <c r="M1295" s="284">
        <v>1361</v>
      </c>
      <c r="N1295" s="284">
        <v>1260</v>
      </c>
      <c r="O1295" s="284">
        <v>1139</v>
      </c>
      <c r="P1295" s="284">
        <v>1198</v>
      </c>
      <c r="Q1295" s="284">
        <v>1343</v>
      </c>
      <c r="R1295" s="284">
        <v>1264</v>
      </c>
      <c r="S1295" s="284">
        <v>1481</v>
      </c>
      <c r="T1295" s="284">
        <v>1670</v>
      </c>
      <c r="U1295" s="284">
        <v>1781</v>
      </c>
      <c r="V1295" s="284">
        <v>1366</v>
      </c>
      <c r="W1295" s="284">
        <v>1500</v>
      </c>
      <c r="X1295" s="284">
        <v>1236</v>
      </c>
      <c r="Y1295" s="284">
        <v>1342</v>
      </c>
      <c r="Z1295" s="284">
        <v>1583</v>
      </c>
      <c r="AA1295" s="284">
        <v>1389</v>
      </c>
      <c r="AB1295" s="284">
        <v>1283</v>
      </c>
      <c r="AC1295" s="284">
        <v>1420</v>
      </c>
      <c r="AD1295" s="284">
        <v>1693</v>
      </c>
      <c r="AE1295" s="284">
        <v>1440</v>
      </c>
      <c r="AF1295" s="284">
        <v>1417</v>
      </c>
      <c r="AG1295" s="284">
        <v>1557</v>
      </c>
      <c r="AH1295" s="284">
        <v>1854</v>
      </c>
      <c r="AI1295" s="284">
        <v>1253</v>
      </c>
      <c r="AJ1295" s="284">
        <v>1338</v>
      </c>
      <c r="AK1295" s="284">
        <v>1464</v>
      </c>
      <c r="AL1295" s="284">
        <v>1724</v>
      </c>
      <c r="AM1295" s="284">
        <v>1205</v>
      </c>
      <c r="AN1295" s="284">
        <v>1297</v>
      </c>
      <c r="AO1295" s="284">
        <v>1478</v>
      </c>
      <c r="AP1295" s="284">
        <v>1298</v>
      </c>
      <c r="AQ1295" s="284">
        <v>1298</v>
      </c>
      <c r="AR1295" s="284">
        <v>1516</v>
      </c>
      <c r="AS1295" s="284">
        <v>1432</v>
      </c>
      <c r="AU1295" t="s">
        <v>1425</v>
      </c>
    </row>
    <row r="1296" spans="4:47" ht="13.5" customHeight="1">
      <c r="D1296" s="283" t="s">
        <v>2817</v>
      </c>
      <c r="E1296" s="282"/>
      <c r="F1296" s="285" t="s">
        <v>1474</v>
      </c>
      <c r="G1296" s="199">
        <v>36.4</v>
      </c>
      <c r="H1296" s="284">
        <v>1164</v>
      </c>
      <c r="I1296" s="284">
        <v>1158</v>
      </c>
      <c r="J1296" s="284">
        <v>1335</v>
      </c>
      <c r="K1296" s="284">
        <v>1192</v>
      </c>
      <c r="L1296" s="284">
        <v>1183</v>
      </c>
      <c r="M1296" s="284">
        <v>1376</v>
      </c>
      <c r="N1296" s="284">
        <v>1308</v>
      </c>
      <c r="O1296" s="284">
        <v>1184</v>
      </c>
      <c r="P1296" s="284">
        <v>1202</v>
      </c>
      <c r="Q1296" s="284">
        <v>1361</v>
      </c>
      <c r="R1296" s="284">
        <v>1300</v>
      </c>
      <c r="S1296" s="284">
        <v>1502</v>
      </c>
      <c r="T1296" s="284">
        <v>1701</v>
      </c>
      <c r="U1296" s="284">
        <v>1811</v>
      </c>
      <c r="V1296" s="284">
        <v>1391</v>
      </c>
      <c r="W1296" s="284">
        <v>1528</v>
      </c>
      <c r="X1296" s="284">
        <v>1264</v>
      </c>
      <c r="Y1296" s="284">
        <v>1375</v>
      </c>
      <c r="Z1296" s="284">
        <v>1600</v>
      </c>
      <c r="AA1296" s="284">
        <v>1391</v>
      </c>
      <c r="AB1296" s="284">
        <v>1338</v>
      </c>
      <c r="AC1296" s="284">
        <v>1481</v>
      </c>
      <c r="AD1296" s="284">
        <v>1732</v>
      </c>
      <c r="AE1296" s="284">
        <v>1463</v>
      </c>
      <c r="AF1296" s="284">
        <v>1459</v>
      </c>
      <c r="AG1296" s="284">
        <v>1605</v>
      </c>
      <c r="AH1296" s="284">
        <v>1878</v>
      </c>
      <c r="AI1296" s="284">
        <v>1268</v>
      </c>
      <c r="AJ1296" s="284">
        <v>1359</v>
      </c>
      <c r="AK1296" s="284">
        <v>1503</v>
      </c>
      <c r="AL1296" s="284">
        <v>1758</v>
      </c>
      <c r="AM1296" s="284">
        <v>1211</v>
      </c>
      <c r="AN1296" s="284">
        <v>1307</v>
      </c>
      <c r="AO1296" s="284">
        <v>1490</v>
      </c>
      <c r="AP1296" s="284">
        <v>1324</v>
      </c>
      <c r="AQ1296" s="284">
        <v>1324</v>
      </c>
      <c r="AR1296" s="284">
        <v>1558</v>
      </c>
      <c r="AS1296" s="284">
        <v>1458</v>
      </c>
      <c r="AU1296" t="s">
        <v>2817</v>
      </c>
    </row>
    <row r="1297" spans="4:47" ht="13.5" customHeight="1">
      <c r="D1297" s="283" t="s">
        <v>1429</v>
      </c>
      <c r="E1297" s="282"/>
      <c r="F1297" s="285" t="s">
        <v>1474</v>
      </c>
      <c r="G1297" s="199">
        <v>37.5</v>
      </c>
      <c r="H1297" s="284">
        <v>1262</v>
      </c>
      <c r="I1297" s="284">
        <v>1272</v>
      </c>
      <c r="J1297" s="284">
        <v>1433</v>
      </c>
      <c r="K1297" s="284">
        <v>1306</v>
      </c>
      <c r="L1297" s="284">
        <v>1299</v>
      </c>
      <c r="M1297" s="284">
        <v>1505</v>
      </c>
      <c r="N1297" s="284">
        <v>1385</v>
      </c>
      <c r="O1297" s="284">
        <v>1252</v>
      </c>
      <c r="P1297" s="284">
        <v>1326</v>
      </c>
      <c r="Q1297" s="284">
        <v>1487</v>
      </c>
      <c r="R1297" s="284">
        <v>1398</v>
      </c>
      <c r="S1297" s="284">
        <v>1595</v>
      </c>
      <c r="T1297" s="284">
        <v>1806</v>
      </c>
      <c r="U1297" s="284">
        <v>1932</v>
      </c>
      <c r="V1297" s="284">
        <v>1493</v>
      </c>
      <c r="W1297" s="284">
        <v>1643</v>
      </c>
      <c r="X1297" s="284">
        <v>1343</v>
      </c>
      <c r="Y1297" s="284">
        <v>1462</v>
      </c>
      <c r="Z1297" s="284">
        <v>1727</v>
      </c>
      <c r="AA1297" s="284">
        <v>1510</v>
      </c>
      <c r="AB1297" s="284">
        <v>1400</v>
      </c>
      <c r="AC1297" s="284">
        <v>1555</v>
      </c>
      <c r="AD1297" s="284">
        <v>1857</v>
      </c>
      <c r="AE1297" s="284">
        <v>1572</v>
      </c>
      <c r="AF1297" s="284">
        <v>1534</v>
      </c>
      <c r="AG1297" s="284">
        <v>1692</v>
      </c>
      <c r="AH1297" s="284">
        <v>2018</v>
      </c>
      <c r="AI1297" s="284">
        <v>1359</v>
      </c>
      <c r="AJ1297" s="284">
        <v>1460</v>
      </c>
      <c r="AK1297" s="284">
        <v>1603</v>
      </c>
      <c r="AL1297" s="284">
        <v>1888</v>
      </c>
      <c r="AM1297" s="284">
        <v>1315</v>
      </c>
      <c r="AN1297" s="284">
        <v>1417</v>
      </c>
      <c r="AO1297" s="284">
        <v>1616</v>
      </c>
      <c r="AP1297" s="284">
        <v>1439</v>
      </c>
      <c r="AQ1297" s="284">
        <v>1439</v>
      </c>
      <c r="AR1297" s="284">
        <v>1690</v>
      </c>
      <c r="AS1297" s="284">
        <v>1573</v>
      </c>
      <c r="AU1297" t="s">
        <v>1429</v>
      </c>
    </row>
    <row r="1298" spans="4:47" ht="13.5" customHeight="1">
      <c r="D1298" s="283" t="s">
        <v>1430</v>
      </c>
      <c r="E1298" s="282"/>
      <c r="F1298" s="285" t="s">
        <v>1475</v>
      </c>
      <c r="G1298" s="199">
        <v>36.5</v>
      </c>
      <c r="H1298" s="284">
        <v>1143</v>
      </c>
      <c r="I1298" s="284">
        <v>1149</v>
      </c>
      <c r="J1298" s="284">
        <v>1293</v>
      </c>
      <c r="K1298" s="284">
        <v>1174</v>
      </c>
      <c r="L1298" s="284">
        <v>1169</v>
      </c>
      <c r="M1298" s="284">
        <v>1337</v>
      </c>
      <c r="N1298" s="284">
        <v>1246</v>
      </c>
      <c r="O1298" s="284">
        <v>1132</v>
      </c>
      <c r="P1298" s="284">
        <v>1180</v>
      </c>
      <c r="Q1298" s="284">
        <v>1326</v>
      </c>
      <c r="R1298" s="284">
        <v>1250</v>
      </c>
      <c r="S1298" s="284">
        <v>1471</v>
      </c>
      <c r="T1298" s="284">
        <v>1653</v>
      </c>
      <c r="U1298" s="284">
        <v>1762</v>
      </c>
      <c r="V1298" s="284">
        <v>1348</v>
      </c>
      <c r="W1298" s="284">
        <v>1479</v>
      </c>
      <c r="X1298" s="284">
        <v>1224</v>
      </c>
      <c r="Y1298" s="284">
        <v>1326</v>
      </c>
      <c r="Z1298" s="284">
        <v>1563</v>
      </c>
      <c r="AA1298" s="284">
        <v>1375</v>
      </c>
      <c r="AB1298" s="284">
        <v>1268</v>
      </c>
      <c r="AC1298" s="284">
        <v>1405</v>
      </c>
      <c r="AD1298" s="284">
        <v>1666</v>
      </c>
      <c r="AE1298" s="284">
        <v>1423</v>
      </c>
      <c r="AF1298" s="284">
        <v>1402</v>
      </c>
      <c r="AG1298" s="284">
        <v>1536</v>
      </c>
      <c r="AH1298" s="284">
        <v>1827</v>
      </c>
      <c r="AI1298" s="284">
        <v>1242</v>
      </c>
      <c r="AJ1298" s="284">
        <v>1321</v>
      </c>
      <c r="AK1298" s="284">
        <v>1441</v>
      </c>
      <c r="AL1298" s="284">
        <v>1696</v>
      </c>
      <c r="AM1298" s="284">
        <v>1197</v>
      </c>
      <c r="AN1298" s="284">
        <v>1286</v>
      </c>
      <c r="AO1298" s="284">
        <v>1466</v>
      </c>
      <c r="AP1298" s="284">
        <v>1277</v>
      </c>
      <c r="AQ1298" s="284">
        <v>1277</v>
      </c>
      <c r="AR1298" s="284">
        <v>1482</v>
      </c>
      <c r="AS1298" s="284">
        <v>1407</v>
      </c>
      <c r="AU1298" t="s">
        <v>1430</v>
      </c>
    </row>
    <row r="1299" spans="4:47" ht="13.5" customHeight="1">
      <c r="D1299" s="283" t="s">
        <v>4618</v>
      </c>
      <c r="E1299" s="282"/>
      <c r="F1299" s="285" t="s">
        <v>1475</v>
      </c>
      <c r="G1299" s="199">
        <v>37.800000000000004</v>
      </c>
      <c r="H1299" s="287" t="s">
        <v>2022</v>
      </c>
      <c r="I1299" s="287" t="s">
        <v>2022</v>
      </c>
      <c r="J1299" s="287" t="s">
        <v>2022</v>
      </c>
      <c r="K1299" s="287" t="s">
        <v>2022</v>
      </c>
      <c r="L1299" s="287" t="s">
        <v>2022</v>
      </c>
      <c r="M1299" s="287" t="s">
        <v>2022</v>
      </c>
      <c r="N1299" s="287" t="s">
        <v>2022</v>
      </c>
      <c r="O1299" s="287" t="s">
        <v>2022</v>
      </c>
      <c r="P1299" s="287" t="s">
        <v>2022</v>
      </c>
      <c r="Q1299" s="287" t="s">
        <v>2022</v>
      </c>
      <c r="R1299" s="287" t="s">
        <v>2022</v>
      </c>
      <c r="S1299" s="284">
        <v>1491</v>
      </c>
      <c r="T1299" s="284">
        <v>1684</v>
      </c>
      <c r="U1299" s="284">
        <v>1793</v>
      </c>
      <c r="V1299" s="284">
        <v>1391</v>
      </c>
      <c r="W1299" s="284">
        <v>1527</v>
      </c>
      <c r="X1299" s="284">
        <v>1254</v>
      </c>
      <c r="Y1299" s="284">
        <v>1362</v>
      </c>
      <c r="Z1299" s="284">
        <v>1607</v>
      </c>
      <c r="AA1299" s="284">
        <v>1409</v>
      </c>
      <c r="AB1299" s="284">
        <v>1303</v>
      </c>
      <c r="AC1299" s="284">
        <v>1449</v>
      </c>
      <c r="AD1299" s="284">
        <v>1721</v>
      </c>
      <c r="AE1299" s="284">
        <v>1463</v>
      </c>
      <c r="AF1299" s="284">
        <v>1437</v>
      </c>
      <c r="AG1299" s="284">
        <v>1580</v>
      </c>
      <c r="AH1299" s="284">
        <v>1882</v>
      </c>
      <c r="AI1299" s="284">
        <v>0</v>
      </c>
      <c r="AJ1299" s="284">
        <v>1359</v>
      </c>
      <c r="AK1299" s="284">
        <v>1488</v>
      </c>
      <c r="AL1299" s="284">
        <v>1752</v>
      </c>
      <c r="AM1299" s="284">
        <v>1228</v>
      </c>
      <c r="AN1299" s="284">
        <v>1323</v>
      </c>
      <c r="AO1299" s="284">
        <v>1508</v>
      </c>
      <c r="AP1299" s="284">
        <v>1322</v>
      </c>
      <c r="AQ1299" s="284">
        <v>1322</v>
      </c>
      <c r="AR1299" s="284">
        <v>1546</v>
      </c>
      <c r="AS1299" s="284">
        <v>1452</v>
      </c>
      <c r="AU1299" t="s">
        <v>4618</v>
      </c>
    </row>
    <row r="1300" spans="4:47" ht="13.5" customHeight="1">
      <c r="D1300" s="283" t="s">
        <v>1431</v>
      </c>
      <c r="E1300" s="282"/>
      <c r="F1300" s="285" t="s">
        <v>1475</v>
      </c>
      <c r="G1300" s="199">
        <v>39.1</v>
      </c>
      <c r="H1300" s="284">
        <v>1204</v>
      </c>
      <c r="I1300" s="284">
        <v>1213</v>
      </c>
      <c r="J1300" s="284">
        <v>1366</v>
      </c>
      <c r="K1300" s="284">
        <v>1242</v>
      </c>
      <c r="L1300" s="284">
        <v>1237</v>
      </c>
      <c r="M1300" s="284">
        <v>1427</v>
      </c>
      <c r="N1300" s="284">
        <v>1319</v>
      </c>
      <c r="O1300" s="284">
        <v>1196</v>
      </c>
      <c r="P1300" s="284">
        <v>1259</v>
      </c>
      <c r="Q1300" s="284">
        <v>1409</v>
      </c>
      <c r="R1300" s="284">
        <v>1328</v>
      </c>
      <c r="S1300" s="284">
        <v>1544</v>
      </c>
      <c r="T1300" s="284">
        <v>1749</v>
      </c>
      <c r="U1300" s="284">
        <v>1865</v>
      </c>
      <c r="V1300" s="284">
        <v>1433</v>
      </c>
      <c r="W1300" s="284">
        <v>1575</v>
      </c>
      <c r="X1300" s="284">
        <v>1283</v>
      </c>
      <c r="Y1300" s="284">
        <v>1398</v>
      </c>
      <c r="Z1300" s="284">
        <v>1650</v>
      </c>
      <c r="AA1300" s="284">
        <v>1443</v>
      </c>
      <c r="AB1300" s="284">
        <v>1337</v>
      </c>
      <c r="AC1300" s="284">
        <v>1493</v>
      </c>
      <c r="AD1300" s="284">
        <v>1775</v>
      </c>
      <c r="AE1300" s="284">
        <v>1502</v>
      </c>
      <c r="AF1300" s="284">
        <v>1471</v>
      </c>
      <c r="AG1300" s="284">
        <v>1624</v>
      </c>
      <c r="AH1300" s="284">
        <v>1936</v>
      </c>
      <c r="AI1300" s="284">
        <v>1299</v>
      </c>
      <c r="AJ1300" s="284">
        <v>1396</v>
      </c>
      <c r="AK1300" s="284">
        <v>1534</v>
      </c>
      <c r="AL1300" s="284">
        <v>1807</v>
      </c>
      <c r="AM1300" s="284">
        <v>1258</v>
      </c>
      <c r="AN1300" s="284">
        <v>1359</v>
      </c>
      <c r="AO1300" s="284">
        <v>1549</v>
      </c>
      <c r="AP1300" s="284">
        <v>1367</v>
      </c>
      <c r="AQ1300" s="284">
        <v>1367</v>
      </c>
      <c r="AR1300" s="284">
        <v>1609</v>
      </c>
      <c r="AS1300" s="284">
        <v>1496</v>
      </c>
      <c r="AU1300" t="s">
        <v>1431</v>
      </c>
    </row>
    <row r="1301" spans="4:47" ht="13.5" customHeight="1">
      <c r="D1301" s="283" t="s">
        <v>2818</v>
      </c>
      <c r="E1301" s="282"/>
      <c r="F1301" s="285" t="s">
        <v>1475</v>
      </c>
      <c r="G1301" s="199">
        <v>40.4</v>
      </c>
      <c r="H1301" s="284">
        <v>1217</v>
      </c>
      <c r="I1301" s="284">
        <v>1212</v>
      </c>
      <c r="J1301" s="284">
        <v>1397</v>
      </c>
      <c r="K1301" s="284">
        <v>1245</v>
      </c>
      <c r="L1301" s="284">
        <v>1238</v>
      </c>
      <c r="M1301" s="284">
        <v>1439</v>
      </c>
      <c r="N1301" s="284">
        <v>1370</v>
      </c>
      <c r="O1301" s="284">
        <v>1246</v>
      </c>
      <c r="P1301" s="284">
        <v>1262</v>
      </c>
      <c r="Q1301" s="284">
        <v>1428</v>
      </c>
      <c r="R1301" s="284">
        <v>1368</v>
      </c>
      <c r="S1301" s="284">
        <v>1566</v>
      </c>
      <c r="T1301" s="284">
        <v>1783</v>
      </c>
      <c r="U1301" s="284">
        <v>1899</v>
      </c>
      <c r="V1301" s="284">
        <v>1460</v>
      </c>
      <c r="W1301" s="284">
        <v>1605</v>
      </c>
      <c r="X1301" s="284">
        <v>1314</v>
      </c>
      <c r="Y1301" s="284">
        <v>1435</v>
      </c>
      <c r="Z1301" s="284">
        <v>1670</v>
      </c>
      <c r="AA1301" s="284">
        <v>1446</v>
      </c>
      <c r="AB1301" s="284">
        <v>1397</v>
      </c>
      <c r="AC1301" s="284">
        <v>1554</v>
      </c>
      <c r="AD1301" s="284">
        <v>1818</v>
      </c>
      <c r="AE1301" s="284">
        <v>1527</v>
      </c>
      <c r="AF1301" s="284">
        <v>1519</v>
      </c>
      <c r="AG1301" s="284">
        <v>1678</v>
      </c>
      <c r="AH1301" s="284">
        <v>1964</v>
      </c>
      <c r="AI1301" s="284">
        <v>1315</v>
      </c>
      <c r="AJ1301" s="284">
        <v>1419</v>
      </c>
      <c r="AK1301" s="284">
        <v>1577</v>
      </c>
      <c r="AL1301" s="284">
        <v>1844</v>
      </c>
      <c r="AM1301" s="284">
        <v>1265</v>
      </c>
      <c r="AN1301" s="284">
        <v>1372</v>
      </c>
      <c r="AO1301" s="284">
        <v>1563</v>
      </c>
      <c r="AP1301" s="284">
        <v>1395</v>
      </c>
      <c r="AQ1301" s="284">
        <v>1395</v>
      </c>
      <c r="AR1301" s="284">
        <v>1656</v>
      </c>
      <c r="AS1301" s="284">
        <v>1524</v>
      </c>
      <c r="AU1301" t="s">
        <v>2818</v>
      </c>
    </row>
    <row r="1302" spans="4:47" ht="13.5" customHeight="1">
      <c r="D1302" s="283" t="s">
        <v>1432</v>
      </c>
      <c r="E1302" s="282"/>
      <c r="F1302" s="285" t="s">
        <v>1475</v>
      </c>
      <c r="G1302" s="199">
        <v>41.7</v>
      </c>
      <c r="H1302" s="284">
        <v>1319</v>
      </c>
      <c r="I1302" s="284">
        <v>1331</v>
      </c>
      <c r="J1302" s="284">
        <v>1499</v>
      </c>
      <c r="K1302" s="284">
        <v>1364</v>
      </c>
      <c r="L1302" s="284">
        <v>1358</v>
      </c>
      <c r="M1302" s="284">
        <v>1578</v>
      </c>
      <c r="N1302" s="284">
        <v>1450</v>
      </c>
      <c r="O1302" s="284">
        <v>1314</v>
      </c>
      <c r="P1302" s="284">
        <v>1395</v>
      </c>
      <c r="Q1302" s="284">
        <v>1561</v>
      </c>
      <c r="R1302" s="284">
        <v>1469</v>
      </c>
      <c r="S1302" s="284">
        <v>1663</v>
      </c>
      <c r="T1302" s="284">
        <v>1894</v>
      </c>
      <c r="U1302" s="284">
        <v>2025</v>
      </c>
      <c r="V1302" s="284">
        <v>1567</v>
      </c>
      <c r="W1302" s="284">
        <v>1726</v>
      </c>
      <c r="X1302" s="284">
        <v>1395</v>
      </c>
      <c r="Y1302" s="284">
        <v>1524</v>
      </c>
      <c r="Z1302" s="284">
        <v>1802</v>
      </c>
      <c r="AA1302" s="284">
        <v>1569</v>
      </c>
      <c r="AB1302" s="284">
        <v>1460</v>
      </c>
      <c r="AC1302" s="284">
        <v>1636</v>
      </c>
      <c r="AD1302" s="284">
        <v>1949</v>
      </c>
      <c r="AE1302" s="284">
        <v>1640</v>
      </c>
      <c r="AF1302" s="284">
        <v>1594</v>
      </c>
      <c r="AG1302" s="284">
        <v>1767</v>
      </c>
      <c r="AH1302" s="284">
        <v>2110</v>
      </c>
      <c r="AI1302" s="284">
        <v>1409</v>
      </c>
      <c r="AJ1302" s="284">
        <v>1525</v>
      </c>
      <c r="AK1302" s="284">
        <v>1682</v>
      </c>
      <c r="AL1302" s="284">
        <v>1981</v>
      </c>
      <c r="AM1302" s="284">
        <v>1373</v>
      </c>
      <c r="AN1302" s="284">
        <v>1486</v>
      </c>
      <c r="AO1302" s="284">
        <v>1694</v>
      </c>
      <c r="AP1302" s="284">
        <v>1516</v>
      </c>
      <c r="AQ1302" s="284">
        <v>1516</v>
      </c>
      <c r="AR1302" s="284">
        <v>1796</v>
      </c>
      <c r="AS1302" s="284">
        <v>1644</v>
      </c>
      <c r="AU1302" t="s">
        <v>1432</v>
      </c>
    </row>
    <row r="1303" spans="4:47" ht="13.5" customHeight="1">
      <c r="D1303" s="283" t="s">
        <v>1433</v>
      </c>
      <c r="E1303" s="282"/>
      <c r="F1303" s="285" t="s">
        <v>1476</v>
      </c>
      <c r="G1303" s="199">
        <v>40.200000000000003</v>
      </c>
      <c r="H1303" s="284">
        <v>1188</v>
      </c>
      <c r="I1303" s="284">
        <v>1195</v>
      </c>
      <c r="J1303" s="284">
        <v>1349</v>
      </c>
      <c r="K1303" s="284">
        <v>1219</v>
      </c>
      <c r="L1303" s="284">
        <v>1215</v>
      </c>
      <c r="M1303" s="284">
        <v>1396</v>
      </c>
      <c r="N1303" s="284">
        <v>1296</v>
      </c>
      <c r="O1303" s="284">
        <v>1176</v>
      </c>
      <c r="P1303" s="284">
        <v>1230</v>
      </c>
      <c r="Q1303" s="284">
        <v>1380</v>
      </c>
      <c r="R1303" s="284">
        <v>1303</v>
      </c>
      <c r="S1303" s="284">
        <v>1523</v>
      </c>
      <c r="T1303" s="284">
        <v>1720</v>
      </c>
      <c r="U1303" s="284">
        <v>1834</v>
      </c>
      <c r="V1303" s="284">
        <v>1404</v>
      </c>
      <c r="W1303" s="284">
        <v>1541</v>
      </c>
      <c r="X1303" s="284">
        <v>1263</v>
      </c>
      <c r="Y1303" s="284">
        <v>1373</v>
      </c>
      <c r="Z1303" s="284">
        <v>1619</v>
      </c>
      <c r="AA1303" s="284">
        <v>1420</v>
      </c>
      <c r="AB1303" s="284">
        <v>1313</v>
      </c>
      <c r="AC1303" s="284">
        <v>1455</v>
      </c>
      <c r="AD1303" s="284">
        <v>1734</v>
      </c>
      <c r="AE1303" s="284">
        <v>1474</v>
      </c>
      <c r="AF1303" s="284">
        <v>1447</v>
      </c>
      <c r="AG1303" s="284">
        <v>1592</v>
      </c>
      <c r="AH1303" s="284">
        <v>1895</v>
      </c>
      <c r="AI1303" s="284">
        <v>1280</v>
      </c>
      <c r="AJ1303" s="284">
        <v>1362</v>
      </c>
      <c r="AK1303" s="284">
        <v>1489</v>
      </c>
      <c r="AL1303" s="284">
        <v>1752</v>
      </c>
      <c r="AM1303" s="284">
        <v>1241</v>
      </c>
      <c r="AN1303" s="284">
        <v>1339</v>
      </c>
      <c r="AO1303" s="284">
        <v>1526</v>
      </c>
      <c r="AP1303" s="284">
        <v>1334</v>
      </c>
      <c r="AQ1303" s="284">
        <v>1334</v>
      </c>
      <c r="AR1303" s="284">
        <v>1560</v>
      </c>
      <c r="AS1303" s="284">
        <v>1461</v>
      </c>
      <c r="AU1303" t="s">
        <v>1433</v>
      </c>
    </row>
    <row r="1304" spans="4:47" ht="13.5" customHeight="1">
      <c r="D1304" s="283" t="s">
        <v>4619</v>
      </c>
      <c r="E1304" s="282"/>
      <c r="F1304" s="285" t="s">
        <v>1476</v>
      </c>
      <c r="G1304" s="199">
        <v>41.6</v>
      </c>
      <c r="H1304" s="287" t="s">
        <v>2022</v>
      </c>
      <c r="I1304" s="287" t="s">
        <v>2022</v>
      </c>
      <c r="J1304" s="287" t="s">
        <v>2022</v>
      </c>
      <c r="K1304" s="287" t="s">
        <v>2022</v>
      </c>
      <c r="L1304" s="287" t="s">
        <v>2022</v>
      </c>
      <c r="M1304" s="287" t="s">
        <v>2022</v>
      </c>
      <c r="N1304" s="287" t="s">
        <v>2022</v>
      </c>
      <c r="O1304" s="287" t="s">
        <v>2022</v>
      </c>
      <c r="P1304" s="287" t="s">
        <v>2022</v>
      </c>
      <c r="Q1304" s="287" t="s">
        <v>2022</v>
      </c>
      <c r="R1304" s="287" t="s">
        <v>2022</v>
      </c>
      <c r="S1304" s="284">
        <v>1545</v>
      </c>
      <c r="T1304" s="284">
        <v>1754</v>
      </c>
      <c r="U1304" s="284">
        <v>1867</v>
      </c>
      <c r="V1304" s="284">
        <v>1450</v>
      </c>
      <c r="W1304" s="284">
        <v>1593</v>
      </c>
      <c r="X1304" s="284">
        <v>1295</v>
      </c>
      <c r="Y1304" s="284">
        <v>1412</v>
      </c>
      <c r="Z1304" s="284">
        <v>1666</v>
      </c>
      <c r="AA1304" s="284">
        <v>1456</v>
      </c>
      <c r="AB1304" s="284">
        <v>1351</v>
      </c>
      <c r="AC1304" s="284">
        <v>1503</v>
      </c>
      <c r="AD1304" s="284">
        <v>1794</v>
      </c>
      <c r="AE1304" s="284">
        <v>1517</v>
      </c>
      <c r="AF1304" s="284">
        <v>1485</v>
      </c>
      <c r="AG1304" s="284">
        <v>1640</v>
      </c>
      <c r="AH1304" s="284">
        <v>1955</v>
      </c>
      <c r="AI1304" s="284">
        <v>0</v>
      </c>
      <c r="AJ1304" s="284">
        <v>1403</v>
      </c>
      <c r="AK1304" s="284">
        <v>1540</v>
      </c>
      <c r="AL1304" s="284">
        <v>1812</v>
      </c>
      <c r="AM1304" s="284">
        <v>1274</v>
      </c>
      <c r="AN1304" s="284">
        <v>1379</v>
      </c>
      <c r="AO1304" s="284">
        <v>1571</v>
      </c>
      <c r="AP1304" s="284">
        <v>1383</v>
      </c>
      <c r="AQ1304" s="284">
        <v>1383</v>
      </c>
      <c r="AR1304" s="284">
        <v>1629</v>
      </c>
      <c r="AS1304" s="284">
        <v>1509</v>
      </c>
      <c r="AU1304" t="s">
        <v>4619</v>
      </c>
    </row>
    <row r="1305" spans="4:47" ht="13.5" customHeight="1">
      <c r="D1305" s="283" t="s">
        <v>1434</v>
      </c>
      <c r="E1305" s="282"/>
      <c r="F1305" s="285" t="s">
        <v>1476</v>
      </c>
      <c r="G1305" s="199">
        <v>43</v>
      </c>
      <c r="H1305" s="284">
        <v>1252</v>
      </c>
      <c r="I1305" s="284">
        <v>1264</v>
      </c>
      <c r="J1305" s="284">
        <v>1426</v>
      </c>
      <c r="K1305" s="284">
        <v>1291</v>
      </c>
      <c r="L1305" s="284">
        <v>1286</v>
      </c>
      <c r="M1305" s="284">
        <v>1493</v>
      </c>
      <c r="N1305" s="284">
        <v>1374</v>
      </c>
      <c r="O1305" s="284">
        <v>1245</v>
      </c>
      <c r="P1305" s="284">
        <v>1316</v>
      </c>
      <c r="Q1305" s="284">
        <v>1470</v>
      </c>
      <c r="R1305" s="284">
        <v>1386</v>
      </c>
      <c r="S1305" s="284">
        <v>1601</v>
      </c>
      <c r="T1305" s="284">
        <v>1824</v>
      </c>
      <c r="U1305" s="284">
        <v>1944</v>
      </c>
      <c r="V1305" s="284">
        <v>1496</v>
      </c>
      <c r="W1305" s="284">
        <v>1644</v>
      </c>
      <c r="X1305" s="284">
        <v>1326</v>
      </c>
      <c r="Y1305" s="284">
        <v>1450</v>
      </c>
      <c r="Z1305" s="284">
        <v>1713</v>
      </c>
      <c r="AA1305" s="284">
        <v>1492</v>
      </c>
      <c r="AB1305" s="284">
        <v>1388</v>
      </c>
      <c r="AC1305" s="284">
        <v>1551</v>
      </c>
      <c r="AD1305" s="284">
        <v>1853</v>
      </c>
      <c r="AE1305" s="284">
        <v>1559</v>
      </c>
      <c r="AF1305" s="284">
        <v>1522</v>
      </c>
      <c r="AG1305" s="284">
        <v>1687</v>
      </c>
      <c r="AH1305" s="284">
        <v>2014</v>
      </c>
      <c r="AI1305" s="284">
        <v>1340</v>
      </c>
      <c r="AJ1305" s="284">
        <v>1443</v>
      </c>
      <c r="AK1305" s="284">
        <v>1590</v>
      </c>
      <c r="AL1305" s="284">
        <v>1872</v>
      </c>
      <c r="AM1305" s="284">
        <v>1307</v>
      </c>
      <c r="AN1305" s="284">
        <v>1418</v>
      </c>
      <c r="AO1305" s="284">
        <v>1616</v>
      </c>
      <c r="AP1305" s="284">
        <v>1431</v>
      </c>
      <c r="AQ1305" s="284">
        <v>1431</v>
      </c>
      <c r="AR1305" s="284">
        <v>1698</v>
      </c>
      <c r="AS1305" s="284">
        <v>1556</v>
      </c>
      <c r="AU1305" t="s">
        <v>1434</v>
      </c>
    </row>
    <row r="1306" spans="4:47" ht="13.5" customHeight="1">
      <c r="D1306" s="283" t="s">
        <v>2819</v>
      </c>
      <c r="E1306" s="282"/>
      <c r="F1306" s="285" t="s">
        <v>1476</v>
      </c>
      <c r="G1306" s="199">
        <v>44.5</v>
      </c>
      <c r="H1306" s="284">
        <v>1265</v>
      </c>
      <c r="I1306" s="284">
        <v>1261</v>
      </c>
      <c r="J1306" s="284">
        <v>1459</v>
      </c>
      <c r="K1306" s="284">
        <v>1294</v>
      </c>
      <c r="L1306" s="284">
        <v>1288</v>
      </c>
      <c r="M1306" s="284">
        <v>1501</v>
      </c>
      <c r="N1306" s="284">
        <v>1428</v>
      </c>
      <c r="O1306" s="284">
        <v>1300</v>
      </c>
      <c r="P1306" s="284">
        <v>1319</v>
      </c>
      <c r="Q1306" s="284">
        <v>1492</v>
      </c>
      <c r="R1306" s="284">
        <v>1430</v>
      </c>
      <c r="S1306" s="284">
        <v>1625</v>
      </c>
      <c r="T1306" s="284">
        <v>1861</v>
      </c>
      <c r="U1306" s="284">
        <v>1980</v>
      </c>
      <c r="V1306" s="284">
        <v>1526</v>
      </c>
      <c r="W1306" s="284">
        <v>1677</v>
      </c>
      <c r="X1306" s="284">
        <v>1359</v>
      </c>
      <c r="Y1306" s="284">
        <v>1491</v>
      </c>
      <c r="Z1306" s="284">
        <v>1734</v>
      </c>
      <c r="AA1306" s="284">
        <v>1496</v>
      </c>
      <c r="AB1306" s="284">
        <v>1453</v>
      </c>
      <c r="AC1306" s="284">
        <v>1623</v>
      </c>
      <c r="AD1306" s="284">
        <v>1899</v>
      </c>
      <c r="AE1306" s="284">
        <v>1586</v>
      </c>
      <c r="AF1306" s="284">
        <v>1575</v>
      </c>
      <c r="AG1306" s="284">
        <v>1748</v>
      </c>
      <c r="AH1306" s="284">
        <v>2046</v>
      </c>
      <c r="AI1306" s="284">
        <v>1358</v>
      </c>
      <c r="AJ1306" s="284">
        <v>1468</v>
      </c>
      <c r="AK1306" s="284">
        <v>1612</v>
      </c>
      <c r="AL1306" s="284">
        <v>1913</v>
      </c>
      <c r="AM1306" s="284">
        <v>1315</v>
      </c>
      <c r="AN1306" s="284">
        <v>1432</v>
      </c>
      <c r="AO1306" s="284">
        <v>1632</v>
      </c>
      <c r="AP1306" s="284">
        <v>1462</v>
      </c>
      <c r="AQ1306" s="284">
        <v>1462</v>
      </c>
      <c r="AR1306" s="284">
        <v>1750</v>
      </c>
      <c r="AS1306" s="284">
        <v>1587</v>
      </c>
      <c r="AU1306" t="s">
        <v>2819</v>
      </c>
    </row>
    <row r="1307" spans="4:47" ht="13.5" customHeight="1">
      <c r="D1307" s="283" t="s">
        <v>1435</v>
      </c>
      <c r="E1307" s="282"/>
      <c r="F1307" s="285" t="s">
        <v>1476</v>
      </c>
      <c r="G1307" s="199">
        <v>45.9</v>
      </c>
      <c r="H1307" s="284">
        <v>1373</v>
      </c>
      <c r="I1307" s="284">
        <v>1387</v>
      </c>
      <c r="J1307" s="284">
        <v>1565</v>
      </c>
      <c r="K1307" s="284">
        <v>1418</v>
      </c>
      <c r="L1307" s="284">
        <v>1412</v>
      </c>
      <c r="M1307" s="284">
        <v>1652</v>
      </c>
      <c r="N1307" s="284">
        <v>1510</v>
      </c>
      <c r="O1307" s="284">
        <v>1369</v>
      </c>
      <c r="P1307" s="284">
        <v>1460</v>
      </c>
      <c r="Q1307" s="284">
        <v>1630</v>
      </c>
      <c r="R1307" s="284">
        <v>1536</v>
      </c>
      <c r="S1307" s="284">
        <v>1727</v>
      </c>
      <c r="T1307" s="284">
        <v>1978</v>
      </c>
      <c r="U1307" s="284">
        <v>2115</v>
      </c>
      <c r="V1307" s="284">
        <v>1638</v>
      </c>
      <c r="W1307" s="284">
        <v>1804</v>
      </c>
      <c r="X1307" s="284">
        <v>1442</v>
      </c>
      <c r="Y1307" s="284">
        <v>1583</v>
      </c>
      <c r="Z1307" s="284">
        <v>1872</v>
      </c>
      <c r="AA1307" s="284">
        <v>1624</v>
      </c>
      <c r="AB1307" s="284">
        <v>1516</v>
      </c>
      <c r="AC1307" s="284">
        <v>1701</v>
      </c>
      <c r="AD1307" s="284">
        <v>2036</v>
      </c>
      <c r="AE1307" s="284">
        <v>1705</v>
      </c>
      <c r="AF1307" s="284">
        <v>1650</v>
      </c>
      <c r="AG1307" s="284">
        <v>1838</v>
      </c>
      <c r="AH1307" s="284">
        <v>2197</v>
      </c>
      <c r="AI1307" s="284">
        <v>1456</v>
      </c>
      <c r="AJ1307" s="284">
        <v>1578</v>
      </c>
      <c r="AK1307" s="284">
        <v>1747</v>
      </c>
      <c r="AL1307" s="284">
        <v>2056</v>
      </c>
      <c r="AM1307" s="284">
        <v>1427</v>
      </c>
      <c r="AN1307" s="284">
        <v>1551</v>
      </c>
      <c r="AO1307" s="284">
        <v>1768</v>
      </c>
      <c r="AP1307" s="284">
        <v>1589</v>
      </c>
      <c r="AQ1307" s="284">
        <v>1589</v>
      </c>
      <c r="AR1307" s="284">
        <v>1897</v>
      </c>
      <c r="AS1307" s="284">
        <v>1713</v>
      </c>
      <c r="AU1307" t="s">
        <v>1435</v>
      </c>
    </row>
    <row r="1308" spans="4:47" ht="13.5" customHeight="1">
      <c r="D1308" s="283" t="s">
        <v>1454</v>
      </c>
      <c r="E1308" s="282"/>
      <c r="F1308" s="285" t="s">
        <v>1483</v>
      </c>
      <c r="G1308" s="199">
        <v>32.9</v>
      </c>
      <c r="H1308" s="284">
        <v>922</v>
      </c>
      <c r="I1308" s="284">
        <v>927</v>
      </c>
      <c r="J1308" s="284">
        <v>1048</v>
      </c>
      <c r="K1308" s="284">
        <v>953</v>
      </c>
      <c r="L1308" s="284">
        <v>948</v>
      </c>
      <c r="M1308" s="284">
        <v>1088</v>
      </c>
      <c r="N1308" s="284">
        <v>996</v>
      </c>
      <c r="O1308" s="284">
        <v>914</v>
      </c>
      <c r="P1308" s="284">
        <v>954</v>
      </c>
      <c r="Q1308" s="284">
        <v>1072</v>
      </c>
      <c r="R1308" s="284">
        <v>998</v>
      </c>
      <c r="S1308" s="284">
        <v>1136</v>
      </c>
      <c r="T1308" s="284">
        <v>1297</v>
      </c>
      <c r="U1308" s="284">
        <v>1382</v>
      </c>
      <c r="V1308" s="284">
        <v>1071</v>
      </c>
      <c r="W1308" s="284">
        <v>1172</v>
      </c>
      <c r="X1308" s="284">
        <v>994</v>
      </c>
      <c r="Y1308" s="284">
        <v>1071</v>
      </c>
      <c r="Z1308" s="284">
        <v>1256</v>
      </c>
      <c r="AA1308" s="284">
        <v>1120</v>
      </c>
      <c r="AB1308" s="284">
        <v>1018</v>
      </c>
      <c r="AC1308" s="284">
        <v>1114</v>
      </c>
      <c r="AD1308" s="284">
        <v>1318</v>
      </c>
      <c r="AE1308" s="284">
        <v>1146</v>
      </c>
      <c r="AF1308" s="284">
        <v>1120</v>
      </c>
      <c r="AG1308" s="284">
        <v>1219</v>
      </c>
      <c r="AH1308" s="284">
        <v>1441</v>
      </c>
      <c r="AI1308" s="284">
        <v>1016</v>
      </c>
      <c r="AJ1308" s="284">
        <v>1062</v>
      </c>
      <c r="AK1308" s="284">
        <v>1153</v>
      </c>
      <c r="AL1308" s="284">
        <v>1349</v>
      </c>
      <c r="AM1308" s="284">
        <v>967</v>
      </c>
      <c r="AN1308" s="284">
        <v>1029</v>
      </c>
      <c r="AO1308" s="284">
        <v>1168</v>
      </c>
      <c r="AP1308" s="284">
        <v>1039</v>
      </c>
      <c r="AQ1308" s="284">
        <v>1039</v>
      </c>
      <c r="AR1308" s="284">
        <v>1177</v>
      </c>
      <c r="AS1308" s="284">
        <v>1155</v>
      </c>
      <c r="AU1308" t="s">
        <v>1454</v>
      </c>
    </row>
    <row r="1309" spans="4:47" ht="13.5" customHeight="1">
      <c r="D1309" s="283" t="s">
        <v>4620</v>
      </c>
      <c r="E1309" s="282"/>
      <c r="F1309" s="285" t="s">
        <v>1483</v>
      </c>
      <c r="G1309" s="199">
        <v>34</v>
      </c>
      <c r="H1309" s="284" t="s">
        <v>2022</v>
      </c>
      <c r="I1309" s="284" t="s">
        <v>2022</v>
      </c>
      <c r="J1309" s="284" t="s">
        <v>2022</v>
      </c>
      <c r="K1309" s="284" t="s">
        <v>2022</v>
      </c>
      <c r="L1309" s="284" t="s">
        <v>2022</v>
      </c>
      <c r="M1309" s="284" t="s">
        <v>2022</v>
      </c>
      <c r="N1309" s="284" t="s">
        <v>2022</v>
      </c>
      <c r="O1309" s="284" t="s">
        <v>2022</v>
      </c>
      <c r="P1309" s="284" t="s">
        <v>2022</v>
      </c>
      <c r="Q1309" s="284" t="s">
        <v>2022</v>
      </c>
      <c r="R1309" s="284" t="s">
        <v>2022</v>
      </c>
      <c r="S1309" s="284">
        <v>1154</v>
      </c>
      <c r="T1309" s="284">
        <v>1326</v>
      </c>
      <c r="U1309" s="284">
        <v>1410</v>
      </c>
      <c r="V1309" s="284">
        <v>1110</v>
      </c>
      <c r="W1309" s="284">
        <v>1216</v>
      </c>
      <c r="X1309" s="284">
        <v>1021</v>
      </c>
      <c r="Y1309" s="284">
        <v>1104</v>
      </c>
      <c r="Z1309" s="284">
        <v>1296</v>
      </c>
      <c r="AA1309" s="284">
        <v>1151</v>
      </c>
      <c r="AB1309" s="284">
        <v>1050</v>
      </c>
      <c r="AC1309" s="284">
        <v>1154</v>
      </c>
      <c r="AD1309" s="284">
        <v>1368</v>
      </c>
      <c r="AE1309" s="284">
        <v>1182</v>
      </c>
      <c r="AF1309" s="284">
        <v>1152</v>
      </c>
      <c r="AG1309" s="284">
        <v>1259</v>
      </c>
      <c r="AH1309" s="284">
        <v>1491</v>
      </c>
      <c r="AI1309" s="284">
        <v>0</v>
      </c>
      <c r="AJ1309" s="284">
        <v>1096</v>
      </c>
      <c r="AK1309" s="284">
        <v>1195</v>
      </c>
      <c r="AL1309" s="284">
        <v>1399</v>
      </c>
      <c r="AM1309" s="284">
        <v>995</v>
      </c>
      <c r="AN1309" s="284">
        <v>1063</v>
      </c>
      <c r="AO1309" s="284">
        <v>1206</v>
      </c>
      <c r="AP1309" s="284">
        <v>1080</v>
      </c>
      <c r="AQ1309" s="284">
        <v>1080</v>
      </c>
      <c r="AR1309" s="284">
        <v>1235</v>
      </c>
      <c r="AS1309" s="284">
        <v>1196</v>
      </c>
      <c r="AU1309" t="s">
        <v>4620</v>
      </c>
    </row>
    <row r="1310" spans="4:47" ht="13.5" customHeight="1">
      <c r="D1310" s="283" t="s">
        <v>1455</v>
      </c>
      <c r="E1310" s="282"/>
      <c r="F1310" s="285" t="s">
        <v>1483</v>
      </c>
      <c r="G1310" s="199">
        <v>35.200000000000003</v>
      </c>
      <c r="H1310" s="284">
        <v>978</v>
      </c>
      <c r="I1310" s="284">
        <v>986</v>
      </c>
      <c r="J1310" s="284">
        <v>1114</v>
      </c>
      <c r="K1310" s="284">
        <v>1015</v>
      </c>
      <c r="L1310" s="284">
        <v>1010</v>
      </c>
      <c r="M1310" s="284">
        <v>1170</v>
      </c>
      <c r="N1310" s="284">
        <v>1064</v>
      </c>
      <c r="O1310" s="284">
        <v>972</v>
      </c>
      <c r="P1310" s="284">
        <v>1025</v>
      </c>
      <c r="Q1310" s="284">
        <v>1148</v>
      </c>
      <c r="R1310" s="284">
        <v>1068</v>
      </c>
      <c r="S1310" s="284">
        <v>1202</v>
      </c>
      <c r="T1310" s="284">
        <v>1385</v>
      </c>
      <c r="U1310" s="284">
        <v>1475</v>
      </c>
      <c r="V1310" s="284">
        <v>1149</v>
      </c>
      <c r="W1310" s="284">
        <v>1259</v>
      </c>
      <c r="X1310" s="284">
        <v>1047</v>
      </c>
      <c r="Y1310" s="284">
        <v>1136</v>
      </c>
      <c r="Z1310" s="284">
        <v>1335</v>
      </c>
      <c r="AA1310" s="284">
        <v>1181</v>
      </c>
      <c r="AB1310" s="284">
        <v>1081</v>
      </c>
      <c r="AC1310" s="284">
        <v>1194</v>
      </c>
      <c r="AD1310" s="284">
        <v>1417</v>
      </c>
      <c r="AE1310" s="284">
        <v>1217</v>
      </c>
      <c r="AF1310" s="284">
        <v>1183</v>
      </c>
      <c r="AG1310" s="284">
        <v>1299</v>
      </c>
      <c r="AH1310" s="284">
        <v>1540</v>
      </c>
      <c r="AI1310" s="284">
        <v>1067</v>
      </c>
      <c r="AJ1310" s="284">
        <v>1130</v>
      </c>
      <c r="AK1310" s="284">
        <v>1237</v>
      </c>
      <c r="AL1310" s="284">
        <v>1449</v>
      </c>
      <c r="AM1310" s="284">
        <v>1023</v>
      </c>
      <c r="AN1310" s="284">
        <v>1096</v>
      </c>
      <c r="AO1310" s="284">
        <v>1244</v>
      </c>
      <c r="AP1310" s="284">
        <v>1120</v>
      </c>
      <c r="AQ1310" s="284">
        <v>1120</v>
      </c>
      <c r="AR1310" s="284">
        <v>1292</v>
      </c>
      <c r="AS1310" s="284">
        <v>1236</v>
      </c>
      <c r="AU1310" t="s">
        <v>1455</v>
      </c>
    </row>
    <row r="1311" spans="4:47" ht="13.5" customHeight="1">
      <c r="D1311" s="283" t="s">
        <v>2820</v>
      </c>
      <c r="E1311" s="282"/>
      <c r="F1311" s="285" t="s">
        <v>1483</v>
      </c>
      <c r="G1311" s="199">
        <v>36.4</v>
      </c>
      <c r="H1311" s="284">
        <v>990</v>
      </c>
      <c r="I1311" s="284">
        <v>985</v>
      </c>
      <c r="J1311" s="284">
        <v>1143</v>
      </c>
      <c r="K1311" s="284">
        <v>1018</v>
      </c>
      <c r="L1311" s="284">
        <v>1011</v>
      </c>
      <c r="M1311" s="284">
        <v>1184</v>
      </c>
      <c r="N1311" s="284">
        <v>1112</v>
      </c>
      <c r="O1311" s="284">
        <v>1017</v>
      </c>
      <c r="P1311" s="284">
        <v>1029</v>
      </c>
      <c r="Q1311" s="284">
        <v>1165</v>
      </c>
      <c r="R1311" s="284">
        <v>1104</v>
      </c>
      <c r="S1311" s="284">
        <v>1223</v>
      </c>
      <c r="T1311" s="284">
        <v>1416</v>
      </c>
      <c r="U1311" s="284">
        <v>1505</v>
      </c>
      <c r="V1311" s="284">
        <v>1173</v>
      </c>
      <c r="W1311" s="284">
        <v>1286</v>
      </c>
      <c r="X1311" s="284">
        <v>1072</v>
      </c>
      <c r="Y1311" s="284">
        <v>1166</v>
      </c>
      <c r="Z1311" s="284">
        <v>1353</v>
      </c>
      <c r="AA1311" s="284">
        <v>1188</v>
      </c>
      <c r="AB1311" s="284">
        <v>1127</v>
      </c>
      <c r="AC1311" s="284">
        <v>1247</v>
      </c>
      <c r="AD1311" s="284">
        <v>1454</v>
      </c>
      <c r="AE1311" s="284">
        <v>1239</v>
      </c>
      <c r="AF1311" s="284">
        <v>1226</v>
      </c>
      <c r="AG1311" s="284">
        <v>1348</v>
      </c>
      <c r="AH1311" s="284">
        <v>1573</v>
      </c>
      <c r="AI1311" s="284">
        <v>1081</v>
      </c>
      <c r="AJ1311" s="284">
        <v>1151</v>
      </c>
      <c r="AK1311" s="284">
        <v>1267</v>
      </c>
      <c r="AL1311" s="284">
        <v>1483</v>
      </c>
      <c r="AM1311" s="284">
        <v>1033</v>
      </c>
      <c r="AN1311" s="284">
        <v>1111</v>
      </c>
      <c r="AO1311" s="284">
        <v>1261</v>
      </c>
      <c r="AP1311" s="284">
        <v>1146</v>
      </c>
      <c r="AQ1311" s="284">
        <v>1146</v>
      </c>
      <c r="AR1311" s="284">
        <v>1335</v>
      </c>
      <c r="AS1311" s="284">
        <v>1261</v>
      </c>
      <c r="AU1311" t="s">
        <v>2820</v>
      </c>
    </row>
    <row r="1312" spans="4:47" ht="13.5" customHeight="1">
      <c r="D1312" s="283" t="s">
        <v>1456</v>
      </c>
      <c r="E1312" s="282"/>
      <c r="F1312" s="285" t="s">
        <v>1483</v>
      </c>
      <c r="G1312" s="199">
        <v>37.5</v>
      </c>
      <c r="H1312" s="284">
        <v>1088</v>
      </c>
      <c r="I1312" s="284">
        <v>1099</v>
      </c>
      <c r="J1312" s="284">
        <v>1241</v>
      </c>
      <c r="K1312" s="284">
        <v>1132</v>
      </c>
      <c r="L1312" s="284">
        <v>1126</v>
      </c>
      <c r="M1312" s="284">
        <v>1313</v>
      </c>
      <c r="N1312" s="284">
        <v>1189</v>
      </c>
      <c r="O1312" s="284">
        <v>1085</v>
      </c>
      <c r="P1312" s="284">
        <v>1153</v>
      </c>
      <c r="Q1312" s="284">
        <v>1292</v>
      </c>
      <c r="R1312" s="284">
        <v>1202</v>
      </c>
      <c r="S1312" s="284">
        <v>1316</v>
      </c>
      <c r="T1312" s="284">
        <v>1520</v>
      </c>
      <c r="U1312" s="284">
        <v>1627</v>
      </c>
      <c r="V1312" s="284">
        <v>1276</v>
      </c>
      <c r="W1312" s="284">
        <v>1401</v>
      </c>
      <c r="X1312" s="284">
        <v>1154</v>
      </c>
      <c r="Y1312" s="284">
        <v>1256</v>
      </c>
      <c r="Z1312" s="284">
        <v>1478</v>
      </c>
      <c r="AA1312" s="284">
        <v>1302</v>
      </c>
      <c r="AB1312" s="284">
        <v>1198</v>
      </c>
      <c r="AC1312" s="284">
        <v>1329</v>
      </c>
      <c r="AD1312" s="284">
        <v>1581</v>
      </c>
      <c r="AE1312" s="284">
        <v>1349</v>
      </c>
      <c r="AF1312" s="284">
        <v>1300</v>
      </c>
      <c r="AG1312" s="284">
        <v>1434</v>
      </c>
      <c r="AH1312" s="284">
        <v>1704</v>
      </c>
      <c r="AI1312" s="284">
        <v>1174</v>
      </c>
      <c r="AJ1312" s="284">
        <v>1252</v>
      </c>
      <c r="AK1312" s="284">
        <v>1377</v>
      </c>
      <c r="AL1312" s="284">
        <v>1613</v>
      </c>
      <c r="AM1312" s="284">
        <v>1133</v>
      </c>
      <c r="AN1312" s="284">
        <v>1216</v>
      </c>
      <c r="AO1312" s="284">
        <v>1381</v>
      </c>
      <c r="AP1312" s="284">
        <v>1262</v>
      </c>
      <c r="AQ1312" s="284">
        <v>1262</v>
      </c>
      <c r="AR1312" s="284">
        <v>1467</v>
      </c>
      <c r="AS1312" s="284">
        <v>1376</v>
      </c>
      <c r="AU1312" t="s">
        <v>1456</v>
      </c>
    </row>
    <row r="1313" spans="4:47" ht="13.5" customHeight="1">
      <c r="D1313" s="283" t="s">
        <v>1457</v>
      </c>
      <c r="E1313" s="282"/>
      <c r="F1313" s="285" t="s">
        <v>1484</v>
      </c>
      <c r="G1313" s="199">
        <v>36.5</v>
      </c>
      <c r="H1313" s="284">
        <v>961</v>
      </c>
      <c r="I1313" s="284">
        <v>967</v>
      </c>
      <c r="J1313" s="284">
        <v>1086</v>
      </c>
      <c r="K1313" s="284">
        <v>992</v>
      </c>
      <c r="L1313" s="284">
        <v>988</v>
      </c>
      <c r="M1313" s="284">
        <v>1130</v>
      </c>
      <c r="N1313" s="284">
        <v>1039</v>
      </c>
      <c r="O1313" s="284">
        <v>951</v>
      </c>
      <c r="P1313" s="284">
        <v>998</v>
      </c>
      <c r="Q1313" s="284">
        <v>1119</v>
      </c>
      <c r="R1313" s="284">
        <v>1043</v>
      </c>
      <c r="S1313" s="284">
        <v>1180</v>
      </c>
      <c r="T1313" s="284">
        <v>1356</v>
      </c>
      <c r="U1313" s="284">
        <v>1441</v>
      </c>
      <c r="V1313" s="284">
        <v>1119</v>
      </c>
      <c r="W1313" s="284">
        <v>1225</v>
      </c>
      <c r="X1313" s="284">
        <v>1030</v>
      </c>
      <c r="Y1313" s="284">
        <v>1113</v>
      </c>
      <c r="Z1313" s="284">
        <v>1306</v>
      </c>
      <c r="AA1313" s="284">
        <v>1162</v>
      </c>
      <c r="AB1313" s="284">
        <v>1059</v>
      </c>
      <c r="AC1313" s="284">
        <v>1164</v>
      </c>
      <c r="AD1313" s="284">
        <v>1378</v>
      </c>
      <c r="AE1313" s="284">
        <v>1192</v>
      </c>
      <c r="AF1313" s="284">
        <v>1161</v>
      </c>
      <c r="AG1313" s="284">
        <v>1269</v>
      </c>
      <c r="AH1313" s="284">
        <v>1501</v>
      </c>
      <c r="AI1313" s="284">
        <v>1052</v>
      </c>
      <c r="AJ1313" s="284">
        <v>1200</v>
      </c>
      <c r="AK1313" s="284">
        <v>1325</v>
      </c>
      <c r="AL1313" s="284">
        <v>1551</v>
      </c>
      <c r="AM1313" s="284">
        <v>1071</v>
      </c>
      <c r="AN1313" s="284">
        <v>1162</v>
      </c>
      <c r="AO1313" s="284">
        <v>1320</v>
      </c>
      <c r="AP1313" s="284">
        <v>1156</v>
      </c>
      <c r="AQ1313" s="284">
        <v>1156</v>
      </c>
      <c r="AR1313" s="284">
        <v>1361</v>
      </c>
      <c r="AS1313" s="284">
        <v>1204</v>
      </c>
      <c r="AU1313" t="s">
        <v>1457</v>
      </c>
    </row>
    <row r="1314" spans="4:47" ht="13.5" customHeight="1">
      <c r="D1314" s="283" t="s">
        <v>4621</v>
      </c>
      <c r="E1314" s="282"/>
      <c r="F1314" s="285" t="s">
        <v>1484</v>
      </c>
      <c r="G1314" s="199">
        <v>37.800000000000004</v>
      </c>
      <c r="H1314" s="284" t="s">
        <v>2022</v>
      </c>
      <c r="I1314" s="284" t="s">
        <v>2022</v>
      </c>
      <c r="J1314" s="284" t="s">
        <v>2022</v>
      </c>
      <c r="K1314" s="284" t="s">
        <v>2022</v>
      </c>
      <c r="L1314" s="284" t="s">
        <v>2022</v>
      </c>
      <c r="M1314" s="284" t="s">
        <v>2022</v>
      </c>
      <c r="N1314" s="284" t="s">
        <v>2022</v>
      </c>
      <c r="O1314" s="284" t="s">
        <v>2022</v>
      </c>
      <c r="P1314" s="284" t="s">
        <v>2022</v>
      </c>
      <c r="Q1314" s="284" t="s">
        <v>2022</v>
      </c>
      <c r="R1314" s="284" t="s">
        <v>2022</v>
      </c>
      <c r="S1314" s="284">
        <v>1200</v>
      </c>
      <c r="T1314" s="284">
        <v>1387</v>
      </c>
      <c r="U1314" s="284">
        <v>1472</v>
      </c>
      <c r="V1314" s="284">
        <v>1162</v>
      </c>
      <c r="W1314" s="284">
        <v>1273</v>
      </c>
      <c r="X1314" s="284">
        <v>1059</v>
      </c>
      <c r="Y1314" s="284">
        <v>1149</v>
      </c>
      <c r="Z1314" s="284">
        <v>1350</v>
      </c>
      <c r="AA1314" s="284">
        <v>1195</v>
      </c>
      <c r="AB1314" s="284">
        <v>1094</v>
      </c>
      <c r="AC1314" s="284">
        <v>1208</v>
      </c>
      <c r="AD1314" s="284">
        <v>1433</v>
      </c>
      <c r="AE1314" s="284">
        <v>1232</v>
      </c>
      <c r="AF1314" s="284">
        <v>1196</v>
      </c>
      <c r="AG1314" s="284">
        <v>1313</v>
      </c>
      <c r="AH1314" s="284">
        <v>1556</v>
      </c>
      <c r="AI1314" s="284">
        <v>0</v>
      </c>
      <c r="AJ1314" s="284">
        <v>1238</v>
      </c>
      <c r="AK1314" s="284">
        <v>1372</v>
      </c>
      <c r="AL1314" s="284">
        <v>1606</v>
      </c>
      <c r="AM1314" s="284">
        <v>1102</v>
      </c>
      <c r="AN1314" s="284">
        <v>1199</v>
      </c>
      <c r="AO1314" s="284">
        <v>1362</v>
      </c>
      <c r="AP1314" s="284">
        <v>1201</v>
      </c>
      <c r="AQ1314" s="284">
        <v>1201</v>
      </c>
      <c r="AR1314" s="284">
        <v>1425</v>
      </c>
      <c r="AS1314" s="284">
        <v>1248</v>
      </c>
      <c r="AU1314" t="s">
        <v>4621</v>
      </c>
    </row>
    <row r="1315" spans="4:47" ht="13.5" customHeight="1">
      <c r="D1315" s="283" t="s">
        <v>1458</v>
      </c>
      <c r="E1315" s="282"/>
      <c r="F1315" s="285" t="s">
        <v>1484</v>
      </c>
      <c r="G1315" s="199">
        <v>39.1</v>
      </c>
      <c r="H1315" s="284">
        <v>1022</v>
      </c>
      <c r="I1315" s="284">
        <v>1032</v>
      </c>
      <c r="J1315" s="284">
        <v>1158</v>
      </c>
      <c r="K1315" s="284">
        <v>1059</v>
      </c>
      <c r="L1315" s="284">
        <v>1055</v>
      </c>
      <c r="M1315" s="284">
        <v>1220</v>
      </c>
      <c r="N1315" s="284">
        <v>1112</v>
      </c>
      <c r="O1315" s="284">
        <v>1015</v>
      </c>
      <c r="P1315" s="284">
        <v>1077</v>
      </c>
      <c r="Q1315" s="284">
        <v>1202</v>
      </c>
      <c r="R1315" s="284">
        <v>1120</v>
      </c>
      <c r="S1315" s="284">
        <v>1253</v>
      </c>
      <c r="T1315" s="284">
        <v>1453</v>
      </c>
      <c r="U1315" s="284">
        <v>1543</v>
      </c>
      <c r="V1315" s="284">
        <v>1204</v>
      </c>
      <c r="W1315" s="284">
        <v>1320</v>
      </c>
      <c r="X1315" s="284">
        <v>1088</v>
      </c>
      <c r="Y1315" s="284">
        <v>1185</v>
      </c>
      <c r="Z1315" s="284">
        <v>1393</v>
      </c>
      <c r="AA1315" s="284">
        <v>1228</v>
      </c>
      <c r="AB1315" s="284">
        <v>1128</v>
      </c>
      <c r="AC1315" s="284">
        <v>1252</v>
      </c>
      <c r="AD1315" s="284">
        <v>1487</v>
      </c>
      <c r="AE1315" s="284">
        <v>1271</v>
      </c>
      <c r="AF1315" s="284">
        <v>1230</v>
      </c>
      <c r="AG1315" s="284">
        <v>1356</v>
      </c>
      <c r="AH1315" s="284">
        <v>1610</v>
      </c>
      <c r="AI1315" s="284">
        <v>1108</v>
      </c>
      <c r="AJ1315" s="284">
        <v>1275</v>
      </c>
      <c r="AK1315" s="284">
        <v>1418</v>
      </c>
      <c r="AL1315" s="284">
        <v>1661</v>
      </c>
      <c r="AM1315" s="284">
        <v>1132</v>
      </c>
      <c r="AN1315" s="284">
        <v>1235</v>
      </c>
      <c r="AO1315" s="284">
        <v>1403</v>
      </c>
      <c r="AP1315" s="284">
        <v>1245</v>
      </c>
      <c r="AQ1315" s="284">
        <v>1245</v>
      </c>
      <c r="AR1315" s="284">
        <v>1488</v>
      </c>
      <c r="AS1315" s="284">
        <v>1292</v>
      </c>
      <c r="AU1315" t="s">
        <v>1458</v>
      </c>
    </row>
    <row r="1316" spans="4:47" ht="13.5" customHeight="1">
      <c r="D1316" s="283" t="s">
        <v>2821</v>
      </c>
      <c r="E1316" s="282"/>
      <c r="F1316" s="285" t="s">
        <v>1484</v>
      </c>
      <c r="G1316" s="199">
        <v>40.4</v>
      </c>
      <c r="H1316" s="284">
        <v>1034</v>
      </c>
      <c r="I1316" s="284">
        <v>1030</v>
      </c>
      <c r="J1316" s="284">
        <v>1190</v>
      </c>
      <c r="K1316" s="284">
        <v>1063</v>
      </c>
      <c r="L1316" s="284">
        <v>1056</v>
      </c>
      <c r="M1316" s="284">
        <v>1231</v>
      </c>
      <c r="N1316" s="284">
        <v>1163</v>
      </c>
      <c r="O1316" s="284">
        <v>1065</v>
      </c>
      <c r="P1316" s="284">
        <v>1081</v>
      </c>
      <c r="Q1316" s="284">
        <v>1221</v>
      </c>
      <c r="R1316" s="284">
        <v>1160</v>
      </c>
      <c r="S1316" s="284">
        <v>1275</v>
      </c>
      <c r="T1316" s="284">
        <v>1486</v>
      </c>
      <c r="U1316" s="284">
        <v>1577</v>
      </c>
      <c r="V1316" s="284">
        <v>1232</v>
      </c>
      <c r="W1316" s="284">
        <v>1351</v>
      </c>
      <c r="X1316" s="284">
        <v>1116</v>
      </c>
      <c r="Y1316" s="284">
        <v>1219</v>
      </c>
      <c r="Z1316" s="284">
        <v>1414</v>
      </c>
      <c r="AA1316" s="284">
        <v>1237</v>
      </c>
      <c r="AB1316" s="284">
        <v>1179</v>
      </c>
      <c r="AC1316" s="284">
        <v>1310</v>
      </c>
      <c r="AD1316" s="284">
        <v>1528</v>
      </c>
      <c r="AE1316" s="284">
        <v>1295</v>
      </c>
      <c r="AF1316" s="284">
        <v>1278</v>
      </c>
      <c r="AG1316" s="284">
        <v>1411</v>
      </c>
      <c r="AH1316" s="284">
        <v>1646</v>
      </c>
      <c r="AI1316" s="284">
        <v>1123</v>
      </c>
      <c r="AJ1316" s="284">
        <v>1203</v>
      </c>
      <c r="AK1316" s="284">
        <v>1330</v>
      </c>
      <c r="AL1316" s="284">
        <v>1557</v>
      </c>
      <c r="AM1316" s="284">
        <v>1079</v>
      </c>
      <c r="AN1316" s="284">
        <v>1166</v>
      </c>
      <c r="AO1316" s="284">
        <v>1322</v>
      </c>
      <c r="AP1316" s="284">
        <v>1208</v>
      </c>
      <c r="AQ1316" s="284">
        <v>1208</v>
      </c>
      <c r="AR1316" s="284">
        <v>1418</v>
      </c>
      <c r="AS1316" s="284">
        <v>1321</v>
      </c>
      <c r="AU1316" t="s">
        <v>2821</v>
      </c>
    </row>
    <row r="1317" spans="4:47" ht="13.5" customHeight="1">
      <c r="D1317" s="283" t="s">
        <v>1459</v>
      </c>
      <c r="E1317" s="282"/>
      <c r="F1317" s="285" t="s">
        <v>1484</v>
      </c>
      <c r="G1317" s="199">
        <v>41.7</v>
      </c>
      <c r="H1317" s="284">
        <v>1137</v>
      </c>
      <c r="I1317" s="284">
        <v>1150</v>
      </c>
      <c r="J1317" s="284">
        <v>1291</v>
      </c>
      <c r="K1317" s="284">
        <v>1181</v>
      </c>
      <c r="L1317" s="284">
        <v>1176</v>
      </c>
      <c r="M1317" s="284">
        <v>1371</v>
      </c>
      <c r="N1317" s="284">
        <v>1242</v>
      </c>
      <c r="O1317" s="284">
        <v>1133</v>
      </c>
      <c r="P1317" s="284">
        <v>1213</v>
      </c>
      <c r="Q1317" s="284">
        <v>1354</v>
      </c>
      <c r="R1317" s="284">
        <v>1261</v>
      </c>
      <c r="S1317" s="284">
        <v>1372</v>
      </c>
      <c r="T1317" s="284">
        <v>1597</v>
      </c>
      <c r="U1317" s="284">
        <v>1704</v>
      </c>
      <c r="V1317" s="284">
        <v>1338</v>
      </c>
      <c r="W1317" s="284">
        <v>1471</v>
      </c>
      <c r="X1317" s="284">
        <v>1200</v>
      </c>
      <c r="Y1317" s="284">
        <v>1311</v>
      </c>
      <c r="Z1317" s="284">
        <v>1544</v>
      </c>
      <c r="AA1317" s="284">
        <v>1355</v>
      </c>
      <c r="AB1317" s="284">
        <v>1250</v>
      </c>
      <c r="AC1317" s="284">
        <v>1395</v>
      </c>
      <c r="AD1317" s="284">
        <v>1661</v>
      </c>
      <c r="AE1317" s="284">
        <v>1410</v>
      </c>
      <c r="AF1317" s="284">
        <v>1353</v>
      </c>
      <c r="AG1317" s="284">
        <v>1499</v>
      </c>
      <c r="AH1317" s="284">
        <v>1784</v>
      </c>
      <c r="AI1317" s="284">
        <v>1219</v>
      </c>
      <c r="AJ1317" s="284">
        <v>1404</v>
      </c>
      <c r="AK1317" s="284">
        <v>1566</v>
      </c>
      <c r="AL1317" s="284">
        <v>1835</v>
      </c>
      <c r="AM1317" s="284">
        <v>1247</v>
      </c>
      <c r="AN1317" s="284">
        <v>1362</v>
      </c>
      <c r="AO1317" s="284">
        <v>1548</v>
      </c>
      <c r="AP1317" s="284">
        <v>1394</v>
      </c>
      <c r="AQ1317" s="284">
        <v>1394</v>
      </c>
      <c r="AR1317" s="284">
        <v>1674</v>
      </c>
      <c r="AS1317" s="284">
        <v>1441</v>
      </c>
      <c r="AU1317" t="s">
        <v>1459</v>
      </c>
    </row>
    <row r="1318" spans="4:47" ht="13.5" customHeight="1">
      <c r="D1318" s="283" t="s">
        <v>1460</v>
      </c>
      <c r="E1318" s="282"/>
      <c r="F1318" s="285" t="s">
        <v>1485</v>
      </c>
      <c r="G1318" s="199">
        <v>40.200000000000003</v>
      </c>
      <c r="H1318" s="284">
        <v>1000</v>
      </c>
      <c r="I1318" s="284">
        <v>1008</v>
      </c>
      <c r="J1318" s="284">
        <v>1137</v>
      </c>
      <c r="K1318" s="284">
        <v>1031</v>
      </c>
      <c r="L1318" s="284">
        <v>1027</v>
      </c>
      <c r="M1318" s="284">
        <v>1185</v>
      </c>
      <c r="N1318" s="284">
        <v>1081</v>
      </c>
      <c r="O1318" s="284">
        <v>992</v>
      </c>
      <c r="P1318" s="284">
        <v>1043</v>
      </c>
      <c r="Q1318" s="284">
        <v>1169</v>
      </c>
      <c r="R1318" s="284">
        <v>1088</v>
      </c>
      <c r="S1318" s="284">
        <v>1224</v>
      </c>
      <c r="T1318" s="284">
        <v>1414</v>
      </c>
      <c r="U1318" s="284">
        <v>1500</v>
      </c>
      <c r="V1318" s="284">
        <v>1167</v>
      </c>
      <c r="W1318" s="284">
        <v>1279</v>
      </c>
      <c r="X1318" s="284">
        <v>1066</v>
      </c>
      <c r="Y1318" s="284">
        <v>1156</v>
      </c>
      <c r="Z1318" s="284">
        <v>1356</v>
      </c>
      <c r="AA1318" s="284">
        <v>1203</v>
      </c>
      <c r="AB1318" s="284">
        <v>1099</v>
      </c>
      <c r="AC1318" s="284">
        <v>1213</v>
      </c>
      <c r="AD1318" s="284">
        <v>1438</v>
      </c>
      <c r="AE1318" s="284">
        <v>1239</v>
      </c>
      <c r="AF1318" s="284">
        <v>1202</v>
      </c>
      <c r="AG1318" s="284">
        <v>1318</v>
      </c>
      <c r="AH1318" s="284">
        <v>1561</v>
      </c>
      <c r="AI1318" s="284">
        <v>1088</v>
      </c>
      <c r="AJ1318" s="284">
        <v>1142</v>
      </c>
      <c r="AK1318" s="284">
        <v>1248</v>
      </c>
      <c r="AL1318" s="284">
        <v>1459</v>
      </c>
      <c r="AM1318" s="284">
        <v>1046</v>
      </c>
      <c r="AN1318" s="284">
        <v>1121</v>
      </c>
      <c r="AO1318" s="284">
        <v>1271</v>
      </c>
      <c r="AP1318" s="284">
        <v>1141</v>
      </c>
      <c r="AQ1318" s="284">
        <v>1141</v>
      </c>
      <c r="AR1318" s="284">
        <v>1311</v>
      </c>
      <c r="AS1318" s="284">
        <v>1253</v>
      </c>
      <c r="AU1318" t="s">
        <v>1460</v>
      </c>
    </row>
    <row r="1319" spans="4:47" ht="13.5" customHeight="1">
      <c r="D1319" s="283" t="s">
        <v>4622</v>
      </c>
      <c r="E1319" s="282"/>
      <c r="F1319" s="285" t="s">
        <v>1485</v>
      </c>
      <c r="G1319" s="199">
        <v>41.6</v>
      </c>
      <c r="H1319" s="284" t="s">
        <v>2022</v>
      </c>
      <c r="I1319" s="284" t="s">
        <v>2022</v>
      </c>
      <c r="J1319" s="284" t="s">
        <v>2022</v>
      </c>
      <c r="K1319" s="284" t="s">
        <v>2022</v>
      </c>
      <c r="L1319" s="284" t="s">
        <v>2022</v>
      </c>
      <c r="M1319" s="284" t="s">
        <v>2022</v>
      </c>
      <c r="N1319" s="284" t="s">
        <v>2022</v>
      </c>
      <c r="O1319" s="284" t="s">
        <v>2022</v>
      </c>
      <c r="P1319" s="284" t="s">
        <v>2022</v>
      </c>
      <c r="Q1319" s="284" t="s">
        <v>2022</v>
      </c>
      <c r="R1319" s="284" t="s">
        <v>2022</v>
      </c>
      <c r="S1319" s="284">
        <v>1245</v>
      </c>
      <c r="T1319" s="284">
        <v>1449</v>
      </c>
      <c r="U1319" s="284">
        <v>1534</v>
      </c>
      <c r="V1319" s="284">
        <v>1213</v>
      </c>
      <c r="W1319" s="284">
        <v>1330</v>
      </c>
      <c r="X1319" s="284">
        <v>1097</v>
      </c>
      <c r="Y1319" s="284">
        <v>1195</v>
      </c>
      <c r="Z1319" s="284">
        <v>1403</v>
      </c>
      <c r="AA1319" s="284">
        <v>1239</v>
      </c>
      <c r="AB1319" s="284">
        <v>1137</v>
      </c>
      <c r="AC1319" s="284">
        <v>1261</v>
      </c>
      <c r="AD1319" s="284">
        <v>1497</v>
      </c>
      <c r="AE1319" s="284">
        <v>1282</v>
      </c>
      <c r="AF1319" s="284">
        <v>1239</v>
      </c>
      <c r="AG1319" s="284">
        <v>1366</v>
      </c>
      <c r="AH1319" s="284">
        <v>1620</v>
      </c>
      <c r="AI1319" s="284">
        <v>0</v>
      </c>
      <c r="AJ1319" s="284">
        <v>1183</v>
      </c>
      <c r="AK1319" s="284">
        <v>1299</v>
      </c>
      <c r="AL1319" s="284">
        <v>1519</v>
      </c>
      <c r="AM1319" s="284">
        <v>1079</v>
      </c>
      <c r="AN1319" s="284">
        <v>1161</v>
      </c>
      <c r="AO1319" s="284">
        <v>1316</v>
      </c>
      <c r="AP1319" s="284">
        <v>1190</v>
      </c>
      <c r="AQ1319" s="284">
        <v>1190</v>
      </c>
      <c r="AR1319" s="284">
        <v>1380</v>
      </c>
      <c r="AS1319" s="284">
        <v>1301</v>
      </c>
      <c r="AU1319" t="s">
        <v>4622</v>
      </c>
    </row>
    <row r="1320" spans="4:47" ht="13.5" customHeight="1">
      <c r="D1320" s="283" t="s">
        <v>1461</v>
      </c>
      <c r="E1320" s="282"/>
      <c r="F1320" s="285" t="s">
        <v>1485</v>
      </c>
      <c r="G1320" s="199">
        <v>43</v>
      </c>
      <c r="H1320" s="284">
        <v>1064</v>
      </c>
      <c r="I1320" s="284">
        <v>1077</v>
      </c>
      <c r="J1320" s="284">
        <v>1214</v>
      </c>
      <c r="K1320" s="284">
        <v>1103</v>
      </c>
      <c r="L1320" s="284">
        <v>1099</v>
      </c>
      <c r="M1320" s="284">
        <v>1282</v>
      </c>
      <c r="N1320" s="284">
        <v>1159</v>
      </c>
      <c r="O1320" s="284">
        <v>1061</v>
      </c>
      <c r="P1320" s="284">
        <v>1128</v>
      </c>
      <c r="Q1320" s="284">
        <v>1258</v>
      </c>
      <c r="R1320" s="284">
        <v>1171</v>
      </c>
      <c r="S1320" s="284">
        <v>1302</v>
      </c>
      <c r="T1320" s="284">
        <v>1520</v>
      </c>
      <c r="U1320" s="284">
        <v>1611</v>
      </c>
      <c r="V1320" s="284">
        <v>1259</v>
      </c>
      <c r="W1320" s="284">
        <v>1380</v>
      </c>
      <c r="X1320" s="284">
        <v>1128</v>
      </c>
      <c r="Y1320" s="284">
        <v>1233</v>
      </c>
      <c r="Z1320" s="284">
        <v>1450</v>
      </c>
      <c r="AA1320" s="284">
        <v>1275</v>
      </c>
      <c r="AB1320" s="284">
        <v>1174</v>
      </c>
      <c r="AC1320" s="284">
        <v>1309</v>
      </c>
      <c r="AD1320" s="284">
        <v>1556</v>
      </c>
      <c r="AE1320" s="284">
        <v>1324</v>
      </c>
      <c r="AF1320" s="284">
        <v>1276</v>
      </c>
      <c r="AG1320" s="284">
        <v>1413</v>
      </c>
      <c r="AH1320" s="284">
        <v>1679</v>
      </c>
      <c r="AI1320" s="284">
        <v>1148</v>
      </c>
      <c r="AJ1320" s="284">
        <v>1223</v>
      </c>
      <c r="AK1320" s="284">
        <v>1349</v>
      </c>
      <c r="AL1320" s="284">
        <v>1578</v>
      </c>
      <c r="AM1320" s="284">
        <v>1112</v>
      </c>
      <c r="AN1320" s="284">
        <v>1200</v>
      </c>
      <c r="AO1320" s="284">
        <v>1361</v>
      </c>
      <c r="AP1320" s="284">
        <v>1238</v>
      </c>
      <c r="AQ1320" s="284">
        <v>1238</v>
      </c>
      <c r="AR1320" s="284">
        <v>1449</v>
      </c>
      <c r="AS1320" s="284">
        <v>1348</v>
      </c>
      <c r="AU1320" t="s">
        <v>1461</v>
      </c>
    </row>
    <row r="1321" spans="4:47" ht="13.5" customHeight="1">
      <c r="D1321" s="283" t="s">
        <v>2822</v>
      </c>
      <c r="E1321" s="282"/>
      <c r="F1321" s="285" t="s">
        <v>1485</v>
      </c>
      <c r="G1321" s="199">
        <v>44.5</v>
      </c>
      <c r="H1321" s="284">
        <v>1077</v>
      </c>
      <c r="I1321" s="284">
        <v>1074</v>
      </c>
      <c r="J1321" s="284">
        <v>1248</v>
      </c>
      <c r="K1321" s="284">
        <v>1106</v>
      </c>
      <c r="L1321" s="284">
        <v>1100</v>
      </c>
      <c r="M1321" s="284">
        <v>1290</v>
      </c>
      <c r="N1321" s="284">
        <v>1213</v>
      </c>
      <c r="O1321" s="284">
        <v>1116</v>
      </c>
      <c r="P1321" s="284">
        <v>1131</v>
      </c>
      <c r="Q1321" s="284">
        <v>1280</v>
      </c>
      <c r="R1321" s="284">
        <v>1216</v>
      </c>
      <c r="S1321" s="284">
        <v>1326</v>
      </c>
      <c r="T1321" s="284">
        <v>1556</v>
      </c>
      <c r="U1321" s="284">
        <v>1647</v>
      </c>
      <c r="V1321" s="284">
        <v>1287</v>
      </c>
      <c r="W1321" s="284">
        <v>1413</v>
      </c>
      <c r="X1321" s="284">
        <v>1159</v>
      </c>
      <c r="Y1321" s="284">
        <v>1270</v>
      </c>
      <c r="Z1321" s="284">
        <v>1473</v>
      </c>
      <c r="AA1321" s="284">
        <v>1285</v>
      </c>
      <c r="AB1321" s="284">
        <v>1230</v>
      </c>
      <c r="AC1321" s="284">
        <v>1373</v>
      </c>
      <c r="AD1321" s="284">
        <v>1600</v>
      </c>
      <c r="AE1321" s="284">
        <v>1350</v>
      </c>
      <c r="AF1321" s="284">
        <v>1329</v>
      </c>
      <c r="AG1321" s="284">
        <v>1474</v>
      </c>
      <c r="AH1321" s="284">
        <v>1719</v>
      </c>
      <c r="AI1321" s="284">
        <v>1164</v>
      </c>
      <c r="AJ1321" s="284">
        <v>1248</v>
      </c>
      <c r="AK1321" s="284">
        <v>1384</v>
      </c>
      <c r="AL1321" s="284">
        <v>1619</v>
      </c>
      <c r="AM1321" s="284">
        <v>1124</v>
      </c>
      <c r="AN1321" s="284">
        <v>1219</v>
      </c>
      <c r="AO1321" s="284">
        <v>1383</v>
      </c>
      <c r="AP1321" s="284">
        <v>1269</v>
      </c>
      <c r="AQ1321" s="284">
        <v>1269</v>
      </c>
      <c r="AR1321" s="284">
        <v>1500</v>
      </c>
      <c r="AS1321" s="284">
        <v>1379</v>
      </c>
      <c r="AU1321" t="s">
        <v>2822</v>
      </c>
    </row>
    <row r="1322" spans="4:47" ht="13.5" customHeight="1">
      <c r="D1322" s="283" t="s">
        <v>1462</v>
      </c>
      <c r="E1322" s="282"/>
      <c r="F1322" s="285" t="s">
        <v>1485</v>
      </c>
      <c r="G1322" s="199">
        <v>45.9</v>
      </c>
      <c r="H1322" s="284">
        <v>1184</v>
      </c>
      <c r="I1322" s="284">
        <v>1200</v>
      </c>
      <c r="J1322" s="284">
        <v>1353</v>
      </c>
      <c r="K1322" s="284">
        <v>1229</v>
      </c>
      <c r="L1322" s="284">
        <v>1224</v>
      </c>
      <c r="M1322" s="284">
        <v>1440</v>
      </c>
      <c r="N1322" s="284">
        <v>1295</v>
      </c>
      <c r="O1322" s="284">
        <v>1184</v>
      </c>
      <c r="P1322" s="284">
        <v>1272</v>
      </c>
      <c r="Q1322" s="284">
        <v>1418</v>
      </c>
      <c r="R1322" s="284">
        <v>1320</v>
      </c>
      <c r="S1322" s="284">
        <v>1427</v>
      </c>
      <c r="T1322" s="284">
        <v>1672</v>
      </c>
      <c r="U1322" s="284">
        <v>1780</v>
      </c>
      <c r="V1322" s="284">
        <v>1399</v>
      </c>
      <c r="W1322" s="284">
        <v>1539</v>
      </c>
      <c r="X1322" s="284">
        <v>1245</v>
      </c>
      <c r="Y1322" s="284">
        <v>1365</v>
      </c>
      <c r="Z1322" s="284">
        <v>1608</v>
      </c>
      <c r="AA1322" s="284">
        <v>1407</v>
      </c>
      <c r="AB1322" s="284">
        <v>1302</v>
      </c>
      <c r="AC1322" s="284">
        <v>1459</v>
      </c>
      <c r="AD1322" s="284">
        <v>1739</v>
      </c>
      <c r="AE1322" s="284">
        <v>1469</v>
      </c>
      <c r="AF1322" s="284">
        <v>1405</v>
      </c>
      <c r="AG1322" s="284">
        <v>1564</v>
      </c>
      <c r="AH1322" s="284">
        <v>1862</v>
      </c>
      <c r="AI1322" s="284">
        <v>1263</v>
      </c>
      <c r="AJ1322" s="284">
        <v>1358</v>
      </c>
      <c r="AK1322" s="284">
        <v>1505</v>
      </c>
      <c r="AL1322" s="284">
        <v>1762</v>
      </c>
      <c r="AM1322" s="284">
        <v>1231</v>
      </c>
      <c r="AN1322" s="284">
        <v>1333</v>
      </c>
      <c r="AO1322" s="284">
        <v>1513</v>
      </c>
      <c r="AP1322" s="284">
        <v>1395</v>
      </c>
      <c r="AQ1322" s="284">
        <v>1395</v>
      </c>
      <c r="AR1322" s="284">
        <v>1647</v>
      </c>
      <c r="AS1322" s="284">
        <v>1504</v>
      </c>
      <c r="AU1322" t="s">
        <v>1462</v>
      </c>
    </row>
    <row r="1323" spans="4:47" ht="13.5" customHeight="1">
      <c r="D1323" s="283" t="s">
        <v>1436</v>
      </c>
      <c r="E1323" s="282"/>
      <c r="F1323" s="285" t="s">
        <v>1480</v>
      </c>
      <c r="G1323" s="199">
        <v>32.9</v>
      </c>
      <c r="H1323" s="284">
        <v>942</v>
      </c>
      <c r="I1323" s="284">
        <v>948</v>
      </c>
      <c r="J1323" s="284">
        <v>1062</v>
      </c>
      <c r="K1323" s="284">
        <v>973</v>
      </c>
      <c r="L1323" s="284">
        <v>969</v>
      </c>
      <c r="M1323" s="284">
        <v>1103</v>
      </c>
      <c r="N1323" s="284">
        <v>1016</v>
      </c>
      <c r="O1323" s="284">
        <v>930</v>
      </c>
      <c r="P1323" s="284">
        <v>975</v>
      </c>
      <c r="Q1323" s="284">
        <v>1095</v>
      </c>
      <c r="R1323" s="284">
        <v>1018</v>
      </c>
      <c r="S1323" s="284">
        <v>1173</v>
      </c>
      <c r="T1323" s="284">
        <v>1342</v>
      </c>
      <c r="U1323" s="284">
        <v>1431</v>
      </c>
      <c r="V1323" s="284">
        <v>1098</v>
      </c>
      <c r="W1323" s="284">
        <v>1205</v>
      </c>
      <c r="X1323" s="284">
        <v>1000</v>
      </c>
      <c r="Y1323" s="284">
        <v>1082</v>
      </c>
      <c r="Z1323" s="284">
        <v>1270</v>
      </c>
      <c r="AA1323" s="284">
        <v>1128</v>
      </c>
      <c r="AB1323" s="284">
        <v>1028</v>
      </c>
      <c r="AC1323" s="284">
        <v>1131</v>
      </c>
      <c r="AD1323" s="284">
        <v>1341</v>
      </c>
      <c r="AE1323" s="284">
        <v>1158</v>
      </c>
      <c r="AF1323" s="284">
        <v>1131</v>
      </c>
      <c r="AG1323" s="284">
        <v>1236</v>
      </c>
      <c r="AH1323" s="284">
        <v>1464</v>
      </c>
      <c r="AI1323" s="284">
        <v>1021</v>
      </c>
      <c r="AJ1323" s="284">
        <v>1075</v>
      </c>
      <c r="AK1323" s="284">
        <v>1172</v>
      </c>
      <c r="AL1323" s="284">
        <v>1372</v>
      </c>
      <c r="AM1323" s="284">
        <v>980</v>
      </c>
      <c r="AN1323" s="284">
        <v>1048</v>
      </c>
      <c r="AO1323" s="284">
        <v>1190</v>
      </c>
      <c r="AP1323" s="284">
        <v>1055</v>
      </c>
      <c r="AQ1323" s="284">
        <v>1055</v>
      </c>
      <c r="AR1323" s="284">
        <v>1207</v>
      </c>
      <c r="AS1323" s="284">
        <v>1168</v>
      </c>
      <c r="AU1323" t="s">
        <v>1436</v>
      </c>
    </row>
    <row r="1324" spans="4:47" ht="13.5" customHeight="1">
      <c r="D1324" s="283" t="s">
        <v>4623</v>
      </c>
      <c r="E1324" s="282"/>
      <c r="F1324" s="285" t="s">
        <v>1480</v>
      </c>
      <c r="G1324" s="199">
        <v>34</v>
      </c>
      <c r="H1324" s="284" t="s">
        <v>2022</v>
      </c>
      <c r="I1324" s="284" t="s">
        <v>2022</v>
      </c>
      <c r="J1324" s="284" t="s">
        <v>2022</v>
      </c>
      <c r="K1324" s="284" t="s">
        <v>2022</v>
      </c>
      <c r="L1324" s="284" t="s">
        <v>2022</v>
      </c>
      <c r="M1324" s="284" t="s">
        <v>2022</v>
      </c>
      <c r="N1324" s="284" t="s">
        <v>2022</v>
      </c>
      <c r="O1324" s="284" t="s">
        <v>2022</v>
      </c>
      <c r="P1324" s="284" t="s">
        <v>2022</v>
      </c>
      <c r="Q1324" s="284" t="s">
        <v>2022</v>
      </c>
      <c r="R1324" s="284" t="s">
        <v>2022</v>
      </c>
      <c r="S1324" s="284">
        <v>1192</v>
      </c>
      <c r="T1324" s="284">
        <v>1371</v>
      </c>
      <c r="U1324" s="284">
        <v>1459</v>
      </c>
      <c r="V1324" s="284">
        <v>1137</v>
      </c>
      <c r="W1324" s="284">
        <v>1249</v>
      </c>
      <c r="X1324" s="284">
        <v>1027</v>
      </c>
      <c r="Y1324" s="284">
        <v>1115</v>
      </c>
      <c r="Z1324" s="284">
        <v>1310</v>
      </c>
      <c r="AA1324" s="284">
        <v>1159</v>
      </c>
      <c r="AB1324" s="284">
        <v>1060</v>
      </c>
      <c r="AC1324" s="284">
        <v>1171</v>
      </c>
      <c r="AD1324" s="284">
        <v>1391</v>
      </c>
      <c r="AE1324" s="284">
        <v>1194</v>
      </c>
      <c r="AF1324" s="284">
        <v>1163</v>
      </c>
      <c r="AG1324" s="284">
        <v>1276</v>
      </c>
      <c r="AH1324" s="284">
        <v>1514</v>
      </c>
      <c r="AI1324" s="284">
        <v>0</v>
      </c>
      <c r="AJ1324" s="284">
        <v>1109</v>
      </c>
      <c r="AK1324" s="284">
        <v>1215</v>
      </c>
      <c r="AL1324" s="284">
        <v>1422</v>
      </c>
      <c r="AM1324" s="284">
        <v>1008</v>
      </c>
      <c r="AN1324" s="284">
        <v>1081</v>
      </c>
      <c r="AO1324" s="284">
        <v>1228</v>
      </c>
      <c r="AP1324" s="284">
        <v>1096</v>
      </c>
      <c r="AQ1324" s="284">
        <v>1096</v>
      </c>
      <c r="AR1324" s="284">
        <v>1265</v>
      </c>
      <c r="AS1324" s="284">
        <v>1208</v>
      </c>
      <c r="AU1324" t="s">
        <v>4623</v>
      </c>
    </row>
    <row r="1325" spans="4:47" ht="13.5" customHeight="1">
      <c r="D1325" s="283" t="s">
        <v>1437</v>
      </c>
      <c r="E1325" s="282"/>
      <c r="F1325" s="285" t="s">
        <v>1480</v>
      </c>
      <c r="G1325" s="199">
        <v>35.200000000000003</v>
      </c>
      <c r="H1325" s="284">
        <v>998</v>
      </c>
      <c r="I1325" s="284">
        <v>1007</v>
      </c>
      <c r="J1325" s="284">
        <v>1128</v>
      </c>
      <c r="K1325" s="284">
        <v>1035</v>
      </c>
      <c r="L1325" s="284">
        <v>1032</v>
      </c>
      <c r="M1325" s="284">
        <v>1184</v>
      </c>
      <c r="N1325" s="284">
        <v>1084</v>
      </c>
      <c r="O1325" s="284">
        <v>989</v>
      </c>
      <c r="P1325" s="284">
        <v>1046</v>
      </c>
      <c r="Q1325" s="284">
        <v>1171</v>
      </c>
      <c r="R1325" s="284">
        <v>1088</v>
      </c>
      <c r="S1325" s="284">
        <v>1239</v>
      </c>
      <c r="T1325" s="284">
        <v>1430</v>
      </c>
      <c r="U1325" s="284">
        <v>1524</v>
      </c>
      <c r="V1325" s="284">
        <v>1176</v>
      </c>
      <c r="W1325" s="284">
        <v>1292</v>
      </c>
      <c r="X1325" s="284">
        <v>1053</v>
      </c>
      <c r="Y1325" s="284">
        <v>1147</v>
      </c>
      <c r="Z1325" s="284">
        <v>1349</v>
      </c>
      <c r="AA1325" s="284">
        <v>1189</v>
      </c>
      <c r="AB1325" s="284">
        <v>1091</v>
      </c>
      <c r="AC1325" s="284">
        <v>1211</v>
      </c>
      <c r="AD1325" s="284">
        <v>1440</v>
      </c>
      <c r="AE1325" s="284">
        <v>1230</v>
      </c>
      <c r="AF1325" s="284">
        <v>1194</v>
      </c>
      <c r="AG1325" s="284">
        <v>1316</v>
      </c>
      <c r="AH1325" s="284">
        <v>1563</v>
      </c>
      <c r="AI1325" s="284">
        <v>1072</v>
      </c>
      <c r="AJ1325" s="284">
        <v>1143</v>
      </c>
      <c r="AK1325" s="284">
        <v>1257</v>
      </c>
      <c r="AL1325" s="284">
        <v>1471</v>
      </c>
      <c r="AM1325" s="284">
        <v>1036</v>
      </c>
      <c r="AN1325" s="284">
        <v>1114</v>
      </c>
      <c r="AO1325" s="284">
        <v>1266</v>
      </c>
      <c r="AP1325" s="284">
        <v>1136</v>
      </c>
      <c r="AQ1325" s="284">
        <v>1136</v>
      </c>
      <c r="AR1325" s="284">
        <v>1322</v>
      </c>
      <c r="AS1325" s="284">
        <v>1248</v>
      </c>
      <c r="AU1325" t="s">
        <v>1437</v>
      </c>
    </row>
    <row r="1326" spans="4:47" ht="13.5" customHeight="1">
      <c r="D1326" s="283" t="s">
        <v>2823</v>
      </c>
      <c r="E1326" s="282"/>
      <c r="F1326" s="285" t="s">
        <v>1480</v>
      </c>
      <c r="G1326" s="199">
        <v>36.4</v>
      </c>
      <c r="H1326" s="284">
        <v>1010</v>
      </c>
      <c r="I1326" s="284">
        <v>1007</v>
      </c>
      <c r="J1326" s="284">
        <v>1158</v>
      </c>
      <c r="K1326" s="284">
        <v>1038</v>
      </c>
      <c r="L1326" s="284">
        <v>1032</v>
      </c>
      <c r="M1326" s="284">
        <v>1199</v>
      </c>
      <c r="N1326" s="284">
        <v>1132</v>
      </c>
      <c r="O1326" s="284">
        <v>1033</v>
      </c>
      <c r="P1326" s="284">
        <v>1051</v>
      </c>
      <c r="Q1326" s="284">
        <v>1188</v>
      </c>
      <c r="R1326" s="284">
        <v>1124</v>
      </c>
      <c r="S1326" s="284">
        <v>1259</v>
      </c>
      <c r="T1326" s="284">
        <v>1461</v>
      </c>
      <c r="U1326" s="284">
        <v>1555</v>
      </c>
      <c r="V1326" s="284">
        <v>1201</v>
      </c>
      <c r="W1326" s="284">
        <v>1319</v>
      </c>
      <c r="X1326" s="284">
        <v>1079</v>
      </c>
      <c r="Y1326" s="284">
        <v>1178</v>
      </c>
      <c r="Z1326" s="284">
        <v>1367</v>
      </c>
      <c r="AA1326" s="284">
        <v>1196</v>
      </c>
      <c r="AB1326" s="284">
        <v>1140</v>
      </c>
      <c r="AC1326" s="284">
        <v>1266</v>
      </c>
      <c r="AD1326" s="284">
        <v>1477</v>
      </c>
      <c r="AE1326" s="284">
        <v>1252</v>
      </c>
      <c r="AF1326" s="284">
        <v>1239</v>
      </c>
      <c r="AG1326" s="284">
        <v>1367</v>
      </c>
      <c r="AH1326" s="284">
        <v>1595</v>
      </c>
      <c r="AI1326" s="284">
        <v>1086</v>
      </c>
      <c r="AJ1326" s="284">
        <v>1164</v>
      </c>
      <c r="AK1326" s="284">
        <v>1291</v>
      </c>
      <c r="AL1326" s="284">
        <v>1506</v>
      </c>
      <c r="AM1326" s="284">
        <v>1046</v>
      </c>
      <c r="AN1326" s="284">
        <v>1130</v>
      </c>
      <c r="AO1326" s="284">
        <v>1283</v>
      </c>
      <c r="AP1326" s="284">
        <v>1162</v>
      </c>
      <c r="AQ1326" s="284">
        <v>1162</v>
      </c>
      <c r="AR1326" s="284">
        <v>1365</v>
      </c>
      <c r="AS1326" s="284">
        <v>1274</v>
      </c>
      <c r="AU1326" t="s">
        <v>2823</v>
      </c>
    </row>
    <row r="1327" spans="4:47" ht="13.5" customHeight="1">
      <c r="D1327" s="283" t="s">
        <v>1438</v>
      </c>
      <c r="E1327" s="282"/>
      <c r="F1327" s="285" t="s">
        <v>1480</v>
      </c>
      <c r="G1327" s="199">
        <v>37.5</v>
      </c>
      <c r="H1327" s="284">
        <v>1108</v>
      </c>
      <c r="I1327" s="284">
        <v>1120</v>
      </c>
      <c r="J1327" s="284">
        <v>1256</v>
      </c>
      <c r="K1327" s="284">
        <v>1152</v>
      </c>
      <c r="L1327" s="284">
        <v>1148</v>
      </c>
      <c r="M1327" s="284">
        <v>1328</v>
      </c>
      <c r="N1327" s="284">
        <v>1209</v>
      </c>
      <c r="O1327" s="284">
        <v>1101</v>
      </c>
      <c r="P1327" s="284">
        <v>1175</v>
      </c>
      <c r="Q1327" s="284">
        <v>1315</v>
      </c>
      <c r="R1327" s="284">
        <v>1222</v>
      </c>
      <c r="S1327" s="284">
        <v>1352</v>
      </c>
      <c r="T1327" s="284">
        <v>1566</v>
      </c>
      <c r="U1327" s="284">
        <v>1675</v>
      </c>
      <c r="V1327" s="284">
        <v>1303</v>
      </c>
      <c r="W1327" s="284">
        <v>1434</v>
      </c>
      <c r="X1327" s="284">
        <v>1161</v>
      </c>
      <c r="Y1327" s="284">
        <v>1267</v>
      </c>
      <c r="Z1327" s="284">
        <v>1492</v>
      </c>
      <c r="AA1327" s="284">
        <v>1310</v>
      </c>
      <c r="AB1327" s="284">
        <v>1208</v>
      </c>
      <c r="AC1327" s="284">
        <v>1346</v>
      </c>
      <c r="AD1327" s="284">
        <v>1603</v>
      </c>
      <c r="AE1327" s="284">
        <v>1362</v>
      </c>
      <c r="AF1327" s="284">
        <v>1311</v>
      </c>
      <c r="AG1327" s="284">
        <v>1451</v>
      </c>
      <c r="AH1327" s="284">
        <v>1726</v>
      </c>
      <c r="AI1327" s="284">
        <v>1178</v>
      </c>
      <c r="AJ1327" s="284">
        <v>1265</v>
      </c>
      <c r="AK1327" s="284">
        <v>1396</v>
      </c>
      <c r="AL1327" s="284">
        <v>1636</v>
      </c>
      <c r="AM1327" s="284">
        <v>1145</v>
      </c>
      <c r="AN1327" s="284">
        <v>1235</v>
      </c>
      <c r="AO1327" s="284">
        <v>1403</v>
      </c>
      <c r="AP1327" s="284">
        <v>1278</v>
      </c>
      <c r="AQ1327" s="284">
        <v>1278</v>
      </c>
      <c r="AR1327" s="284">
        <v>1497</v>
      </c>
      <c r="AS1327" s="284">
        <v>1389</v>
      </c>
      <c r="AU1327" t="s">
        <v>1438</v>
      </c>
    </row>
    <row r="1328" spans="4:47" ht="13.5" customHeight="1">
      <c r="D1328" s="283" t="s">
        <v>1439</v>
      </c>
      <c r="E1328" s="282"/>
      <c r="F1328" s="285" t="s">
        <v>1481</v>
      </c>
      <c r="G1328" s="199">
        <v>36.5</v>
      </c>
      <c r="H1328" s="284">
        <v>984</v>
      </c>
      <c r="I1328" s="284">
        <v>991</v>
      </c>
      <c r="J1328" s="284">
        <v>1109</v>
      </c>
      <c r="K1328" s="284">
        <v>1014</v>
      </c>
      <c r="L1328" s="284">
        <v>1012</v>
      </c>
      <c r="M1328" s="284">
        <v>1153</v>
      </c>
      <c r="N1328" s="284">
        <v>1061</v>
      </c>
      <c r="O1328" s="284">
        <v>975</v>
      </c>
      <c r="P1328" s="284">
        <v>1023</v>
      </c>
      <c r="Q1328" s="284">
        <v>1146</v>
      </c>
      <c r="R1328" s="284">
        <v>1066</v>
      </c>
      <c r="S1328" s="284">
        <v>1220</v>
      </c>
      <c r="T1328" s="284">
        <v>1406</v>
      </c>
      <c r="U1328" s="284">
        <v>1494</v>
      </c>
      <c r="V1328" s="284">
        <v>1150</v>
      </c>
      <c r="W1328" s="284">
        <v>1261</v>
      </c>
      <c r="X1328" s="284">
        <v>1037</v>
      </c>
      <c r="Y1328" s="284">
        <v>1126</v>
      </c>
      <c r="Z1328" s="284">
        <v>1322</v>
      </c>
      <c r="AA1328" s="284">
        <v>1171</v>
      </c>
      <c r="AB1328" s="284">
        <v>1070</v>
      </c>
      <c r="AC1328" s="284">
        <v>1189</v>
      </c>
      <c r="AD1328" s="284">
        <v>1403</v>
      </c>
      <c r="AE1328" s="284">
        <v>1206</v>
      </c>
      <c r="AF1328" s="284">
        <v>1173</v>
      </c>
      <c r="AG1328" s="284">
        <v>1288</v>
      </c>
      <c r="AH1328" s="284">
        <v>1526</v>
      </c>
      <c r="AI1328" s="284">
        <v>1057</v>
      </c>
      <c r="AJ1328" s="284">
        <v>1120</v>
      </c>
      <c r="AK1328" s="284">
        <v>1226</v>
      </c>
      <c r="AL1328" s="284">
        <v>1435</v>
      </c>
      <c r="AM1328" s="284">
        <v>1021</v>
      </c>
      <c r="AN1328" s="284">
        <v>1096</v>
      </c>
      <c r="AO1328" s="284">
        <v>1244</v>
      </c>
      <c r="AP1328" s="284">
        <v>1108</v>
      </c>
      <c r="AQ1328" s="284">
        <v>1108</v>
      </c>
      <c r="AR1328" s="284">
        <v>1278</v>
      </c>
      <c r="AS1328" s="284">
        <v>1219</v>
      </c>
      <c r="AU1328" t="s">
        <v>1439</v>
      </c>
    </row>
    <row r="1329" spans="4:47" ht="13.5" customHeight="1">
      <c r="D1329" s="283" t="s">
        <v>4624</v>
      </c>
      <c r="E1329" s="282"/>
      <c r="F1329" s="285" t="s">
        <v>1481</v>
      </c>
      <c r="G1329" s="199">
        <v>37.800000000000004</v>
      </c>
      <c r="H1329" s="284" t="s">
        <v>2022</v>
      </c>
      <c r="I1329" s="284" t="s">
        <v>2022</v>
      </c>
      <c r="J1329" s="284" t="s">
        <v>2022</v>
      </c>
      <c r="K1329" s="284" t="s">
        <v>2022</v>
      </c>
      <c r="L1329" s="284" t="s">
        <v>2022</v>
      </c>
      <c r="M1329" s="284" t="s">
        <v>2022</v>
      </c>
      <c r="N1329" s="284" t="s">
        <v>2022</v>
      </c>
      <c r="O1329" s="284" t="s">
        <v>2022</v>
      </c>
      <c r="P1329" s="284" t="s">
        <v>2022</v>
      </c>
      <c r="Q1329" s="284" t="s">
        <v>2022</v>
      </c>
      <c r="R1329" s="284" t="s">
        <v>2022</v>
      </c>
      <c r="S1329" s="284">
        <v>1240</v>
      </c>
      <c r="T1329" s="284">
        <v>1437</v>
      </c>
      <c r="U1329" s="284">
        <v>1525</v>
      </c>
      <c r="V1329" s="284">
        <v>1192</v>
      </c>
      <c r="W1329" s="284">
        <v>1309</v>
      </c>
      <c r="X1329" s="284">
        <v>1067</v>
      </c>
      <c r="Y1329" s="284">
        <v>1162</v>
      </c>
      <c r="Z1329" s="284">
        <v>1366</v>
      </c>
      <c r="AA1329" s="284">
        <v>1205</v>
      </c>
      <c r="AB1329" s="284">
        <v>1105</v>
      </c>
      <c r="AC1329" s="284">
        <v>1233</v>
      </c>
      <c r="AD1329" s="284">
        <v>1458</v>
      </c>
      <c r="AE1329" s="284">
        <v>1246</v>
      </c>
      <c r="AF1329" s="284">
        <v>1208</v>
      </c>
      <c r="AG1329" s="284">
        <v>1332</v>
      </c>
      <c r="AH1329" s="284">
        <v>1581</v>
      </c>
      <c r="AI1329" s="284">
        <v>0</v>
      </c>
      <c r="AJ1329" s="284">
        <v>1157</v>
      </c>
      <c r="AK1329" s="284">
        <v>1273</v>
      </c>
      <c r="AL1329" s="284">
        <v>1490</v>
      </c>
      <c r="AM1329" s="284">
        <v>1052</v>
      </c>
      <c r="AN1329" s="284">
        <v>1133</v>
      </c>
      <c r="AO1329" s="284">
        <v>1286</v>
      </c>
      <c r="AP1329" s="284">
        <v>1153</v>
      </c>
      <c r="AQ1329" s="284">
        <v>1153</v>
      </c>
      <c r="AR1329" s="284">
        <v>1341</v>
      </c>
      <c r="AS1329" s="284">
        <v>1263</v>
      </c>
      <c r="AU1329" t="s">
        <v>4624</v>
      </c>
    </row>
    <row r="1330" spans="4:47" ht="13.5" customHeight="1">
      <c r="D1330" s="283" t="s">
        <v>1440</v>
      </c>
      <c r="E1330" s="282"/>
      <c r="F1330" s="285" t="s">
        <v>1481</v>
      </c>
      <c r="G1330" s="199">
        <v>39.1</v>
      </c>
      <c r="H1330" s="284">
        <v>1044</v>
      </c>
      <c r="I1330" s="284">
        <v>1056</v>
      </c>
      <c r="J1330" s="284">
        <v>1181</v>
      </c>
      <c r="K1330" s="284">
        <v>1082</v>
      </c>
      <c r="L1330" s="284">
        <v>1079</v>
      </c>
      <c r="M1330" s="284">
        <v>1242</v>
      </c>
      <c r="N1330" s="284">
        <v>1135</v>
      </c>
      <c r="O1330" s="284">
        <v>1039</v>
      </c>
      <c r="P1330" s="284">
        <v>1101</v>
      </c>
      <c r="Q1330" s="284">
        <v>1229</v>
      </c>
      <c r="R1330" s="284">
        <v>1143</v>
      </c>
      <c r="S1330" s="284">
        <v>1293</v>
      </c>
      <c r="T1330" s="284">
        <v>1502</v>
      </c>
      <c r="U1330" s="284">
        <v>1597</v>
      </c>
      <c r="V1330" s="284">
        <v>1234</v>
      </c>
      <c r="W1330" s="284">
        <v>1356</v>
      </c>
      <c r="X1330" s="284">
        <v>1096</v>
      </c>
      <c r="Y1330" s="284">
        <v>1197</v>
      </c>
      <c r="Z1330" s="284">
        <v>1409</v>
      </c>
      <c r="AA1330" s="284">
        <v>1238</v>
      </c>
      <c r="AB1330" s="284">
        <v>1140</v>
      </c>
      <c r="AC1330" s="284">
        <v>1277</v>
      </c>
      <c r="AD1330" s="284">
        <v>1512</v>
      </c>
      <c r="AE1330" s="284">
        <v>1285</v>
      </c>
      <c r="AF1330" s="284">
        <v>1242</v>
      </c>
      <c r="AG1330" s="284">
        <v>1376</v>
      </c>
      <c r="AH1330" s="284">
        <v>1635</v>
      </c>
      <c r="AI1330" s="284">
        <v>1114</v>
      </c>
      <c r="AJ1330" s="284">
        <v>1194</v>
      </c>
      <c r="AK1330" s="284">
        <v>1319</v>
      </c>
      <c r="AL1330" s="284">
        <v>1545</v>
      </c>
      <c r="AM1330" s="284">
        <v>1082</v>
      </c>
      <c r="AN1330" s="284">
        <v>1169</v>
      </c>
      <c r="AO1330" s="284">
        <v>1328</v>
      </c>
      <c r="AP1330" s="284">
        <v>1198</v>
      </c>
      <c r="AQ1330" s="284">
        <v>1198</v>
      </c>
      <c r="AR1330" s="284">
        <v>1404</v>
      </c>
      <c r="AS1330" s="284">
        <v>1307</v>
      </c>
      <c r="AU1330" t="s">
        <v>1440</v>
      </c>
    </row>
    <row r="1331" spans="4:47" ht="13.5" customHeight="1">
      <c r="D1331" s="283" t="s">
        <v>2824</v>
      </c>
      <c r="E1331" s="282"/>
      <c r="F1331" s="285" t="s">
        <v>1481</v>
      </c>
      <c r="G1331" s="199">
        <v>40.4</v>
      </c>
      <c r="H1331" s="284">
        <v>1057</v>
      </c>
      <c r="I1331" s="284">
        <v>1054</v>
      </c>
      <c r="J1331" s="284">
        <v>1213</v>
      </c>
      <c r="K1331" s="284">
        <v>1085</v>
      </c>
      <c r="L1331" s="284">
        <v>1080</v>
      </c>
      <c r="M1331" s="284">
        <v>1254</v>
      </c>
      <c r="N1331" s="284">
        <v>1186</v>
      </c>
      <c r="O1331" s="284">
        <v>1089</v>
      </c>
      <c r="P1331" s="284">
        <v>1105</v>
      </c>
      <c r="Q1331" s="284">
        <v>1249</v>
      </c>
      <c r="R1331" s="284">
        <v>1183</v>
      </c>
      <c r="S1331" s="284">
        <v>1315</v>
      </c>
      <c r="T1331" s="284">
        <v>1536</v>
      </c>
      <c r="U1331" s="284">
        <v>1630</v>
      </c>
      <c r="V1331" s="284">
        <v>1261</v>
      </c>
      <c r="W1331" s="284">
        <v>1386</v>
      </c>
      <c r="X1331" s="284">
        <v>1125</v>
      </c>
      <c r="Y1331" s="284">
        <v>1233</v>
      </c>
      <c r="Z1331" s="284">
        <v>1429</v>
      </c>
      <c r="AA1331" s="284">
        <v>1246</v>
      </c>
      <c r="AB1331" s="284">
        <v>1193</v>
      </c>
      <c r="AC1331" s="284">
        <v>1332</v>
      </c>
      <c r="AD1331" s="284">
        <v>1553</v>
      </c>
      <c r="AE1331" s="284">
        <v>1309</v>
      </c>
      <c r="AF1331" s="284">
        <v>1292</v>
      </c>
      <c r="AG1331" s="284">
        <v>1433</v>
      </c>
      <c r="AH1331" s="284">
        <v>1672</v>
      </c>
      <c r="AI1331" s="284">
        <v>1128</v>
      </c>
      <c r="AJ1331" s="284">
        <v>1218</v>
      </c>
      <c r="AK1331" s="284">
        <v>1357</v>
      </c>
      <c r="AL1331" s="284">
        <v>1582</v>
      </c>
      <c r="AM1331" s="284">
        <v>1094</v>
      </c>
      <c r="AN1331" s="284">
        <v>1187</v>
      </c>
      <c r="AO1331" s="284">
        <v>1347</v>
      </c>
      <c r="AP1331" s="284">
        <v>1226</v>
      </c>
      <c r="AQ1331" s="284">
        <v>1226</v>
      </c>
      <c r="AR1331" s="284">
        <v>1452</v>
      </c>
      <c r="AS1331" s="284">
        <v>1335</v>
      </c>
      <c r="AU1331" t="s">
        <v>2824</v>
      </c>
    </row>
    <row r="1332" spans="4:47" ht="13.5" customHeight="1">
      <c r="D1332" s="283" t="s">
        <v>1441</v>
      </c>
      <c r="E1332" s="282"/>
      <c r="F1332" s="285" t="s">
        <v>1481</v>
      </c>
      <c r="G1332" s="199">
        <v>41.7</v>
      </c>
      <c r="H1332" s="284">
        <v>1159</v>
      </c>
      <c r="I1332" s="284">
        <v>1174</v>
      </c>
      <c r="J1332" s="284">
        <v>1314</v>
      </c>
      <c r="K1332" s="284">
        <v>1204</v>
      </c>
      <c r="L1332" s="284">
        <v>1200</v>
      </c>
      <c r="M1332" s="284">
        <v>1393</v>
      </c>
      <c r="N1332" s="284">
        <v>1265</v>
      </c>
      <c r="O1332" s="284">
        <v>1157</v>
      </c>
      <c r="P1332" s="284">
        <v>1237</v>
      </c>
      <c r="Q1332" s="284">
        <v>1381</v>
      </c>
      <c r="R1332" s="284">
        <v>1284</v>
      </c>
      <c r="S1332" s="284">
        <v>1413</v>
      </c>
      <c r="T1332" s="284">
        <v>1647</v>
      </c>
      <c r="U1332" s="284">
        <v>1757</v>
      </c>
      <c r="V1332" s="284">
        <v>1368</v>
      </c>
      <c r="W1332" s="284">
        <v>1506</v>
      </c>
      <c r="X1332" s="284">
        <v>1207</v>
      </c>
      <c r="Y1332" s="284">
        <v>1324</v>
      </c>
      <c r="Z1332" s="284">
        <v>1560</v>
      </c>
      <c r="AA1332" s="284">
        <v>1364</v>
      </c>
      <c r="AB1332" s="284">
        <v>1262</v>
      </c>
      <c r="AC1332" s="284">
        <v>1419</v>
      </c>
      <c r="AD1332" s="284">
        <v>1686</v>
      </c>
      <c r="AE1332" s="284">
        <v>1424</v>
      </c>
      <c r="AF1332" s="284">
        <v>1365</v>
      </c>
      <c r="AG1332" s="284">
        <v>1518</v>
      </c>
      <c r="AH1332" s="284">
        <v>1809</v>
      </c>
      <c r="AI1332" s="284">
        <v>1224</v>
      </c>
      <c r="AJ1332" s="284">
        <v>1323</v>
      </c>
      <c r="AK1332" s="284">
        <v>1467</v>
      </c>
      <c r="AL1332" s="284">
        <v>1719</v>
      </c>
      <c r="AM1332" s="284">
        <v>1197</v>
      </c>
      <c r="AN1332" s="284">
        <v>1296</v>
      </c>
      <c r="AO1332" s="284">
        <v>1472</v>
      </c>
      <c r="AP1332" s="284">
        <v>1347</v>
      </c>
      <c r="AQ1332" s="284">
        <v>1347</v>
      </c>
      <c r="AR1332" s="284">
        <v>1591</v>
      </c>
      <c r="AS1332" s="284">
        <v>1455</v>
      </c>
      <c r="AU1332" t="s">
        <v>1441</v>
      </c>
    </row>
    <row r="1333" spans="4:47" ht="13.5" customHeight="1">
      <c r="D1333" s="283" t="s">
        <v>1442</v>
      </c>
      <c r="E1333" s="282"/>
      <c r="F1333" s="285" t="s">
        <v>1482</v>
      </c>
      <c r="G1333" s="199">
        <v>40.200000000000003</v>
      </c>
      <c r="H1333" s="284">
        <v>1025</v>
      </c>
      <c r="I1333" s="284">
        <v>1034</v>
      </c>
      <c r="J1333" s="284">
        <v>1165</v>
      </c>
      <c r="K1333" s="284">
        <v>1056</v>
      </c>
      <c r="L1333" s="284">
        <v>1054</v>
      </c>
      <c r="M1333" s="284">
        <v>1213</v>
      </c>
      <c r="N1333" s="284">
        <v>1106</v>
      </c>
      <c r="O1333" s="284">
        <v>1017</v>
      </c>
      <c r="P1333" s="284">
        <v>1070</v>
      </c>
      <c r="Q1333" s="284">
        <v>1197</v>
      </c>
      <c r="R1333" s="284">
        <v>1113</v>
      </c>
      <c r="S1333" s="284">
        <v>1267</v>
      </c>
      <c r="T1333" s="284">
        <v>1468</v>
      </c>
      <c r="U1333" s="284">
        <v>1557</v>
      </c>
      <c r="V1333" s="284">
        <v>1200</v>
      </c>
      <c r="W1333" s="284">
        <v>1318</v>
      </c>
      <c r="X1333" s="284">
        <v>1074</v>
      </c>
      <c r="Y1333" s="284">
        <v>1170</v>
      </c>
      <c r="Z1333" s="284">
        <v>1374</v>
      </c>
      <c r="AA1333" s="284">
        <v>1213</v>
      </c>
      <c r="AB1333" s="284">
        <v>1112</v>
      </c>
      <c r="AC1333" s="284">
        <v>1235</v>
      </c>
      <c r="AD1333" s="284">
        <v>1466</v>
      </c>
      <c r="AE1333" s="284">
        <v>1255</v>
      </c>
      <c r="AF1333" s="284">
        <v>1215</v>
      </c>
      <c r="AG1333" s="284">
        <v>1339</v>
      </c>
      <c r="AH1333" s="284">
        <v>1589</v>
      </c>
      <c r="AI1333" s="284">
        <v>1094</v>
      </c>
      <c r="AJ1333" s="284">
        <v>1157</v>
      </c>
      <c r="AK1333" s="284">
        <v>1269</v>
      </c>
      <c r="AL1333" s="284">
        <v>1485</v>
      </c>
      <c r="AM1333" s="284">
        <v>1062</v>
      </c>
      <c r="AN1333" s="284">
        <v>1144</v>
      </c>
      <c r="AO1333" s="284">
        <v>1299</v>
      </c>
      <c r="AP1333" s="284">
        <v>1161</v>
      </c>
      <c r="AQ1333" s="284">
        <v>1161</v>
      </c>
      <c r="AR1333" s="284">
        <v>1348</v>
      </c>
      <c r="AS1333" s="284">
        <v>1269</v>
      </c>
      <c r="AU1333" t="s">
        <v>1442</v>
      </c>
    </row>
    <row r="1334" spans="4:47" ht="13.5" customHeight="1">
      <c r="D1334" s="283" t="s">
        <v>4625</v>
      </c>
      <c r="E1334" s="282"/>
      <c r="F1334" s="285" t="s">
        <v>1482</v>
      </c>
      <c r="G1334" s="199">
        <v>41.6</v>
      </c>
      <c r="H1334" s="284" t="s">
        <v>2022</v>
      </c>
      <c r="I1334" s="284" t="s">
        <v>2022</v>
      </c>
      <c r="J1334" s="284" t="s">
        <v>2022</v>
      </c>
      <c r="K1334" s="284" t="s">
        <v>2022</v>
      </c>
      <c r="L1334" s="284" t="s">
        <v>2022</v>
      </c>
      <c r="M1334" s="284" t="s">
        <v>2022</v>
      </c>
      <c r="N1334" s="284" t="s">
        <v>2022</v>
      </c>
      <c r="O1334" s="284" t="s">
        <v>2022</v>
      </c>
      <c r="P1334" s="284" t="s">
        <v>2022</v>
      </c>
      <c r="Q1334" s="284" t="s">
        <v>2022</v>
      </c>
      <c r="R1334" s="284" t="s">
        <v>2022</v>
      </c>
      <c r="S1334" s="284">
        <v>1289</v>
      </c>
      <c r="T1334" s="284">
        <v>1503</v>
      </c>
      <c r="U1334" s="284">
        <v>1592</v>
      </c>
      <c r="V1334" s="284">
        <v>1246</v>
      </c>
      <c r="W1334" s="284">
        <v>1369</v>
      </c>
      <c r="X1334" s="284">
        <v>1106</v>
      </c>
      <c r="Y1334" s="284">
        <v>1209</v>
      </c>
      <c r="Z1334" s="284">
        <v>1421</v>
      </c>
      <c r="AA1334" s="284">
        <v>1249</v>
      </c>
      <c r="AB1334" s="284">
        <v>1150</v>
      </c>
      <c r="AC1334" s="284">
        <v>1283</v>
      </c>
      <c r="AD1334" s="284">
        <v>1525</v>
      </c>
      <c r="AE1334" s="284">
        <v>1298</v>
      </c>
      <c r="AF1334" s="284">
        <v>1253</v>
      </c>
      <c r="AG1334" s="284">
        <v>1387</v>
      </c>
      <c r="AH1334" s="284">
        <v>1648</v>
      </c>
      <c r="AI1334" s="284">
        <v>0</v>
      </c>
      <c r="AJ1334" s="284">
        <v>1198</v>
      </c>
      <c r="AK1334" s="284">
        <v>1320</v>
      </c>
      <c r="AL1334" s="284">
        <v>1545</v>
      </c>
      <c r="AM1334" s="284">
        <v>1095</v>
      </c>
      <c r="AN1334" s="284">
        <v>1184</v>
      </c>
      <c r="AO1334" s="284">
        <v>1344</v>
      </c>
      <c r="AP1334" s="284">
        <v>1210</v>
      </c>
      <c r="AQ1334" s="284">
        <v>1210</v>
      </c>
      <c r="AR1334" s="284">
        <v>1417</v>
      </c>
      <c r="AS1334" s="284">
        <v>1317</v>
      </c>
      <c r="AU1334" t="s">
        <v>4625</v>
      </c>
    </row>
    <row r="1335" spans="4:47" ht="13.5" customHeight="1">
      <c r="D1335" s="283" t="s">
        <v>1443</v>
      </c>
      <c r="E1335" s="282"/>
      <c r="F1335" s="285" t="s">
        <v>1482</v>
      </c>
      <c r="G1335" s="199">
        <v>43</v>
      </c>
      <c r="H1335" s="284">
        <v>1089</v>
      </c>
      <c r="I1335" s="284">
        <v>1103</v>
      </c>
      <c r="J1335" s="284">
        <v>1242</v>
      </c>
      <c r="K1335" s="284">
        <v>1127</v>
      </c>
      <c r="L1335" s="284">
        <v>1126</v>
      </c>
      <c r="M1335" s="284">
        <v>1310</v>
      </c>
      <c r="N1335" s="284">
        <v>1185</v>
      </c>
      <c r="O1335" s="284">
        <v>1085</v>
      </c>
      <c r="P1335" s="284">
        <v>1155</v>
      </c>
      <c r="Q1335" s="284">
        <v>1287</v>
      </c>
      <c r="R1335" s="284">
        <v>1197</v>
      </c>
      <c r="S1335" s="284">
        <v>1346</v>
      </c>
      <c r="T1335" s="284">
        <v>1573</v>
      </c>
      <c r="U1335" s="284">
        <v>1668</v>
      </c>
      <c r="V1335" s="284">
        <v>1292</v>
      </c>
      <c r="W1335" s="284">
        <v>1419</v>
      </c>
      <c r="X1335" s="284">
        <v>1137</v>
      </c>
      <c r="Y1335" s="284">
        <v>1247</v>
      </c>
      <c r="Z1335" s="284">
        <v>1468</v>
      </c>
      <c r="AA1335" s="284">
        <v>1285</v>
      </c>
      <c r="AB1335" s="284">
        <v>1187</v>
      </c>
      <c r="AC1335" s="284">
        <v>1330</v>
      </c>
      <c r="AD1335" s="284">
        <v>1584</v>
      </c>
      <c r="AE1335" s="284">
        <v>1340</v>
      </c>
      <c r="AF1335" s="284">
        <v>1290</v>
      </c>
      <c r="AG1335" s="284">
        <v>1435</v>
      </c>
      <c r="AH1335" s="284">
        <v>1707</v>
      </c>
      <c r="AI1335" s="284">
        <v>1154</v>
      </c>
      <c r="AJ1335" s="284">
        <v>1238</v>
      </c>
      <c r="AK1335" s="284">
        <v>1370</v>
      </c>
      <c r="AL1335" s="284">
        <v>1604</v>
      </c>
      <c r="AM1335" s="284">
        <v>1128</v>
      </c>
      <c r="AN1335" s="284">
        <v>1223</v>
      </c>
      <c r="AO1335" s="284">
        <v>1388</v>
      </c>
      <c r="AP1335" s="284">
        <v>1258</v>
      </c>
      <c r="AQ1335" s="284">
        <v>1258</v>
      </c>
      <c r="AR1335" s="284">
        <v>1486</v>
      </c>
      <c r="AS1335" s="284">
        <v>1364</v>
      </c>
      <c r="AU1335" t="s">
        <v>1443</v>
      </c>
    </row>
    <row r="1336" spans="4:47" ht="13.5" customHeight="1">
      <c r="D1336" s="283" t="s">
        <v>2825</v>
      </c>
      <c r="E1336" s="282"/>
      <c r="F1336" s="285" t="s">
        <v>1482</v>
      </c>
      <c r="G1336" s="199">
        <v>44.5</v>
      </c>
      <c r="H1336" s="284">
        <v>1105</v>
      </c>
      <c r="I1336" s="284">
        <v>1103</v>
      </c>
      <c r="J1336" s="284">
        <v>1279</v>
      </c>
      <c r="K1336" s="284">
        <v>1134</v>
      </c>
      <c r="L1336" s="284">
        <v>1130</v>
      </c>
      <c r="M1336" s="284">
        <v>1321</v>
      </c>
      <c r="N1336" s="284">
        <v>1241</v>
      </c>
      <c r="O1336" s="284">
        <v>1143</v>
      </c>
      <c r="P1336" s="284">
        <v>1161</v>
      </c>
      <c r="Q1336" s="284">
        <v>1311</v>
      </c>
      <c r="R1336" s="284">
        <v>1243</v>
      </c>
      <c r="S1336" s="284">
        <v>1373</v>
      </c>
      <c r="T1336" s="284">
        <v>1613</v>
      </c>
      <c r="U1336" s="284">
        <v>1709</v>
      </c>
      <c r="V1336" s="284">
        <v>1325</v>
      </c>
      <c r="W1336" s="284">
        <v>1457</v>
      </c>
      <c r="X1336" s="284">
        <v>1171</v>
      </c>
      <c r="Y1336" s="284">
        <v>1288</v>
      </c>
      <c r="Z1336" s="284">
        <v>1493</v>
      </c>
      <c r="AA1336" s="284">
        <v>1298</v>
      </c>
      <c r="AB1336" s="284">
        <v>1248</v>
      </c>
      <c r="AC1336" s="284">
        <v>1399</v>
      </c>
      <c r="AD1336" s="284">
        <v>1632</v>
      </c>
      <c r="AE1336" s="284">
        <v>1369</v>
      </c>
      <c r="AF1336" s="284">
        <v>1347</v>
      </c>
      <c r="AG1336" s="284">
        <v>1500</v>
      </c>
      <c r="AH1336" s="284">
        <v>1750</v>
      </c>
      <c r="AI1336" s="284">
        <v>1173</v>
      </c>
      <c r="AJ1336" s="284">
        <v>1265</v>
      </c>
      <c r="AK1336" s="284">
        <v>1390</v>
      </c>
      <c r="AL1336" s="284">
        <v>1648</v>
      </c>
      <c r="AM1336" s="284">
        <v>1143</v>
      </c>
      <c r="AN1336" s="284">
        <v>1245</v>
      </c>
      <c r="AO1336" s="284">
        <v>1413</v>
      </c>
      <c r="AP1336" s="284">
        <v>1292</v>
      </c>
      <c r="AQ1336" s="284">
        <v>1292</v>
      </c>
      <c r="AR1336" s="284">
        <v>1540</v>
      </c>
      <c r="AS1336" s="284">
        <v>1398</v>
      </c>
      <c r="AU1336" t="s">
        <v>2825</v>
      </c>
    </row>
    <row r="1337" spans="4:47" ht="13.5" customHeight="1">
      <c r="D1337" s="283" t="s">
        <v>1444</v>
      </c>
      <c r="E1337" s="282"/>
      <c r="F1337" s="285" t="s">
        <v>1482</v>
      </c>
      <c r="G1337" s="199">
        <v>45.9</v>
      </c>
      <c r="H1337" s="284">
        <v>1209</v>
      </c>
      <c r="I1337" s="284">
        <v>1226</v>
      </c>
      <c r="J1337" s="284">
        <v>1381</v>
      </c>
      <c r="K1337" s="284">
        <v>1254</v>
      </c>
      <c r="L1337" s="284">
        <v>1251</v>
      </c>
      <c r="M1337" s="284">
        <v>1468</v>
      </c>
      <c r="N1337" s="284">
        <v>1320</v>
      </c>
      <c r="O1337" s="284">
        <v>1208</v>
      </c>
      <c r="P1337" s="284">
        <v>1299</v>
      </c>
      <c r="Q1337" s="284">
        <v>1446</v>
      </c>
      <c r="R1337" s="284">
        <v>1345</v>
      </c>
      <c r="S1337" s="284">
        <v>1471</v>
      </c>
      <c r="T1337" s="284">
        <v>1726</v>
      </c>
      <c r="U1337" s="284">
        <v>1837</v>
      </c>
      <c r="V1337" s="284">
        <v>1432</v>
      </c>
      <c r="W1337" s="284">
        <v>1578</v>
      </c>
      <c r="X1337" s="284">
        <v>1253</v>
      </c>
      <c r="Y1337" s="284">
        <v>1379</v>
      </c>
      <c r="Z1337" s="284">
        <v>1626</v>
      </c>
      <c r="AA1337" s="284">
        <v>1417</v>
      </c>
      <c r="AB1337" s="284">
        <v>1315</v>
      </c>
      <c r="AC1337" s="284">
        <v>1480</v>
      </c>
      <c r="AD1337" s="284">
        <v>1767</v>
      </c>
      <c r="AE1337" s="284">
        <v>1485</v>
      </c>
      <c r="AF1337" s="284">
        <v>1418</v>
      </c>
      <c r="AG1337" s="284">
        <v>1585</v>
      </c>
      <c r="AH1337" s="284">
        <v>1890</v>
      </c>
      <c r="AI1337" s="284">
        <v>1269</v>
      </c>
      <c r="AJ1337" s="284">
        <v>1372</v>
      </c>
      <c r="AK1337" s="284">
        <v>1527</v>
      </c>
      <c r="AL1337" s="284">
        <v>1788</v>
      </c>
      <c r="AM1337" s="284">
        <v>1247</v>
      </c>
      <c r="AN1337" s="284">
        <v>1356</v>
      </c>
      <c r="AO1337" s="284">
        <v>1540</v>
      </c>
      <c r="AP1337" s="284">
        <v>1415</v>
      </c>
      <c r="AQ1337" s="284">
        <v>1415</v>
      </c>
      <c r="AR1337" s="284">
        <v>1684</v>
      </c>
      <c r="AS1337" s="284">
        <v>1520</v>
      </c>
      <c r="AU1337" t="s">
        <v>1444</v>
      </c>
    </row>
    <row r="1338" spans="4:47" ht="13.5" customHeight="1">
      <c r="D1338" s="283" t="s">
        <v>2218</v>
      </c>
      <c r="E1338" s="282"/>
      <c r="F1338" s="285" t="s">
        <v>2220</v>
      </c>
      <c r="G1338" s="199">
        <v>0</v>
      </c>
      <c r="H1338" s="284">
        <v>137</v>
      </c>
      <c r="I1338" s="284">
        <v>137</v>
      </c>
      <c r="J1338" s="284">
        <v>137</v>
      </c>
      <c r="K1338" s="284">
        <v>137</v>
      </c>
      <c r="L1338" s="284">
        <v>137</v>
      </c>
      <c r="M1338" s="284">
        <v>137</v>
      </c>
      <c r="N1338" s="284">
        <v>137</v>
      </c>
      <c r="O1338" s="284">
        <v>137</v>
      </c>
      <c r="P1338" s="284">
        <v>137</v>
      </c>
      <c r="Q1338" s="284">
        <v>137</v>
      </c>
      <c r="R1338" s="284">
        <v>137</v>
      </c>
      <c r="S1338" s="284">
        <v>137</v>
      </c>
      <c r="T1338" s="284">
        <v>137</v>
      </c>
      <c r="U1338" s="284">
        <v>137</v>
      </c>
      <c r="V1338" s="284">
        <v>137</v>
      </c>
      <c r="W1338" s="284">
        <v>137</v>
      </c>
      <c r="X1338" s="284">
        <v>137</v>
      </c>
      <c r="Y1338" s="284">
        <v>137</v>
      </c>
      <c r="Z1338" s="284">
        <v>137</v>
      </c>
      <c r="AA1338" s="284">
        <v>137</v>
      </c>
      <c r="AB1338" s="284">
        <v>137</v>
      </c>
      <c r="AC1338" s="284">
        <v>137</v>
      </c>
      <c r="AD1338" s="284">
        <v>137</v>
      </c>
      <c r="AE1338" s="284">
        <v>137</v>
      </c>
      <c r="AF1338" s="284">
        <v>137</v>
      </c>
      <c r="AG1338" s="284">
        <v>137</v>
      </c>
      <c r="AH1338" s="284">
        <v>137</v>
      </c>
      <c r="AI1338" s="284">
        <v>137</v>
      </c>
      <c r="AJ1338" s="284">
        <v>137</v>
      </c>
      <c r="AK1338" s="284">
        <v>137</v>
      </c>
      <c r="AL1338" s="284">
        <v>137</v>
      </c>
      <c r="AM1338" s="284">
        <v>137</v>
      </c>
      <c r="AN1338" s="284">
        <v>137</v>
      </c>
      <c r="AO1338" s="284">
        <v>137</v>
      </c>
      <c r="AP1338" s="284">
        <v>137</v>
      </c>
      <c r="AQ1338" s="284">
        <v>137</v>
      </c>
      <c r="AR1338" s="284">
        <v>137</v>
      </c>
      <c r="AS1338" s="284">
        <v>137</v>
      </c>
      <c r="AU1338" t="s">
        <v>2218</v>
      </c>
    </row>
    <row r="1339" spans="4:47" ht="13.5" customHeight="1">
      <c r="D1339" s="283" t="s">
        <v>1426</v>
      </c>
      <c r="E1339" s="282"/>
      <c r="F1339" s="285" t="s">
        <v>1473</v>
      </c>
      <c r="G1339" s="199">
        <v>36.5</v>
      </c>
      <c r="H1339" s="284">
        <v>1524</v>
      </c>
      <c r="I1339" s="284">
        <v>1539</v>
      </c>
      <c r="J1339" s="284">
        <v>1720</v>
      </c>
      <c r="K1339" s="284">
        <v>1569</v>
      </c>
      <c r="L1339" s="284">
        <v>1565</v>
      </c>
      <c r="M1339" s="284">
        <v>1803</v>
      </c>
      <c r="N1339" s="284">
        <v>1661</v>
      </c>
      <c r="O1339" s="284">
        <v>1515</v>
      </c>
      <c r="P1339" s="284">
        <v>1605</v>
      </c>
      <c r="Q1339" s="284">
        <v>1794</v>
      </c>
      <c r="R1339" s="284">
        <v>1681</v>
      </c>
      <c r="S1339" s="284">
        <v>1975</v>
      </c>
      <c r="T1339" s="284">
        <v>2261</v>
      </c>
      <c r="U1339" s="284">
        <v>2379</v>
      </c>
      <c r="V1339" s="284">
        <v>1800</v>
      </c>
      <c r="W1339" s="284">
        <v>1996</v>
      </c>
      <c r="X1339" s="284">
        <v>1620</v>
      </c>
      <c r="Y1339" s="284">
        <v>1783</v>
      </c>
      <c r="Z1339" s="284">
        <v>2113</v>
      </c>
      <c r="AA1339" s="284">
        <v>1824</v>
      </c>
      <c r="AB1339" s="284">
        <v>1706</v>
      </c>
      <c r="AC1339" s="284">
        <v>1934</v>
      </c>
      <c r="AD1339" s="284">
        <v>2307</v>
      </c>
      <c r="AE1339" s="284">
        <v>1919</v>
      </c>
      <c r="AF1339" s="284">
        <v>1872</v>
      </c>
      <c r="AG1339" s="284">
        <v>2091</v>
      </c>
      <c r="AH1339" s="284">
        <v>2506</v>
      </c>
      <c r="AI1339" s="284">
        <v>1623</v>
      </c>
      <c r="AJ1339" s="284">
        <v>1789</v>
      </c>
      <c r="AK1339" s="284">
        <v>1987</v>
      </c>
      <c r="AL1339" s="284">
        <v>2346</v>
      </c>
      <c r="AM1339" s="284">
        <v>1599</v>
      </c>
      <c r="AN1339" s="284">
        <v>1750</v>
      </c>
      <c r="AO1339" s="284">
        <v>1998</v>
      </c>
      <c r="AP1339" s="284">
        <v>1758</v>
      </c>
      <c r="AQ1339" s="284">
        <v>1758</v>
      </c>
      <c r="AR1339" s="284">
        <v>2128</v>
      </c>
      <c r="AS1339" s="284">
        <v>1902</v>
      </c>
      <c r="AU1339" t="s">
        <v>1426</v>
      </c>
    </row>
    <row r="1340" spans="4:47" ht="13.5" customHeight="1">
      <c r="D1340" s="283" t="s">
        <v>4626</v>
      </c>
      <c r="E1340" s="282"/>
      <c r="F1340" s="285" t="s">
        <v>1473</v>
      </c>
      <c r="G1340" s="199">
        <v>37.800000000000004</v>
      </c>
      <c r="H1340" s="287" t="s">
        <v>2022</v>
      </c>
      <c r="I1340" s="287" t="s">
        <v>2022</v>
      </c>
      <c r="J1340" s="287" t="s">
        <v>2022</v>
      </c>
      <c r="K1340" s="287" t="s">
        <v>2022</v>
      </c>
      <c r="L1340" s="287" t="s">
        <v>2022</v>
      </c>
      <c r="M1340" s="287" t="s">
        <v>2022</v>
      </c>
      <c r="N1340" s="287" t="s">
        <v>2022</v>
      </c>
      <c r="O1340" s="287" t="s">
        <v>2022</v>
      </c>
      <c r="P1340" s="287" t="s">
        <v>2022</v>
      </c>
      <c r="Q1340" s="287" t="s">
        <v>2022</v>
      </c>
      <c r="R1340" s="287" t="s">
        <v>2022</v>
      </c>
      <c r="S1340" s="284">
        <v>1995</v>
      </c>
      <c r="T1340" s="284">
        <v>2292</v>
      </c>
      <c r="U1340" s="284">
        <v>2410</v>
      </c>
      <c r="V1340" s="284">
        <v>1850</v>
      </c>
      <c r="W1340" s="284">
        <v>2053</v>
      </c>
      <c r="X1340" s="284">
        <v>1652</v>
      </c>
      <c r="Y1340" s="284">
        <v>1818</v>
      </c>
      <c r="Z1340" s="284">
        <v>2154</v>
      </c>
      <c r="AA1340" s="284">
        <v>1860</v>
      </c>
      <c r="AB1340" s="284">
        <v>1740</v>
      </c>
      <c r="AC1340" s="284">
        <v>1971</v>
      </c>
      <c r="AD1340" s="284">
        <v>2352</v>
      </c>
      <c r="AE1340" s="284">
        <v>1956</v>
      </c>
      <c r="AF1340" s="284">
        <v>1905</v>
      </c>
      <c r="AG1340" s="284">
        <v>2128</v>
      </c>
      <c r="AH1340" s="284">
        <v>2550</v>
      </c>
      <c r="AI1340" s="284">
        <v>0</v>
      </c>
      <c r="AJ1340" s="284">
        <v>1823</v>
      </c>
      <c r="AK1340" s="284">
        <v>2025</v>
      </c>
      <c r="AL1340" s="284">
        <v>2391</v>
      </c>
      <c r="AM1340" s="284">
        <v>1632</v>
      </c>
      <c r="AN1340" s="284">
        <v>1784</v>
      </c>
      <c r="AO1340" s="284">
        <v>2037</v>
      </c>
      <c r="AP1340" s="284">
        <v>1774</v>
      </c>
      <c r="AQ1340" s="284">
        <v>1774</v>
      </c>
      <c r="AR1340" s="284">
        <v>2149</v>
      </c>
      <c r="AS1340" s="284">
        <v>1935</v>
      </c>
      <c r="AU1340" t="s">
        <v>4626</v>
      </c>
    </row>
    <row r="1341" spans="4:47" ht="13.5" customHeight="1">
      <c r="D1341" s="283" t="s">
        <v>1427</v>
      </c>
      <c r="E1341" s="282"/>
      <c r="F1341" s="285" t="s">
        <v>1473</v>
      </c>
      <c r="G1341" s="199">
        <v>39.1</v>
      </c>
      <c r="H1341" s="284">
        <v>1604</v>
      </c>
      <c r="I1341" s="284">
        <v>1622</v>
      </c>
      <c r="J1341" s="284">
        <v>1814</v>
      </c>
      <c r="K1341" s="284">
        <v>1656</v>
      </c>
      <c r="L1341" s="284">
        <v>1652</v>
      </c>
      <c r="M1341" s="284">
        <v>1915</v>
      </c>
      <c r="N1341" s="284">
        <v>1755</v>
      </c>
      <c r="O1341" s="284">
        <v>1598</v>
      </c>
      <c r="P1341" s="284">
        <v>1703</v>
      </c>
      <c r="Q1341" s="284">
        <v>1901</v>
      </c>
      <c r="R1341" s="284">
        <v>1781</v>
      </c>
      <c r="S1341" s="284">
        <v>2062</v>
      </c>
      <c r="T1341" s="284">
        <v>2372</v>
      </c>
      <c r="U1341" s="284">
        <v>2500</v>
      </c>
      <c r="V1341" s="284">
        <v>1900</v>
      </c>
      <c r="W1341" s="284">
        <v>2109</v>
      </c>
      <c r="X1341" s="284">
        <v>1683</v>
      </c>
      <c r="Y1341" s="284">
        <v>1852</v>
      </c>
      <c r="Z1341" s="284">
        <v>2194</v>
      </c>
      <c r="AA1341" s="284">
        <v>1896</v>
      </c>
      <c r="AB1341" s="284">
        <v>1773</v>
      </c>
      <c r="AC1341" s="284">
        <v>2008</v>
      </c>
      <c r="AD1341" s="284">
        <v>2396</v>
      </c>
      <c r="AE1341" s="284">
        <v>1993</v>
      </c>
      <c r="AF1341" s="284">
        <v>1938</v>
      </c>
      <c r="AG1341" s="284">
        <v>2165</v>
      </c>
      <c r="AH1341" s="284">
        <v>2594</v>
      </c>
      <c r="AI1341" s="284">
        <v>1687</v>
      </c>
      <c r="AJ1341" s="284">
        <v>1857</v>
      </c>
      <c r="AK1341" s="284">
        <v>2062</v>
      </c>
      <c r="AL1341" s="284">
        <v>2435</v>
      </c>
      <c r="AM1341" s="284">
        <v>1664</v>
      </c>
      <c r="AN1341" s="284">
        <v>1818</v>
      </c>
      <c r="AO1341" s="284">
        <v>2075</v>
      </c>
      <c r="AP1341" s="284">
        <v>1789</v>
      </c>
      <c r="AQ1341" s="284">
        <v>1789</v>
      </c>
      <c r="AR1341" s="284">
        <v>2170</v>
      </c>
      <c r="AS1341" s="284">
        <v>1968</v>
      </c>
      <c r="AU1341" t="s">
        <v>1427</v>
      </c>
    </row>
    <row r="1342" spans="4:47" ht="13.5" customHeight="1">
      <c r="D1342" s="283" t="s">
        <v>2826</v>
      </c>
      <c r="E1342" s="282"/>
      <c r="F1342" s="285" t="s">
        <v>1473</v>
      </c>
      <c r="G1342" s="199">
        <v>40.4</v>
      </c>
      <c r="H1342" s="284">
        <v>1634</v>
      </c>
      <c r="I1342" s="284">
        <v>1653</v>
      </c>
      <c r="J1342" s="284">
        <v>1850</v>
      </c>
      <c r="K1342" s="284">
        <v>1690</v>
      </c>
      <c r="L1342" s="284">
        <v>1685</v>
      </c>
      <c r="M1342" s="284">
        <v>1962</v>
      </c>
      <c r="N1342" s="284">
        <v>1791</v>
      </c>
      <c r="O1342" s="284">
        <v>1631</v>
      </c>
      <c r="P1342" s="284">
        <v>1745</v>
      </c>
      <c r="Q1342" s="284">
        <v>1945</v>
      </c>
      <c r="R1342" s="284">
        <v>1821</v>
      </c>
      <c r="S1342" s="284">
        <v>2085</v>
      </c>
      <c r="T1342" s="284">
        <v>2406</v>
      </c>
      <c r="U1342" s="284">
        <v>2533</v>
      </c>
      <c r="V1342" s="284">
        <v>1927</v>
      </c>
      <c r="W1342" s="284">
        <v>2139</v>
      </c>
      <c r="X1342" s="284">
        <v>1724</v>
      </c>
      <c r="Y1342" s="284">
        <v>1905</v>
      </c>
      <c r="Z1342" s="284">
        <v>2218</v>
      </c>
      <c r="AA1342" s="284">
        <v>1892</v>
      </c>
      <c r="AB1342" s="284">
        <v>1862</v>
      </c>
      <c r="AC1342" s="284">
        <v>2100</v>
      </c>
      <c r="AD1342" s="284">
        <v>2461</v>
      </c>
      <c r="AE1342" s="284">
        <v>2027</v>
      </c>
      <c r="AF1342" s="284">
        <v>2014</v>
      </c>
      <c r="AG1342" s="284">
        <v>2255</v>
      </c>
      <c r="AH1342" s="284">
        <v>2644</v>
      </c>
      <c r="AI1342" s="284">
        <v>1702</v>
      </c>
      <c r="AJ1342" s="284">
        <v>1887</v>
      </c>
      <c r="AK1342" s="284">
        <v>2125</v>
      </c>
      <c r="AL1342" s="284">
        <v>2491</v>
      </c>
      <c r="AM1342" s="284">
        <v>1665</v>
      </c>
      <c r="AN1342" s="284">
        <v>1832</v>
      </c>
      <c r="AO1342" s="284">
        <v>2090</v>
      </c>
      <c r="AP1342" s="284">
        <v>1828</v>
      </c>
      <c r="AQ1342" s="284">
        <v>1828</v>
      </c>
      <c r="AR1342" s="284">
        <v>2247</v>
      </c>
      <c r="AS1342" s="284">
        <v>1968</v>
      </c>
      <c r="AU1342" t="s">
        <v>2826</v>
      </c>
    </row>
    <row r="1343" spans="4:47" ht="13.5" customHeight="1">
      <c r="D1343" s="283" t="s">
        <v>1428</v>
      </c>
      <c r="E1343" s="282"/>
      <c r="F1343" s="285" t="s">
        <v>1473</v>
      </c>
      <c r="G1343" s="199">
        <v>41.7</v>
      </c>
      <c r="H1343" s="284">
        <v>1719</v>
      </c>
      <c r="I1343" s="284">
        <v>1740</v>
      </c>
      <c r="J1343" s="284">
        <v>1947</v>
      </c>
      <c r="K1343" s="284">
        <v>1778</v>
      </c>
      <c r="L1343" s="284">
        <v>1773</v>
      </c>
      <c r="M1343" s="284">
        <v>2065</v>
      </c>
      <c r="N1343" s="284">
        <v>1885</v>
      </c>
      <c r="O1343" s="284">
        <v>1716</v>
      </c>
      <c r="P1343" s="284">
        <v>1836</v>
      </c>
      <c r="Q1343" s="284">
        <v>2047</v>
      </c>
      <c r="R1343" s="284">
        <v>1916</v>
      </c>
      <c r="S1343" s="284">
        <v>2182</v>
      </c>
      <c r="T1343" s="284">
        <v>2516</v>
      </c>
      <c r="U1343" s="284">
        <v>2659</v>
      </c>
      <c r="V1343" s="284">
        <v>2034</v>
      </c>
      <c r="W1343" s="284">
        <v>2259</v>
      </c>
      <c r="X1343" s="284">
        <v>1796</v>
      </c>
      <c r="Y1343" s="284">
        <v>1981</v>
      </c>
      <c r="Z1343" s="284">
        <v>2349</v>
      </c>
      <c r="AA1343" s="284">
        <v>2024</v>
      </c>
      <c r="AB1343" s="284">
        <v>1898</v>
      </c>
      <c r="AC1343" s="284">
        <v>2155</v>
      </c>
      <c r="AD1343" s="284">
        <v>2575</v>
      </c>
      <c r="AE1343" s="284">
        <v>2135</v>
      </c>
      <c r="AF1343" s="284">
        <v>2064</v>
      </c>
      <c r="AG1343" s="284">
        <v>2312</v>
      </c>
      <c r="AH1343" s="284">
        <v>2773</v>
      </c>
      <c r="AI1343" s="284">
        <v>1799</v>
      </c>
      <c r="AJ1343" s="284">
        <v>1989</v>
      </c>
      <c r="AK1343" s="284">
        <v>2216</v>
      </c>
      <c r="AL1343" s="284">
        <v>2615</v>
      </c>
      <c r="AM1343" s="284">
        <v>1780</v>
      </c>
      <c r="AN1343" s="284">
        <v>1948</v>
      </c>
      <c r="AO1343" s="284">
        <v>2224</v>
      </c>
      <c r="AP1343" s="284">
        <v>1942</v>
      </c>
      <c r="AQ1343" s="284">
        <v>1942</v>
      </c>
      <c r="AR1343" s="284">
        <v>2365</v>
      </c>
      <c r="AS1343" s="284">
        <v>2121</v>
      </c>
      <c r="AU1343" t="s">
        <v>1428</v>
      </c>
    </row>
    <row r="1344" spans="4:47" ht="13.5" customHeight="1">
      <c r="D1344" s="283" t="s">
        <v>1445</v>
      </c>
      <c r="E1344" s="282"/>
      <c r="F1344" s="285" t="s">
        <v>1477</v>
      </c>
      <c r="G1344" s="199">
        <v>32.9</v>
      </c>
      <c r="H1344" s="284">
        <v>1373</v>
      </c>
      <c r="I1344" s="284">
        <v>1378</v>
      </c>
      <c r="J1344" s="284">
        <v>1542</v>
      </c>
      <c r="K1344" s="284">
        <v>1403</v>
      </c>
      <c r="L1344" s="284">
        <v>1399</v>
      </c>
      <c r="M1344" s="284">
        <v>1582</v>
      </c>
      <c r="N1344" s="284">
        <v>1481</v>
      </c>
      <c r="O1344" s="284">
        <v>1350</v>
      </c>
      <c r="P1344" s="284">
        <v>1405</v>
      </c>
      <c r="Q1344" s="284">
        <v>1578</v>
      </c>
      <c r="R1344" s="284">
        <v>1483</v>
      </c>
      <c r="S1344" s="284">
        <v>1784</v>
      </c>
      <c r="T1344" s="284">
        <v>2022</v>
      </c>
      <c r="U1344" s="284">
        <v>2088</v>
      </c>
      <c r="V1344" s="284">
        <v>1567</v>
      </c>
      <c r="W1344" s="284">
        <v>1737</v>
      </c>
      <c r="X1344" s="284">
        <v>1475</v>
      </c>
      <c r="Y1344" s="284">
        <v>1598</v>
      </c>
      <c r="Z1344" s="284">
        <v>1884</v>
      </c>
      <c r="AA1344" s="284">
        <v>1661</v>
      </c>
      <c r="AB1344" s="284">
        <v>1526</v>
      </c>
      <c r="AC1344" s="284">
        <v>1684</v>
      </c>
      <c r="AD1344" s="284">
        <v>2006</v>
      </c>
      <c r="AE1344" s="284">
        <v>1716</v>
      </c>
      <c r="AF1344" s="284">
        <v>1691</v>
      </c>
      <c r="AG1344" s="284">
        <v>1853</v>
      </c>
      <c r="AH1344" s="284">
        <v>2205</v>
      </c>
      <c r="AI1344" s="284">
        <v>1489</v>
      </c>
      <c r="AJ1344" s="284">
        <v>1590</v>
      </c>
      <c r="AK1344" s="284">
        <v>1731</v>
      </c>
      <c r="AL1344" s="284">
        <v>2042</v>
      </c>
      <c r="AM1344" s="284">
        <v>1438</v>
      </c>
      <c r="AN1344" s="284">
        <v>1549</v>
      </c>
      <c r="AO1344" s="284">
        <v>1768</v>
      </c>
      <c r="AP1344" s="284">
        <v>1520</v>
      </c>
      <c r="AQ1344" s="284">
        <v>1520</v>
      </c>
      <c r="AR1344" s="284">
        <v>1769</v>
      </c>
      <c r="AS1344" s="284">
        <v>1671</v>
      </c>
      <c r="AU1344" t="s">
        <v>1445</v>
      </c>
    </row>
    <row r="1345" spans="4:47" ht="13.5" customHeight="1">
      <c r="D1345" s="283" t="s">
        <v>4627</v>
      </c>
      <c r="E1345" s="282"/>
      <c r="F1345" s="285" t="s">
        <v>1477</v>
      </c>
      <c r="G1345" s="199">
        <v>34</v>
      </c>
      <c r="H1345" s="284" t="s">
        <v>2022</v>
      </c>
      <c r="I1345" s="284" t="s">
        <v>2022</v>
      </c>
      <c r="J1345" s="284" t="s">
        <v>2022</v>
      </c>
      <c r="K1345" s="284" t="s">
        <v>2022</v>
      </c>
      <c r="L1345" s="284" t="s">
        <v>2022</v>
      </c>
      <c r="M1345" s="284" t="s">
        <v>2022</v>
      </c>
      <c r="N1345" s="284" t="s">
        <v>2022</v>
      </c>
      <c r="O1345" s="284" t="s">
        <v>2022</v>
      </c>
      <c r="P1345" s="284" t="s">
        <v>2022</v>
      </c>
      <c r="Q1345" s="284" t="s">
        <v>2022</v>
      </c>
      <c r="R1345" s="284" t="s">
        <v>2022</v>
      </c>
      <c r="S1345" s="284">
        <v>1802</v>
      </c>
      <c r="T1345" s="284">
        <v>2052</v>
      </c>
      <c r="U1345" s="284">
        <v>2117</v>
      </c>
      <c r="V1345" s="284">
        <v>1606</v>
      </c>
      <c r="W1345" s="284">
        <v>1780</v>
      </c>
      <c r="X1345" s="284">
        <v>1502</v>
      </c>
      <c r="Y1345" s="284">
        <v>1631</v>
      </c>
      <c r="Z1345" s="284">
        <v>1924</v>
      </c>
      <c r="AA1345" s="284">
        <v>1692</v>
      </c>
      <c r="AB1345" s="284">
        <v>1558</v>
      </c>
      <c r="AC1345" s="284">
        <v>1724</v>
      </c>
      <c r="AD1345" s="284">
        <v>2056</v>
      </c>
      <c r="AE1345" s="284">
        <v>1752</v>
      </c>
      <c r="AF1345" s="284">
        <v>1723</v>
      </c>
      <c r="AG1345" s="284">
        <v>1893</v>
      </c>
      <c r="AH1345" s="284">
        <v>2255</v>
      </c>
      <c r="AI1345" s="284">
        <v>0</v>
      </c>
      <c r="AJ1345" s="284">
        <v>1624</v>
      </c>
      <c r="AK1345" s="284">
        <v>1774</v>
      </c>
      <c r="AL1345" s="284">
        <v>2092</v>
      </c>
      <c r="AM1345" s="284">
        <v>1466</v>
      </c>
      <c r="AN1345" s="284">
        <v>1583</v>
      </c>
      <c r="AO1345" s="284">
        <v>1806</v>
      </c>
      <c r="AP1345" s="284">
        <v>1561</v>
      </c>
      <c r="AQ1345" s="284">
        <v>1561</v>
      </c>
      <c r="AR1345" s="284">
        <v>1827</v>
      </c>
      <c r="AS1345" s="284">
        <v>1711</v>
      </c>
      <c r="AU1345" t="s">
        <v>4627</v>
      </c>
    </row>
    <row r="1346" spans="4:47" ht="13.5" customHeight="1">
      <c r="D1346" s="283" t="s">
        <v>1446</v>
      </c>
      <c r="E1346" s="282"/>
      <c r="F1346" s="285" t="s">
        <v>1477</v>
      </c>
      <c r="G1346" s="199">
        <v>35.200000000000003</v>
      </c>
      <c r="H1346" s="284">
        <v>1428</v>
      </c>
      <c r="I1346" s="284">
        <v>1437</v>
      </c>
      <c r="J1346" s="284">
        <v>1608</v>
      </c>
      <c r="K1346" s="284">
        <v>1465</v>
      </c>
      <c r="L1346" s="284">
        <v>1461</v>
      </c>
      <c r="M1346" s="284">
        <v>1664</v>
      </c>
      <c r="N1346" s="284">
        <v>1549</v>
      </c>
      <c r="O1346" s="284">
        <v>1408</v>
      </c>
      <c r="P1346" s="284">
        <v>1476</v>
      </c>
      <c r="Q1346" s="284">
        <v>1654</v>
      </c>
      <c r="R1346" s="284">
        <v>1553</v>
      </c>
      <c r="S1346" s="284">
        <v>1850</v>
      </c>
      <c r="T1346" s="284">
        <v>2110</v>
      </c>
      <c r="U1346" s="284">
        <v>2182</v>
      </c>
      <c r="V1346" s="284">
        <v>1645</v>
      </c>
      <c r="W1346" s="284">
        <v>1823</v>
      </c>
      <c r="X1346" s="284">
        <v>1528</v>
      </c>
      <c r="Y1346" s="284">
        <v>1663</v>
      </c>
      <c r="Z1346" s="284">
        <v>1963</v>
      </c>
      <c r="AA1346" s="284">
        <v>1722</v>
      </c>
      <c r="AB1346" s="284">
        <v>1589</v>
      </c>
      <c r="AC1346" s="284">
        <v>1764</v>
      </c>
      <c r="AD1346" s="284">
        <v>2105</v>
      </c>
      <c r="AE1346" s="284">
        <v>1788</v>
      </c>
      <c r="AF1346" s="284">
        <v>1754</v>
      </c>
      <c r="AG1346" s="284">
        <v>1933</v>
      </c>
      <c r="AH1346" s="284">
        <v>2304</v>
      </c>
      <c r="AI1346" s="284">
        <v>1540</v>
      </c>
      <c r="AJ1346" s="284">
        <v>1658</v>
      </c>
      <c r="AK1346" s="284">
        <v>1816</v>
      </c>
      <c r="AL1346" s="284">
        <v>2142</v>
      </c>
      <c r="AM1346" s="284">
        <v>1494</v>
      </c>
      <c r="AN1346" s="284">
        <v>1616</v>
      </c>
      <c r="AO1346" s="284">
        <v>1843</v>
      </c>
      <c r="AP1346" s="284">
        <v>1601</v>
      </c>
      <c r="AQ1346" s="284">
        <v>1601</v>
      </c>
      <c r="AR1346" s="284">
        <v>1884</v>
      </c>
      <c r="AS1346" s="284">
        <v>1751</v>
      </c>
      <c r="AU1346" t="s">
        <v>1446</v>
      </c>
    </row>
    <row r="1347" spans="4:47" ht="13.5" customHeight="1">
      <c r="D1347" s="283" t="s">
        <v>2827</v>
      </c>
      <c r="E1347" s="282"/>
      <c r="F1347" s="285" t="s">
        <v>1477</v>
      </c>
      <c r="G1347" s="199">
        <v>36.4</v>
      </c>
      <c r="H1347" s="284">
        <v>1441</v>
      </c>
      <c r="I1347" s="284">
        <v>1436</v>
      </c>
      <c r="J1347" s="284">
        <v>1637</v>
      </c>
      <c r="K1347" s="284">
        <v>1468</v>
      </c>
      <c r="L1347" s="284">
        <v>1462</v>
      </c>
      <c r="M1347" s="284">
        <v>1679</v>
      </c>
      <c r="N1347" s="284">
        <v>1597</v>
      </c>
      <c r="O1347" s="284">
        <v>1453</v>
      </c>
      <c r="P1347" s="284">
        <v>1480</v>
      </c>
      <c r="Q1347" s="284">
        <v>1671</v>
      </c>
      <c r="R1347" s="284">
        <v>1589</v>
      </c>
      <c r="S1347" s="284">
        <v>1871</v>
      </c>
      <c r="T1347" s="284">
        <v>2142</v>
      </c>
      <c r="U1347" s="284">
        <v>2213</v>
      </c>
      <c r="V1347" s="284">
        <v>1670</v>
      </c>
      <c r="W1347" s="284">
        <v>1851</v>
      </c>
      <c r="X1347" s="284">
        <v>1560</v>
      </c>
      <c r="Y1347" s="284">
        <v>1700</v>
      </c>
      <c r="Z1347" s="284">
        <v>1978</v>
      </c>
      <c r="AA1347" s="284">
        <v>1718</v>
      </c>
      <c r="AB1347" s="284">
        <v>1654</v>
      </c>
      <c r="AC1347" s="284">
        <v>1835</v>
      </c>
      <c r="AD1347" s="284">
        <v>2146</v>
      </c>
      <c r="AE1347" s="284">
        <v>1812</v>
      </c>
      <c r="AF1347" s="284">
        <v>1806</v>
      </c>
      <c r="AG1347" s="284">
        <v>1990</v>
      </c>
      <c r="AH1347" s="284">
        <v>2329</v>
      </c>
      <c r="AI1347" s="284">
        <v>1556</v>
      </c>
      <c r="AJ1347" s="284">
        <v>1679</v>
      </c>
      <c r="AK1347" s="284">
        <v>1860</v>
      </c>
      <c r="AL1347" s="284">
        <v>2177</v>
      </c>
      <c r="AM1347" s="284">
        <v>1494</v>
      </c>
      <c r="AN1347" s="284">
        <v>1622</v>
      </c>
      <c r="AO1347" s="284">
        <v>1849</v>
      </c>
      <c r="AP1347" s="284">
        <v>1628</v>
      </c>
      <c r="AQ1347" s="284">
        <v>1628</v>
      </c>
      <c r="AR1347" s="284">
        <v>1927</v>
      </c>
      <c r="AS1347" s="284">
        <v>1777</v>
      </c>
      <c r="AU1347" t="s">
        <v>2827</v>
      </c>
    </row>
    <row r="1348" spans="4:47" ht="13.5" customHeight="1">
      <c r="D1348" s="283" t="s">
        <v>1447</v>
      </c>
      <c r="E1348" s="282"/>
      <c r="F1348" s="285" t="s">
        <v>1477</v>
      </c>
      <c r="G1348" s="199">
        <v>37.5</v>
      </c>
      <c r="H1348" s="284">
        <v>1539</v>
      </c>
      <c r="I1348" s="284">
        <v>1550</v>
      </c>
      <c r="J1348" s="284">
        <v>1735</v>
      </c>
      <c r="K1348" s="284">
        <v>1583</v>
      </c>
      <c r="L1348" s="284">
        <v>1577</v>
      </c>
      <c r="M1348" s="284">
        <v>1807</v>
      </c>
      <c r="N1348" s="284">
        <v>1674</v>
      </c>
      <c r="O1348" s="284">
        <v>1521</v>
      </c>
      <c r="P1348" s="284">
        <v>1604</v>
      </c>
      <c r="Q1348" s="284">
        <v>1797</v>
      </c>
      <c r="R1348" s="284">
        <v>1686</v>
      </c>
      <c r="S1348" s="284">
        <v>1963</v>
      </c>
      <c r="T1348" s="284">
        <v>2246</v>
      </c>
      <c r="U1348" s="284">
        <v>2333</v>
      </c>
      <c r="V1348" s="284">
        <v>1772</v>
      </c>
      <c r="W1348" s="284">
        <v>1966</v>
      </c>
      <c r="X1348" s="284">
        <v>1635</v>
      </c>
      <c r="Y1348" s="284">
        <v>1783</v>
      </c>
      <c r="Z1348" s="284">
        <v>2106</v>
      </c>
      <c r="AA1348" s="284">
        <v>1842</v>
      </c>
      <c r="AB1348" s="284">
        <v>1706</v>
      </c>
      <c r="AC1348" s="284">
        <v>1899</v>
      </c>
      <c r="AD1348" s="284">
        <v>2269</v>
      </c>
      <c r="AE1348" s="284">
        <v>1919</v>
      </c>
      <c r="AF1348" s="284">
        <v>1871</v>
      </c>
      <c r="AG1348" s="284">
        <v>2068</v>
      </c>
      <c r="AH1348" s="284">
        <v>2467</v>
      </c>
      <c r="AI1348" s="284">
        <v>1646</v>
      </c>
      <c r="AJ1348" s="284">
        <v>1780</v>
      </c>
      <c r="AK1348" s="284">
        <v>1956</v>
      </c>
      <c r="AL1348" s="284">
        <v>2306</v>
      </c>
      <c r="AM1348" s="284">
        <v>1603</v>
      </c>
      <c r="AN1348" s="284">
        <v>1736</v>
      </c>
      <c r="AO1348" s="284">
        <v>1980</v>
      </c>
      <c r="AP1348" s="284">
        <v>1743</v>
      </c>
      <c r="AQ1348" s="284">
        <v>1743</v>
      </c>
      <c r="AR1348" s="284">
        <v>2059</v>
      </c>
      <c r="AS1348" s="284">
        <v>1891</v>
      </c>
      <c r="AU1348" t="s">
        <v>1447</v>
      </c>
    </row>
    <row r="1349" spans="4:47" ht="13.5" customHeight="1">
      <c r="D1349" s="283" t="s">
        <v>1448</v>
      </c>
      <c r="E1349" s="282"/>
      <c r="F1349" s="285" t="s">
        <v>1478</v>
      </c>
      <c r="G1349" s="199">
        <v>36.5</v>
      </c>
      <c r="H1349" s="284">
        <v>1437</v>
      </c>
      <c r="I1349" s="284">
        <v>1444</v>
      </c>
      <c r="J1349" s="284">
        <v>1613</v>
      </c>
      <c r="K1349" s="284">
        <v>1468</v>
      </c>
      <c r="L1349" s="284">
        <v>1465</v>
      </c>
      <c r="M1349" s="284">
        <v>1657</v>
      </c>
      <c r="N1349" s="284">
        <v>1552</v>
      </c>
      <c r="O1349" s="284">
        <v>1419</v>
      </c>
      <c r="P1349" s="284">
        <v>1475</v>
      </c>
      <c r="Q1349" s="284">
        <v>1655</v>
      </c>
      <c r="R1349" s="284">
        <v>1556</v>
      </c>
      <c r="S1349" s="284">
        <v>1858</v>
      </c>
      <c r="T1349" s="284">
        <v>2120</v>
      </c>
      <c r="U1349" s="284">
        <v>2187</v>
      </c>
      <c r="V1349" s="284">
        <v>1643</v>
      </c>
      <c r="W1349" s="284">
        <v>1821</v>
      </c>
      <c r="X1349" s="284">
        <v>1530</v>
      </c>
      <c r="Y1349" s="284">
        <v>1664</v>
      </c>
      <c r="Z1349" s="284">
        <v>1962</v>
      </c>
      <c r="AA1349" s="284">
        <v>1724</v>
      </c>
      <c r="AB1349" s="284">
        <v>1589</v>
      </c>
      <c r="AC1349" s="284">
        <v>1774</v>
      </c>
      <c r="AD1349" s="284">
        <v>2102</v>
      </c>
      <c r="AE1349" s="284">
        <v>1788</v>
      </c>
      <c r="AF1349" s="284">
        <v>1754</v>
      </c>
      <c r="AG1349" s="284">
        <v>1931</v>
      </c>
      <c r="AH1349" s="284">
        <v>2300</v>
      </c>
      <c r="AI1349" s="284">
        <v>1543</v>
      </c>
      <c r="AJ1349" s="284">
        <v>1657</v>
      </c>
      <c r="AK1349" s="284">
        <v>1814</v>
      </c>
      <c r="AL1349" s="284">
        <v>2138</v>
      </c>
      <c r="AM1349" s="284">
        <v>1502</v>
      </c>
      <c r="AN1349" s="284">
        <v>1625</v>
      </c>
      <c r="AO1349" s="284">
        <v>1854</v>
      </c>
      <c r="AP1349" s="284">
        <v>1600</v>
      </c>
      <c r="AQ1349" s="284">
        <v>1600</v>
      </c>
      <c r="AR1349" s="284">
        <v>1878</v>
      </c>
      <c r="AS1349" s="284">
        <v>1745</v>
      </c>
      <c r="AU1349" t="s">
        <v>1448</v>
      </c>
    </row>
    <row r="1350" spans="4:47" ht="13.5" customHeight="1">
      <c r="D1350" s="283" t="s">
        <v>4628</v>
      </c>
      <c r="E1350" s="282"/>
      <c r="F1350" s="285" t="s">
        <v>1478</v>
      </c>
      <c r="G1350" s="199">
        <v>37.800000000000004</v>
      </c>
      <c r="H1350" s="284" t="s">
        <v>2022</v>
      </c>
      <c r="I1350" s="284" t="s">
        <v>2022</v>
      </c>
      <c r="J1350" s="284" t="s">
        <v>2022</v>
      </c>
      <c r="K1350" s="284" t="s">
        <v>2022</v>
      </c>
      <c r="L1350" s="284" t="s">
        <v>2022</v>
      </c>
      <c r="M1350" s="284" t="s">
        <v>2022</v>
      </c>
      <c r="N1350" s="284" t="s">
        <v>2022</v>
      </c>
      <c r="O1350" s="284" t="s">
        <v>2022</v>
      </c>
      <c r="P1350" s="284" t="s">
        <v>2022</v>
      </c>
      <c r="Q1350" s="284" t="s">
        <v>2022</v>
      </c>
      <c r="R1350" s="284" t="s">
        <v>2022</v>
      </c>
      <c r="S1350" s="284">
        <v>1878</v>
      </c>
      <c r="T1350" s="284">
        <v>2151</v>
      </c>
      <c r="U1350" s="284">
        <v>2218</v>
      </c>
      <c r="V1350" s="284">
        <v>1686</v>
      </c>
      <c r="W1350" s="284">
        <v>1869</v>
      </c>
      <c r="X1350" s="284">
        <v>1559</v>
      </c>
      <c r="Y1350" s="284">
        <v>1700</v>
      </c>
      <c r="Z1350" s="284">
        <v>2006</v>
      </c>
      <c r="AA1350" s="284">
        <v>1758</v>
      </c>
      <c r="AB1350" s="284">
        <v>1624</v>
      </c>
      <c r="AC1350" s="284">
        <v>1818</v>
      </c>
      <c r="AD1350" s="284">
        <v>2157</v>
      </c>
      <c r="AE1350" s="284">
        <v>1828</v>
      </c>
      <c r="AF1350" s="284">
        <v>1789</v>
      </c>
      <c r="AG1350" s="284">
        <v>1975</v>
      </c>
      <c r="AH1350" s="284">
        <v>2355</v>
      </c>
      <c r="AI1350" s="284">
        <v>0</v>
      </c>
      <c r="AJ1350" s="284">
        <v>1695</v>
      </c>
      <c r="AK1350" s="284">
        <v>1861</v>
      </c>
      <c r="AL1350" s="284">
        <v>2194</v>
      </c>
      <c r="AM1350" s="284">
        <v>1533</v>
      </c>
      <c r="AN1350" s="284">
        <v>1662</v>
      </c>
      <c r="AO1350" s="284">
        <v>1896</v>
      </c>
      <c r="AP1350" s="284">
        <v>1645</v>
      </c>
      <c r="AQ1350" s="284">
        <v>1645</v>
      </c>
      <c r="AR1350" s="284">
        <v>1942</v>
      </c>
      <c r="AS1350" s="284">
        <v>1789</v>
      </c>
      <c r="AU1350" t="s">
        <v>4628</v>
      </c>
    </row>
    <row r="1351" spans="4:47" ht="13.5" customHeight="1">
      <c r="D1351" s="283" t="s">
        <v>1449</v>
      </c>
      <c r="E1351" s="282"/>
      <c r="F1351" s="285" t="s">
        <v>1478</v>
      </c>
      <c r="G1351" s="199">
        <v>39.1</v>
      </c>
      <c r="H1351" s="284">
        <v>1497</v>
      </c>
      <c r="I1351" s="284">
        <v>1509</v>
      </c>
      <c r="J1351" s="284">
        <v>1685</v>
      </c>
      <c r="K1351" s="284">
        <v>1535</v>
      </c>
      <c r="L1351" s="284">
        <v>1532</v>
      </c>
      <c r="M1351" s="284">
        <v>1747</v>
      </c>
      <c r="N1351" s="284">
        <v>1626</v>
      </c>
      <c r="O1351" s="284">
        <v>1484</v>
      </c>
      <c r="P1351" s="284">
        <v>1554</v>
      </c>
      <c r="Q1351" s="284">
        <v>1738</v>
      </c>
      <c r="R1351" s="284">
        <v>1634</v>
      </c>
      <c r="S1351" s="284">
        <v>1931</v>
      </c>
      <c r="T1351" s="284">
        <v>2216</v>
      </c>
      <c r="U1351" s="284">
        <v>2290</v>
      </c>
      <c r="V1351" s="284">
        <v>1728</v>
      </c>
      <c r="W1351" s="284">
        <v>1916</v>
      </c>
      <c r="X1351" s="284">
        <v>1588</v>
      </c>
      <c r="Y1351" s="284">
        <v>1735</v>
      </c>
      <c r="Z1351" s="284">
        <v>2049</v>
      </c>
      <c r="AA1351" s="284">
        <v>1791</v>
      </c>
      <c r="AB1351" s="284">
        <v>1659</v>
      </c>
      <c r="AC1351" s="284">
        <v>1862</v>
      </c>
      <c r="AD1351" s="284">
        <v>2211</v>
      </c>
      <c r="AE1351" s="284">
        <v>1867</v>
      </c>
      <c r="AF1351" s="284">
        <v>1824</v>
      </c>
      <c r="AG1351" s="284">
        <v>2019</v>
      </c>
      <c r="AH1351" s="284">
        <v>2409</v>
      </c>
      <c r="AI1351" s="284">
        <v>1599</v>
      </c>
      <c r="AJ1351" s="284">
        <v>1732</v>
      </c>
      <c r="AK1351" s="284">
        <v>1907</v>
      </c>
      <c r="AL1351" s="284">
        <v>2249</v>
      </c>
      <c r="AM1351" s="284">
        <v>1563</v>
      </c>
      <c r="AN1351" s="284">
        <v>1699</v>
      </c>
      <c r="AO1351" s="284">
        <v>1937</v>
      </c>
      <c r="AP1351" s="284">
        <v>1690</v>
      </c>
      <c r="AQ1351" s="284">
        <v>1690</v>
      </c>
      <c r="AR1351" s="284">
        <v>2005</v>
      </c>
      <c r="AS1351" s="284">
        <v>1833</v>
      </c>
      <c r="AU1351" t="s">
        <v>1449</v>
      </c>
    </row>
    <row r="1352" spans="4:47" ht="13.5" customHeight="1">
      <c r="D1352" s="283" t="s">
        <v>2828</v>
      </c>
      <c r="E1352" s="282"/>
      <c r="F1352" s="285" t="s">
        <v>1478</v>
      </c>
      <c r="G1352" s="199">
        <v>40.4</v>
      </c>
      <c r="H1352" s="284">
        <v>1510</v>
      </c>
      <c r="I1352" s="284">
        <v>1507</v>
      </c>
      <c r="J1352" s="284">
        <v>1717</v>
      </c>
      <c r="K1352" s="284">
        <v>1538</v>
      </c>
      <c r="L1352" s="284">
        <v>1533</v>
      </c>
      <c r="M1352" s="284">
        <v>1759</v>
      </c>
      <c r="N1352" s="284">
        <v>1676</v>
      </c>
      <c r="O1352" s="284">
        <v>1534</v>
      </c>
      <c r="P1352" s="284">
        <v>1558</v>
      </c>
      <c r="Q1352" s="284">
        <v>1758</v>
      </c>
      <c r="R1352" s="284">
        <v>1674</v>
      </c>
      <c r="S1352" s="284">
        <v>1953</v>
      </c>
      <c r="T1352" s="284">
        <v>2250</v>
      </c>
      <c r="U1352" s="284">
        <v>2323</v>
      </c>
      <c r="V1352" s="284">
        <v>1755</v>
      </c>
      <c r="W1352" s="284">
        <v>1946</v>
      </c>
      <c r="X1352" s="284">
        <v>1623</v>
      </c>
      <c r="Y1352" s="284">
        <v>1777</v>
      </c>
      <c r="Z1352" s="284">
        <v>2067</v>
      </c>
      <c r="AA1352" s="284">
        <v>1789</v>
      </c>
      <c r="AB1352" s="284">
        <v>1730</v>
      </c>
      <c r="AC1352" s="284">
        <v>1929</v>
      </c>
      <c r="AD1352" s="284">
        <v>2256</v>
      </c>
      <c r="AE1352" s="284">
        <v>1894</v>
      </c>
      <c r="AF1352" s="284">
        <v>1883</v>
      </c>
      <c r="AG1352" s="284">
        <v>2084</v>
      </c>
      <c r="AH1352" s="284">
        <v>2439</v>
      </c>
      <c r="AI1352" s="284">
        <v>1617</v>
      </c>
      <c r="AJ1352" s="284">
        <v>1756</v>
      </c>
      <c r="AK1352" s="284">
        <v>1954</v>
      </c>
      <c r="AL1352" s="284">
        <v>2286</v>
      </c>
      <c r="AM1352" s="284">
        <v>1565</v>
      </c>
      <c r="AN1352" s="284">
        <v>1706</v>
      </c>
      <c r="AO1352" s="284">
        <v>1945</v>
      </c>
      <c r="AP1352" s="284">
        <v>1719</v>
      </c>
      <c r="AQ1352" s="284">
        <v>1719</v>
      </c>
      <c r="AR1352" s="284">
        <v>2052</v>
      </c>
      <c r="AS1352" s="284">
        <v>1861</v>
      </c>
      <c r="AU1352" t="s">
        <v>2828</v>
      </c>
    </row>
    <row r="1353" spans="4:47" ht="13.5" customHeight="1">
      <c r="D1353" s="283" t="s">
        <v>1450</v>
      </c>
      <c r="E1353" s="282"/>
      <c r="F1353" s="285" t="s">
        <v>1478</v>
      </c>
      <c r="G1353" s="199">
        <v>41.7</v>
      </c>
      <c r="H1353" s="284">
        <v>1613</v>
      </c>
      <c r="I1353" s="284">
        <v>1627</v>
      </c>
      <c r="J1353" s="284">
        <v>1819</v>
      </c>
      <c r="K1353" s="284">
        <v>1657</v>
      </c>
      <c r="L1353" s="284">
        <v>1653</v>
      </c>
      <c r="M1353" s="284">
        <v>1898</v>
      </c>
      <c r="N1353" s="284">
        <v>1756</v>
      </c>
      <c r="O1353" s="284">
        <v>1602</v>
      </c>
      <c r="P1353" s="284">
        <v>1690</v>
      </c>
      <c r="Q1353" s="284">
        <v>1890</v>
      </c>
      <c r="R1353" s="284">
        <v>1775</v>
      </c>
      <c r="S1353" s="284">
        <v>2050</v>
      </c>
      <c r="T1353" s="284">
        <v>2361</v>
      </c>
      <c r="U1353" s="284">
        <v>2450</v>
      </c>
      <c r="V1353" s="284">
        <v>1863</v>
      </c>
      <c r="W1353" s="284">
        <v>2067</v>
      </c>
      <c r="X1353" s="284">
        <v>1700</v>
      </c>
      <c r="Y1353" s="284">
        <v>1862</v>
      </c>
      <c r="Z1353" s="284">
        <v>2201</v>
      </c>
      <c r="AA1353" s="284">
        <v>1918</v>
      </c>
      <c r="AB1353" s="284">
        <v>1781</v>
      </c>
      <c r="AC1353" s="284">
        <v>2005</v>
      </c>
      <c r="AD1353" s="284">
        <v>2384</v>
      </c>
      <c r="AE1353" s="284">
        <v>2006</v>
      </c>
      <c r="AF1353" s="284">
        <v>1947</v>
      </c>
      <c r="AG1353" s="284">
        <v>2162</v>
      </c>
      <c r="AH1353" s="284">
        <v>2583</v>
      </c>
      <c r="AI1353" s="284">
        <v>1709</v>
      </c>
      <c r="AJ1353" s="284">
        <v>1861</v>
      </c>
      <c r="AK1353" s="284">
        <v>2055</v>
      </c>
      <c r="AL1353" s="284">
        <v>2423</v>
      </c>
      <c r="AM1353" s="284">
        <v>1678</v>
      </c>
      <c r="AN1353" s="284">
        <v>1825</v>
      </c>
      <c r="AO1353" s="284">
        <v>2082</v>
      </c>
      <c r="AP1353" s="284">
        <v>1839</v>
      </c>
      <c r="AQ1353" s="284">
        <v>1839</v>
      </c>
      <c r="AR1353" s="284">
        <v>2191</v>
      </c>
      <c r="AS1353" s="284">
        <v>1981</v>
      </c>
      <c r="AU1353" t="s">
        <v>1450</v>
      </c>
    </row>
    <row r="1354" spans="4:47" ht="13.5" customHeight="1">
      <c r="D1354" s="283" t="s">
        <v>1451</v>
      </c>
      <c r="E1354" s="282"/>
      <c r="F1354" s="285" t="s">
        <v>1479</v>
      </c>
      <c r="G1354" s="199">
        <v>40.200000000000003</v>
      </c>
      <c r="H1354" s="284">
        <v>1517</v>
      </c>
      <c r="I1354" s="284">
        <v>1527</v>
      </c>
      <c r="J1354" s="284">
        <v>1718</v>
      </c>
      <c r="K1354" s="284">
        <v>1549</v>
      </c>
      <c r="L1354" s="284">
        <v>1546</v>
      </c>
      <c r="M1354" s="284">
        <v>1766</v>
      </c>
      <c r="N1354" s="284">
        <v>1639</v>
      </c>
      <c r="O1354" s="284">
        <v>1500</v>
      </c>
      <c r="P1354" s="284">
        <v>1562</v>
      </c>
      <c r="Q1354" s="284">
        <v>1750</v>
      </c>
      <c r="R1354" s="284">
        <v>1647</v>
      </c>
      <c r="S1354" s="284">
        <v>1955</v>
      </c>
      <c r="T1354" s="284">
        <v>2240</v>
      </c>
      <c r="U1354" s="284">
        <v>2314</v>
      </c>
      <c r="V1354" s="284">
        <v>1735</v>
      </c>
      <c r="W1354" s="284">
        <v>1923</v>
      </c>
      <c r="X1354" s="284">
        <v>1601</v>
      </c>
      <c r="Y1354" s="284">
        <v>1746</v>
      </c>
      <c r="Z1354" s="284">
        <v>2060</v>
      </c>
      <c r="AA1354" s="284">
        <v>1805</v>
      </c>
      <c r="AB1354" s="284">
        <v>1668</v>
      </c>
      <c r="AC1354" s="284">
        <v>1857</v>
      </c>
      <c r="AD1354" s="284">
        <v>2216</v>
      </c>
      <c r="AE1354" s="284">
        <v>1879</v>
      </c>
      <c r="AF1354" s="284">
        <v>1833</v>
      </c>
      <c r="AG1354" s="284">
        <v>2026</v>
      </c>
      <c r="AH1354" s="284">
        <v>2415</v>
      </c>
      <c r="AI1354" s="284">
        <v>1613</v>
      </c>
      <c r="AJ1354" s="284">
        <v>1726</v>
      </c>
      <c r="AK1354" s="284">
        <v>1890</v>
      </c>
      <c r="AL1354" s="284">
        <v>2228</v>
      </c>
      <c r="AM1354" s="284">
        <v>1582</v>
      </c>
      <c r="AN1354" s="284">
        <v>1717</v>
      </c>
      <c r="AO1354" s="284">
        <v>1958</v>
      </c>
      <c r="AP1354" s="284">
        <v>1699</v>
      </c>
      <c r="AQ1354" s="284">
        <v>1699</v>
      </c>
      <c r="AR1354" s="284">
        <v>2005</v>
      </c>
      <c r="AS1354" s="284">
        <v>1834</v>
      </c>
      <c r="AU1354" t="s">
        <v>1451</v>
      </c>
    </row>
    <row r="1355" spans="4:47" ht="13.5" customHeight="1">
      <c r="D1355" s="283" t="s">
        <v>4629</v>
      </c>
      <c r="E1355" s="282"/>
      <c r="F1355" s="285" t="s">
        <v>1479</v>
      </c>
      <c r="G1355" s="199">
        <v>41.6</v>
      </c>
      <c r="H1355" s="284" t="s">
        <v>2022</v>
      </c>
      <c r="I1355" s="284" t="s">
        <v>2022</v>
      </c>
      <c r="J1355" s="284" t="s">
        <v>2022</v>
      </c>
      <c r="K1355" s="284" t="s">
        <v>2022</v>
      </c>
      <c r="L1355" s="284" t="s">
        <v>2022</v>
      </c>
      <c r="M1355" s="284" t="s">
        <v>2022</v>
      </c>
      <c r="N1355" s="284" t="s">
        <v>2022</v>
      </c>
      <c r="O1355" s="284" t="s">
        <v>2022</v>
      </c>
      <c r="P1355" s="284" t="s">
        <v>2022</v>
      </c>
      <c r="Q1355" s="284" t="s">
        <v>2022</v>
      </c>
      <c r="R1355" s="284" t="s">
        <v>2022</v>
      </c>
      <c r="S1355" s="284">
        <v>1977</v>
      </c>
      <c r="T1355" s="284">
        <v>2275</v>
      </c>
      <c r="U1355" s="284">
        <v>2349</v>
      </c>
      <c r="V1355" s="284">
        <v>1781</v>
      </c>
      <c r="W1355" s="284">
        <v>1974</v>
      </c>
      <c r="X1355" s="284">
        <v>1632</v>
      </c>
      <c r="Y1355" s="284">
        <v>1785</v>
      </c>
      <c r="Z1355" s="284">
        <v>2107</v>
      </c>
      <c r="AA1355" s="284">
        <v>1841</v>
      </c>
      <c r="AB1355" s="284">
        <v>1706</v>
      </c>
      <c r="AC1355" s="284">
        <v>1905</v>
      </c>
      <c r="AD1355" s="284">
        <v>2276</v>
      </c>
      <c r="AE1355" s="284">
        <v>1922</v>
      </c>
      <c r="AF1355" s="284">
        <v>1871</v>
      </c>
      <c r="AG1355" s="284">
        <v>2074</v>
      </c>
      <c r="AH1355" s="284">
        <v>2474</v>
      </c>
      <c r="AI1355" s="284">
        <v>0</v>
      </c>
      <c r="AJ1355" s="284">
        <v>1767</v>
      </c>
      <c r="AK1355" s="284">
        <v>1941</v>
      </c>
      <c r="AL1355" s="284">
        <v>2288</v>
      </c>
      <c r="AM1355" s="284">
        <v>1615</v>
      </c>
      <c r="AN1355" s="284">
        <v>1757</v>
      </c>
      <c r="AO1355" s="284">
        <v>2003</v>
      </c>
      <c r="AP1355" s="284">
        <v>1747</v>
      </c>
      <c r="AQ1355" s="284">
        <v>1747</v>
      </c>
      <c r="AR1355" s="284">
        <v>2074</v>
      </c>
      <c r="AS1355" s="284">
        <v>1882</v>
      </c>
      <c r="AU1355" t="s">
        <v>4629</v>
      </c>
    </row>
    <row r="1356" spans="4:47" ht="13.5" customHeight="1">
      <c r="D1356" s="283" t="s">
        <v>1452</v>
      </c>
      <c r="E1356" s="282"/>
      <c r="F1356" s="285" t="s">
        <v>1479</v>
      </c>
      <c r="G1356" s="199">
        <v>43</v>
      </c>
      <c r="H1356" s="284">
        <v>1582</v>
      </c>
      <c r="I1356" s="284">
        <v>1596</v>
      </c>
      <c r="J1356" s="284">
        <v>1795</v>
      </c>
      <c r="K1356" s="284">
        <v>1620</v>
      </c>
      <c r="L1356" s="284">
        <v>1618</v>
      </c>
      <c r="M1356" s="284">
        <v>1863</v>
      </c>
      <c r="N1356" s="284">
        <v>1718</v>
      </c>
      <c r="O1356" s="284">
        <v>1568</v>
      </c>
      <c r="P1356" s="284">
        <v>1647</v>
      </c>
      <c r="Q1356" s="284">
        <v>1839</v>
      </c>
      <c r="R1356" s="284">
        <v>1730</v>
      </c>
      <c r="S1356" s="284">
        <v>2033</v>
      </c>
      <c r="T1356" s="284">
        <v>2345</v>
      </c>
      <c r="U1356" s="284">
        <v>2425</v>
      </c>
      <c r="V1356" s="284">
        <v>1827</v>
      </c>
      <c r="W1356" s="284">
        <v>2025</v>
      </c>
      <c r="X1356" s="284">
        <v>1663</v>
      </c>
      <c r="Y1356" s="284">
        <v>1823</v>
      </c>
      <c r="Z1356" s="284">
        <v>2154</v>
      </c>
      <c r="AA1356" s="284">
        <v>1877</v>
      </c>
      <c r="AB1356" s="284">
        <v>1743</v>
      </c>
      <c r="AC1356" s="284">
        <v>1953</v>
      </c>
      <c r="AD1356" s="284">
        <v>2335</v>
      </c>
      <c r="AE1356" s="284">
        <v>1964</v>
      </c>
      <c r="AF1356" s="284">
        <v>1908</v>
      </c>
      <c r="AG1356" s="284">
        <v>2121</v>
      </c>
      <c r="AH1356" s="284">
        <v>2533</v>
      </c>
      <c r="AI1356" s="284">
        <v>1673</v>
      </c>
      <c r="AJ1356" s="284">
        <v>1807</v>
      </c>
      <c r="AK1356" s="284">
        <v>1992</v>
      </c>
      <c r="AL1356" s="284">
        <v>2347</v>
      </c>
      <c r="AM1356" s="284">
        <v>1648</v>
      </c>
      <c r="AN1356" s="284">
        <v>1796</v>
      </c>
      <c r="AO1356" s="284">
        <v>2048</v>
      </c>
      <c r="AP1356" s="284">
        <v>1795</v>
      </c>
      <c r="AQ1356" s="284">
        <v>1795</v>
      </c>
      <c r="AR1356" s="284">
        <v>2142</v>
      </c>
      <c r="AS1356" s="284">
        <v>1929</v>
      </c>
      <c r="AU1356" t="s">
        <v>1452</v>
      </c>
    </row>
    <row r="1357" spans="4:47" ht="13.5" customHeight="1">
      <c r="D1357" s="283" t="s">
        <v>2829</v>
      </c>
      <c r="E1357" s="282"/>
      <c r="F1357" s="285" t="s">
        <v>1479</v>
      </c>
      <c r="G1357" s="199">
        <v>44.5</v>
      </c>
      <c r="H1357" s="284">
        <v>1595</v>
      </c>
      <c r="I1357" s="284">
        <v>1593</v>
      </c>
      <c r="J1357" s="284">
        <v>1829</v>
      </c>
      <c r="K1357" s="284">
        <v>1624</v>
      </c>
      <c r="L1357" s="284">
        <v>1619</v>
      </c>
      <c r="M1357" s="284">
        <v>1871</v>
      </c>
      <c r="N1357" s="284">
        <v>1771</v>
      </c>
      <c r="O1357" s="284">
        <v>1623</v>
      </c>
      <c r="P1357" s="284">
        <v>1650</v>
      </c>
      <c r="Q1357" s="284">
        <v>1861</v>
      </c>
      <c r="R1357" s="284">
        <v>1774</v>
      </c>
      <c r="S1357" s="284">
        <v>2057</v>
      </c>
      <c r="T1357" s="284">
        <v>2382</v>
      </c>
      <c r="U1357" s="284">
        <v>2461</v>
      </c>
      <c r="V1357" s="284">
        <v>1855</v>
      </c>
      <c r="W1357" s="284">
        <v>2057</v>
      </c>
      <c r="X1357" s="284">
        <v>1702</v>
      </c>
      <c r="Y1357" s="284">
        <v>1868</v>
      </c>
      <c r="Z1357" s="284">
        <v>2173</v>
      </c>
      <c r="AA1357" s="284">
        <v>1876</v>
      </c>
      <c r="AB1357" s="284">
        <v>1821</v>
      </c>
      <c r="AC1357" s="284">
        <v>2038</v>
      </c>
      <c r="AD1357" s="284">
        <v>2384</v>
      </c>
      <c r="AE1357" s="284">
        <v>1993</v>
      </c>
      <c r="AF1357" s="284">
        <v>1974</v>
      </c>
      <c r="AG1357" s="284">
        <v>2193</v>
      </c>
      <c r="AH1357" s="284">
        <v>2567</v>
      </c>
      <c r="AI1357" s="284">
        <v>1692</v>
      </c>
      <c r="AJ1357" s="284">
        <v>1832</v>
      </c>
      <c r="AK1357" s="284">
        <v>1996</v>
      </c>
      <c r="AL1357" s="284">
        <v>2388</v>
      </c>
      <c r="AM1357" s="284">
        <v>1650</v>
      </c>
      <c r="AN1357" s="284">
        <v>1805</v>
      </c>
      <c r="AO1357" s="284">
        <v>2058</v>
      </c>
      <c r="AP1357" s="284">
        <v>1827</v>
      </c>
      <c r="AQ1357" s="284">
        <v>1827</v>
      </c>
      <c r="AR1357" s="284">
        <v>2194</v>
      </c>
      <c r="AS1357" s="284">
        <v>1960</v>
      </c>
      <c r="AU1357" t="s">
        <v>2829</v>
      </c>
    </row>
    <row r="1358" spans="4:47" ht="13.5" customHeight="1">
      <c r="D1358" s="283" t="s">
        <v>1453</v>
      </c>
      <c r="E1358" s="282"/>
      <c r="F1358" s="285" t="s">
        <v>1479</v>
      </c>
      <c r="G1358" s="199">
        <v>45.9</v>
      </c>
      <c r="H1358" s="284">
        <v>1702</v>
      </c>
      <c r="I1358" s="284">
        <v>1719</v>
      </c>
      <c r="J1358" s="284">
        <v>1934</v>
      </c>
      <c r="K1358" s="284">
        <v>1747</v>
      </c>
      <c r="L1358" s="284">
        <v>1743</v>
      </c>
      <c r="M1358" s="284">
        <v>2021</v>
      </c>
      <c r="N1358" s="284">
        <v>1854</v>
      </c>
      <c r="O1358" s="284">
        <v>1691</v>
      </c>
      <c r="P1358" s="284">
        <v>1791</v>
      </c>
      <c r="Q1358" s="284">
        <v>1999</v>
      </c>
      <c r="R1358" s="284">
        <v>1879</v>
      </c>
      <c r="S1358" s="284">
        <v>2158</v>
      </c>
      <c r="T1358" s="284">
        <v>2497</v>
      </c>
      <c r="U1358" s="284">
        <v>2594</v>
      </c>
      <c r="V1358" s="284">
        <v>1967</v>
      </c>
      <c r="W1358" s="284">
        <v>2183</v>
      </c>
      <c r="X1358" s="284">
        <v>1779</v>
      </c>
      <c r="Y1358" s="284">
        <v>1955</v>
      </c>
      <c r="Z1358" s="284">
        <v>2312</v>
      </c>
      <c r="AA1358" s="284">
        <v>2009</v>
      </c>
      <c r="AB1358" s="284">
        <v>1871</v>
      </c>
      <c r="AC1358" s="284">
        <v>2103</v>
      </c>
      <c r="AD1358" s="284">
        <v>2518</v>
      </c>
      <c r="AE1358" s="284">
        <v>2109</v>
      </c>
      <c r="AF1358" s="284">
        <v>2037</v>
      </c>
      <c r="AG1358" s="284">
        <v>2271</v>
      </c>
      <c r="AH1358" s="284">
        <v>2716</v>
      </c>
      <c r="AI1358" s="284">
        <v>1788</v>
      </c>
      <c r="AJ1358" s="284">
        <v>1941</v>
      </c>
      <c r="AK1358" s="284">
        <v>2148</v>
      </c>
      <c r="AL1358" s="284">
        <v>2531</v>
      </c>
      <c r="AM1358" s="284">
        <v>1767</v>
      </c>
      <c r="AN1358" s="284">
        <v>1929</v>
      </c>
      <c r="AO1358" s="284">
        <v>2200</v>
      </c>
      <c r="AP1358" s="284">
        <v>1953</v>
      </c>
      <c r="AQ1358" s="284">
        <v>1953</v>
      </c>
      <c r="AR1358" s="284">
        <v>2340</v>
      </c>
      <c r="AS1358" s="284">
        <v>2085</v>
      </c>
      <c r="AU1358" t="s">
        <v>1453</v>
      </c>
    </row>
    <row r="1359" spans="4:47" ht="13.5" customHeight="1">
      <c r="D1359" s="283" t="s">
        <v>181</v>
      </c>
      <c r="E1359" s="283" t="s">
        <v>4713</v>
      </c>
      <c r="F1359" s="285" t="s">
        <v>845</v>
      </c>
      <c r="G1359" s="199">
        <v>5.8</v>
      </c>
      <c r="H1359" s="284">
        <v>354</v>
      </c>
      <c r="I1359" s="284">
        <v>357</v>
      </c>
      <c r="J1359" s="284">
        <v>426</v>
      </c>
      <c r="K1359" s="284">
        <v>377</v>
      </c>
      <c r="L1359" s="284">
        <v>370</v>
      </c>
      <c r="M1359" s="284">
        <v>466</v>
      </c>
      <c r="N1359" s="284">
        <v>412</v>
      </c>
      <c r="O1359" s="284">
        <v>357</v>
      </c>
      <c r="P1359" s="284">
        <v>386</v>
      </c>
      <c r="Q1359" s="284">
        <v>453</v>
      </c>
      <c r="R1359" s="284">
        <v>384</v>
      </c>
      <c r="S1359" s="284">
        <v>455</v>
      </c>
      <c r="T1359" s="284">
        <v>508</v>
      </c>
      <c r="U1359" s="284">
        <v>595</v>
      </c>
      <c r="V1359" s="284">
        <v>448</v>
      </c>
      <c r="W1359" s="284">
        <v>514</v>
      </c>
      <c r="X1359" s="284">
        <v>377</v>
      </c>
      <c r="Y1359" s="284">
        <v>417</v>
      </c>
      <c r="Z1359" s="284">
        <v>512</v>
      </c>
      <c r="AA1359" s="284">
        <v>442</v>
      </c>
      <c r="AB1359" s="284">
        <v>398</v>
      </c>
      <c r="AC1359" s="284">
        <v>450</v>
      </c>
      <c r="AD1359" s="284">
        <v>560</v>
      </c>
      <c r="AE1359" s="284">
        <v>464</v>
      </c>
      <c r="AF1359" s="284">
        <v>433</v>
      </c>
      <c r="AG1359" s="284">
        <v>487</v>
      </c>
      <c r="AH1359" s="284">
        <v>602</v>
      </c>
      <c r="AI1359" s="284">
        <v>384</v>
      </c>
      <c r="AJ1359" s="284">
        <v>448</v>
      </c>
      <c r="AK1359" s="284">
        <v>481</v>
      </c>
      <c r="AL1359" s="284">
        <v>581</v>
      </c>
      <c r="AM1359" s="284">
        <v>399</v>
      </c>
      <c r="AN1359" s="284">
        <v>412</v>
      </c>
      <c r="AO1359" s="284">
        <v>484</v>
      </c>
      <c r="AP1359" s="284">
        <v>438</v>
      </c>
      <c r="AQ1359" s="284">
        <v>438</v>
      </c>
      <c r="AR1359" s="284">
        <v>528</v>
      </c>
      <c r="AS1359" s="284">
        <v>486</v>
      </c>
      <c r="AU1359" t="s">
        <v>181</v>
      </c>
    </row>
    <row r="1360" spans="4:47" ht="13.5" customHeight="1">
      <c r="D1360" s="283" t="s">
        <v>3265</v>
      </c>
      <c r="E1360" s="283" t="s">
        <v>4713</v>
      </c>
      <c r="F1360" s="285" t="s">
        <v>845</v>
      </c>
      <c r="G1360" s="199">
        <v>5.8</v>
      </c>
      <c r="H1360" s="284">
        <v>354</v>
      </c>
      <c r="I1360" s="284">
        <v>357</v>
      </c>
      <c r="J1360" s="284">
        <v>426</v>
      </c>
      <c r="K1360" s="284">
        <v>377</v>
      </c>
      <c r="L1360" s="284">
        <v>370</v>
      </c>
      <c r="M1360" s="284">
        <v>466</v>
      </c>
      <c r="N1360" s="284">
        <v>412</v>
      </c>
      <c r="O1360" s="284">
        <v>357</v>
      </c>
      <c r="P1360" s="284">
        <v>386</v>
      </c>
      <c r="Q1360" s="284">
        <v>453</v>
      </c>
      <c r="R1360" s="284">
        <v>384</v>
      </c>
      <c r="S1360" s="284">
        <v>455</v>
      </c>
      <c r="T1360" s="284">
        <v>508</v>
      </c>
      <c r="U1360" s="284">
        <v>595</v>
      </c>
      <c r="V1360" s="284">
        <v>448</v>
      </c>
      <c r="W1360" s="284">
        <v>514</v>
      </c>
      <c r="X1360" s="284">
        <v>377</v>
      </c>
      <c r="Y1360" s="284">
        <v>417</v>
      </c>
      <c r="Z1360" s="284">
        <v>512</v>
      </c>
      <c r="AA1360" s="284">
        <v>442</v>
      </c>
      <c r="AB1360" s="284">
        <v>398</v>
      </c>
      <c r="AC1360" s="284">
        <v>450</v>
      </c>
      <c r="AD1360" s="284">
        <v>560</v>
      </c>
      <c r="AE1360" s="284">
        <v>464</v>
      </c>
      <c r="AF1360" s="284">
        <v>433</v>
      </c>
      <c r="AG1360" s="284">
        <v>487</v>
      </c>
      <c r="AH1360" s="284">
        <v>602</v>
      </c>
      <c r="AI1360" s="284">
        <v>384</v>
      </c>
      <c r="AJ1360" s="284">
        <v>448</v>
      </c>
      <c r="AK1360" s="284">
        <v>481</v>
      </c>
      <c r="AL1360" s="284">
        <v>581</v>
      </c>
      <c r="AM1360" s="284">
        <v>399</v>
      </c>
      <c r="AN1360" s="284">
        <v>412</v>
      </c>
      <c r="AO1360" s="284">
        <v>484</v>
      </c>
      <c r="AP1360" s="284">
        <v>438</v>
      </c>
      <c r="AQ1360" s="284">
        <v>438</v>
      </c>
      <c r="AR1360" s="284">
        <v>528</v>
      </c>
      <c r="AS1360" s="284">
        <v>486</v>
      </c>
      <c r="AU1360" t="s">
        <v>3265</v>
      </c>
    </row>
    <row r="1361" spans="4:47" ht="13.5" customHeight="1">
      <c r="D1361" s="283" t="s">
        <v>2658</v>
      </c>
      <c r="E1361" s="282"/>
      <c r="F1361" s="285" t="s">
        <v>2699</v>
      </c>
      <c r="G1361" s="199">
        <v>22.200000000000003</v>
      </c>
      <c r="H1361" s="284">
        <v>1150</v>
      </c>
      <c r="I1361" s="284">
        <v>1304</v>
      </c>
      <c r="J1361" s="284">
        <v>1502</v>
      </c>
      <c r="K1361" s="284">
        <v>1189</v>
      </c>
      <c r="L1361" s="284">
        <v>1331</v>
      </c>
      <c r="M1361" s="284">
        <v>1556</v>
      </c>
      <c r="N1361" s="284">
        <v>1351</v>
      </c>
      <c r="O1361" s="284">
        <v>1141</v>
      </c>
      <c r="P1361" s="284">
        <v>1340</v>
      </c>
      <c r="Q1361" s="284">
        <v>1534</v>
      </c>
      <c r="R1361" s="284">
        <v>1352</v>
      </c>
      <c r="S1361" s="284">
        <v>1446</v>
      </c>
      <c r="T1361" s="284">
        <v>1633</v>
      </c>
      <c r="U1361" s="284">
        <v>1907</v>
      </c>
      <c r="V1361" s="284">
        <v>1537</v>
      </c>
      <c r="W1361" s="284">
        <v>1685</v>
      </c>
      <c r="X1361" s="284">
        <v>1184</v>
      </c>
      <c r="Y1361" s="284">
        <v>1416</v>
      </c>
      <c r="Z1361" s="284">
        <v>1667</v>
      </c>
      <c r="AA1361" s="284">
        <v>1432</v>
      </c>
      <c r="AB1361" s="284">
        <v>1216</v>
      </c>
      <c r="AC1361" s="284">
        <v>1464</v>
      </c>
      <c r="AD1361" s="284">
        <v>1726</v>
      </c>
      <c r="AE1361" s="284">
        <v>1458</v>
      </c>
      <c r="AF1361" s="284">
        <v>1284</v>
      </c>
      <c r="AG1361" s="284">
        <v>1534</v>
      </c>
      <c r="AH1361" s="284">
        <v>1809</v>
      </c>
      <c r="AI1361" s="284">
        <v>1374</v>
      </c>
      <c r="AJ1361" s="284">
        <v>1237</v>
      </c>
      <c r="AK1361" s="284">
        <v>1485</v>
      </c>
      <c r="AL1361" s="284">
        <v>1752</v>
      </c>
      <c r="AM1361" s="284">
        <v>1163</v>
      </c>
      <c r="AN1361" s="284">
        <v>1367</v>
      </c>
      <c r="AO1361" s="284">
        <v>1573</v>
      </c>
      <c r="AP1361" s="284">
        <v>1472</v>
      </c>
      <c r="AQ1361" s="284">
        <v>1472</v>
      </c>
      <c r="AR1361" s="284">
        <v>1588</v>
      </c>
      <c r="AS1361" s="284">
        <v>1570</v>
      </c>
      <c r="AU1361" t="s">
        <v>2658</v>
      </c>
    </row>
    <row r="1362" spans="4:47" ht="13.5" customHeight="1">
      <c r="D1362" s="283" t="s">
        <v>2659</v>
      </c>
      <c r="E1362" s="282"/>
      <c r="F1362" s="285" t="s">
        <v>2704</v>
      </c>
      <c r="G1362" s="199">
        <v>22.200000000000003</v>
      </c>
      <c r="H1362" s="284">
        <v>1156</v>
      </c>
      <c r="I1362" s="284">
        <v>1273</v>
      </c>
      <c r="J1362" s="284">
        <v>1476</v>
      </c>
      <c r="K1362" s="284">
        <v>1195</v>
      </c>
      <c r="L1362" s="284">
        <v>1300</v>
      </c>
      <c r="M1362" s="284">
        <v>1531</v>
      </c>
      <c r="N1362" s="284">
        <v>1365</v>
      </c>
      <c r="O1362" s="284">
        <v>1146</v>
      </c>
      <c r="P1362" s="284">
        <v>1309</v>
      </c>
      <c r="Q1362" s="284">
        <v>1508</v>
      </c>
      <c r="R1362" s="284">
        <v>1365</v>
      </c>
      <c r="S1362" s="284">
        <v>1409</v>
      </c>
      <c r="T1362" s="284">
        <v>1641</v>
      </c>
      <c r="U1362" s="284">
        <v>1899</v>
      </c>
      <c r="V1362" s="284">
        <v>1545</v>
      </c>
      <c r="W1362" s="284">
        <v>1718</v>
      </c>
      <c r="X1362" s="284">
        <v>1189</v>
      </c>
      <c r="Y1362" s="284">
        <v>1385</v>
      </c>
      <c r="Z1362" s="284">
        <v>1641</v>
      </c>
      <c r="AA1362" s="284">
        <v>1446</v>
      </c>
      <c r="AB1362" s="284">
        <v>1221</v>
      </c>
      <c r="AC1362" s="284">
        <v>1432</v>
      </c>
      <c r="AD1362" s="284">
        <v>1700</v>
      </c>
      <c r="AE1362" s="284">
        <v>1473</v>
      </c>
      <c r="AF1362" s="284">
        <v>1289</v>
      </c>
      <c r="AG1362" s="284">
        <v>1502</v>
      </c>
      <c r="AH1362" s="284">
        <v>1782</v>
      </c>
      <c r="AI1362" s="284">
        <v>1343</v>
      </c>
      <c r="AJ1362" s="284">
        <v>1242</v>
      </c>
      <c r="AK1362" s="284">
        <v>1454</v>
      </c>
      <c r="AL1362" s="284">
        <v>1725</v>
      </c>
      <c r="AM1362" s="284">
        <v>1168</v>
      </c>
      <c r="AN1362" s="284">
        <v>1336</v>
      </c>
      <c r="AO1362" s="284">
        <v>1548</v>
      </c>
      <c r="AP1362" s="284">
        <v>1438</v>
      </c>
      <c r="AQ1362" s="284">
        <v>1438</v>
      </c>
      <c r="AR1362" s="284">
        <v>1554</v>
      </c>
      <c r="AS1362" s="284">
        <v>1535</v>
      </c>
      <c r="AU1362" t="s">
        <v>2659</v>
      </c>
    </row>
    <row r="1363" spans="4:47" ht="13.5" customHeight="1">
      <c r="D1363" s="283" t="s">
        <v>2660</v>
      </c>
      <c r="E1363" s="282"/>
      <c r="F1363" s="285" t="s">
        <v>2699</v>
      </c>
      <c r="G1363" s="199">
        <v>23.8</v>
      </c>
      <c r="H1363" s="284">
        <v>1237</v>
      </c>
      <c r="I1363" s="284">
        <v>1396</v>
      </c>
      <c r="J1363" s="284">
        <v>1608</v>
      </c>
      <c r="K1363" s="284">
        <v>1276</v>
      </c>
      <c r="L1363" s="284">
        <v>1423</v>
      </c>
      <c r="M1363" s="284">
        <v>1663</v>
      </c>
      <c r="N1363" s="284">
        <v>1446</v>
      </c>
      <c r="O1363" s="284">
        <v>1225</v>
      </c>
      <c r="P1363" s="284">
        <v>1432</v>
      </c>
      <c r="Q1363" s="284">
        <v>1640</v>
      </c>
      <c r="R1363" s="284">
        <v>1446</v>
      </c>
      <c r="S1363" s="284">
        <v>1533</v>
      </c>
      <c r="T1363" s="284">
        <v>1726</v>
      </c>
      <c r="U1363" s="284">
        <v>2018</v>
      </c>
      <c r="V1363" s="284">
        <v>1632</v>
      </c>
      <c r="W1363" s="284">
        <v>1790</v>
      </c>
      <c r="X1363" s="284">
        <v>1268</v>
      </c>
      <c r="Y1363" s="284">
        <v>1511</v>
      </c>
      <c r="Z1363" s="284">
        <v>1778</v>
      </c>
      <c r="AA1363" s="284">
        <v>1531</v>
      </c>
      <c r="AB1363" s="284">
        <v>1300</v>
      </c>
      <c r="AC1363" s="284">
        <v>1558</v>
      </c>
      <c r="AD1363" s="284">
        <v>1838</v>
      </c>
      <c r="AE1363" s="284">
        <v>1557</v>
      </c>
      <c r="AF1363" s="284">
        <v>1368</v>
      </c>
      <c r="AG1363" s="284">
        <v>1628</v>
      </c>
      <c r="AH1363" s="284">
        <v>1920</v>
      </c>
      <c r="AI1363" s="284">
        <v>1468</v>
      </c>
      <c r="AJ1363" s="284">
        <v>1321</v>
      </c>
      <c r="AK1363" s="284">
        <v>1580</v>
      </c>
      <c r="AL1363" s="284">
        <v>1863</v>
      </c>
      <c r="AM1363" s="284">
        <v>1247</v>
      </c>
      <c r="AN1363" s="284">
        <v>1460</v>
      </c>
      <c r="AO1363" s="284">
        <v>1680</v>
      </c>
      <c r="AP1363" s="284">
        <v>1576</v>
      </c>
      <c r="AQ1363" s="284">
        <v>1576</v>
      </c>
      <c r="AR1363" s="284">
        <v>1692</v>
      </c>
      <c r="AS1363" s="284">
        <v>1673</v>
      </c>
      <c r="AU1363" t="s">
        <v>2660</v>
      </c>
    </row>
    <row r="1364" spans="4:47" ht="13.5" customHeight="1">
      <c r="D1364" s="283" t="s">
        <v>2661</v>
      </c>
      <c r="E1364" s="282"/>
      <c r="F1364" s="285" t="s">
        <v>2709</v>
      </c>
      <c r="G1364" s="199">
        <v>23.8</v>
      </c>
      <c r="H1364" s="284">
        <v>1243</v>
      </c>
      <c r="I1364" s="284">
        <v>1364</v>
      </c>
      <c r="J1364" s="284">
        <v>1581</v>
      </c>
      <c r="K1364" s="284">
        <v>1282</v>
      </c>
      <c r="L1364" s="284">
        <v>1390</v>
      </c>
      <c r="M1364" s="284">
        <v>1636</v>
      </c>
      <c r="N1364" s="284">
        <v>1460</v>
      </c>
      <c r="O1364" s="284">
        <v>1231</v>
      </c>
      <c r="P1364" s="284">
        <v>1400</v>
      </c>
      <c r="Q1364" s="284">
        <v>1613</v>
      </c>
      <c r="R1364" s="284">
        <v>1461</v>
      </c>
      <c r="S1364" s="284">
        <v>1494</v>
      </c>
      <c r="T1364" s="284">
        <v>1734</v>
      </c>
      <c r="U1364" s="284">
        <v>2009</v>
      </c>
      <c r="V1364" s="284">
        <v>1640</v>
      </c>
      <c r="W1364" s="284">
        <v>1826</v>
      </c>
      <c r="X1364" s="284">
        <v>1274</v>
      </c>
      <c r="Y1364" s="284">
        <v>1477</v>
      </c>
      <c r="Z1364" s="284">
        <v>1750</v>
      </c>
      <c r="AA1364" s="284">
        <v>1546</v>
      </c>
      <c r="AB1364" s="284">
        <v>1305</v>
      </c>
      <c r="AC1364" s="284">
        <v>1524</v>
      </c>
      <c r="AD1364" s="284">
        <v>1809</v>
      </c>
      <c r="AE1364" s="284">
        <v>1573</v>
      </c>
      <c r="AF1364" s="284">
        <v>1374</v>
      </c>
      <c r="AG1364" s="284">
        <v>1594</v>
      </c>
      <c r="AH1364" s="284">
        <v>1892</v>
      </c>
      <c r="AI1364" s="284">
        <v>1435</v>
      </c>
      <c r="AJ1364" s="284">
        <v>1327</v>
      </c>
      <c r="AK1364" s="284">
        <v>1546</v>
      </c>
      <c r="AL1364" s="284">
        <v>1835</v>
      </c>
      <c r="AM1364" s="284">
        <v>1252</v>
      </c>
      <c r="AN1364" s="284">
        <v>1427</v>
      </c>
      <c r="AO1364" s="284">
        <v>1653</v>
      </c>
      <c r="AP1364" s="284">
        <v>1539</v>
      </c>
      <c r="AQ1364" s="284">
        <v>1539</v>
      </c>
      <c r="AR1364" s="284">
        <v>1655</v>
      </c>
      <c r="AS1364" s="284">
        <v>1637</v>
      </c>
      <c r="AU1364" t="s">
        <v>2661</v>
      </c>
    </row>
    <row r="1365" spans="4:47" ht="13.5" customHeight="1">
      <c r="D1365" s="283" t="s">
        <v>2662</v>
      </c>
      <c r="E1365" s="282"/>
      <c r="F1365" s="285" t="s">
        <v>2699</v>
      </c>
      <c r="G1365" s="199">
        <v>25.400000000000002</v>
      </c>
      <c r="H1365" s="284">
        <v>1278</v>
      </c>
      <c r="I1365" s="284">
        <v>1448</v>
      </c>
      <c r="J1365" s="284">
        <v>1668</v>
      </c>
      <c r="K1365" s="284">
        <v>1317</v>
      </c>
      <c r="L1365" s="284">
        <v>1474</v>
      </c>
      <c r="M1365" s="284">
        <v>1723</v>
      </c>
      <c r="N1365" s="284">
        <v>1496</v>
      </c>
      <c r="O1365" s="284">
        <v>1266</v>
      </c>
      <c r="P1365" s="284">
        <v>1484</v>
      </c>
      <c r="Q1365" s="284">
        <v>1700</v>
      </c>
      <c r="R1365" s="284">
        <v>1496</v>
      </c>
      <c r="S1365" s="284">
        <v>1587</v>
      </c>
      <c r="T1365" s="284">
        <v>1785</v>
      </c>
      <c r="U1365" s="284">
        <v>2090</v>
      </c>
      <c r="V1365" s="284">
        <v>1693</v>
      </c>
      <c r="W1365" s="284">
        <v>1856</v>
      </c>
      <c r="X1365" s="284">
        <v>1308</v>
      </c>
      <c r="Y1365" s="284">
        <v>1563</v>
      </c>
      <c r="Z1365" s="284">
        <v>1840</v>
      </c>
      <c r="AA1365" s="284">
        <v>1583</v>
      </c>
      <c r="AB1365" s="284">
        <v>1340</v>
      </c>
      <c r="AC1365" s="284">
        <v>1610</v>
      </c>
      <c r="AD1365" s="284">
        <v>1900</v>
      </c>
      <c r="AE1365" s="284">
        <v>1610</v>
      </c>
      <c r="AF1365" s="284">
        <v>1408</v>
      </c>
      <c r="AG1365" s="284">
        <v>1680</v>
      </c>
      <c r="AH1365" s="284">
        <v>1982</v>
      </c>
      <c r="AI1365" s="284">
        <v>1521</v>
      </c>
      <c r="AJ1365" s="284">
        <v>1361</v>
      </c>
      <c r="AK1365" s="284">
        <v>1632</v>
      </c>
      <c r="AL1365" s="284">
        <v>1925</v>
      </c>
      <c r="AM1365" s="284">
        <v>1287</v>
      </c>
      <c r="AN1365" s="284">
        <v>1511</v>
      </c>
      <c r="AO1365" s="284">
        <v>1739</v>
      </c>
      <c r="AP1365" s="284">
        <v>1633</v>
      </c>
      <c r="AQ1365" s="284">
        <v>1633</v>
      </c>
      <c r="AR1365" s="284">
        <v>1749</v>
      </c>
      <c r="AS1365" s="284">
        <v>1731</v>
      </c>
      <c r="AU1365" t="s">
        <v>2662</v>
      </c>
    </row>
    <row r="1366" spans="4:47" ht="13.5" customHeight="1">
      <c r="D1366" s="283" t="s">
        <v>2663</v>
      </c>
      <c r="E1366" s="282"/>
      <c r="F1366" s="285" t="s">
        <v>2709</v>
      </c>
      <c r="G1366" s="199">
        <v>25.400000000000002</v>
      </c>
      <c r="H1366" s="284">
        <v>1284</v>
      </c>
      <c r="I1366" s="284">
        <v>1413</v>
      </c>
      <c r="J1366" s="284">
        <v>1639</v>
      </c>
      <c r="K1366" s="284">
        <v>1323</v>
      </c>
      <c r="L1366" s="284">
        <v>1439</v>
      </c>
      <c r="M1366" s="284">
        <v>1694</v>
      </c>
      <c r="N1366" s="284">
        <v>1511</v>
      </c>
      <c r="O1366" s="284">
        <v>1272</v>
      </c>
      <c r="P1366" s="284">
        <v>1449</v>
      </c>
      <c r="Q1366" s="284">
        <v>1671</v>
      </c>
      <c r="R1366" s="284">
        <v>1512</v>
      </c>
      <c r="S1366" s="284">
        <v>1546</v>
      </c>
      <c r="T1366" s="284">
        <v>1794</v>
      </c>
      <c r="U1366" s="284">
        <v>2080</v>
      </c>
      <c r="V1366" s="284">
        <v>1702</v>
      </c>
      <c r="W1366" s="284">
        <v>1894</v>
      </c>
      <c r="X1366" s="284">
        <v>1314</v>
      </c>
      <c r="Y1366" s="284">
        <v>1527</v>
      </c>
      <c r="Z1366" s="284">
        <v>1810</v>
      </c>
      <c r="AA1366" s="284">
        <v>1599</v>
      </c>
      <c r="AB1366" s="284">
        <v>1346</v>
      </c>
      <c r="AC1366" s="284">
        <v>1574</v>
      </c>
      <c r="AD1366" s="284">
        <v>1870</v>
      </c>
      <c r="AE1366" s="284">
        <v>1626</v>
      </c>
      <c r="AF1366" s="284">
        <v>1414</v>
      </c>
      <c r="AG1366" s="284">
        <v>1644</v>
      </c>
      <c r="AH1366" s="284">
        <v>1952</v>
      </c>
      <c r="AI1366" s="284">
        <v>1485</v>
      </c>
      <c r="AJ1366" s="284">
        <v>1367</v>
      </c>
      <c r="AK1366" s="284">
        <v>1596</v>
      </c>
      <c r="AL1366" s="284">
        <v>1895</v>
      </c>
      <c r="AM1366" s="284">
        <v>1293</v>
      </c>
      <c r="AN1366" s="284">
        <v>1476</v>
      </c>
      <c r="AO1366" s="284">
        <v>1711</v>
      </c>
      <c r="AP1366" s="284">
        <v>1594</v>
      </c>
      <c r="AQ1366" s="284">
        <v>1594</v>
      </c>
      <c r="AR1366" s="284">
        <v>1710</v>
      </c>
      <c r="AS1366" s="284">
        <v>1692</v>
      </c>
      <c r="AU1366" t="s">
        <v>2663</v>
      </c>
    </row>
    <row r="1367" spans="4:47" ht="13.5" customHeight="1">
      <c r="D1367" s="283" t="s">
        <v>2664</v>
      </c>
      <c r="E1367" s="282"/>
      <c r="F1367" s="285" t="s">
        <v>2700</v>
      </c>
      <c r="G1367" s="199">
        <v>25</v>
      </c>
      <c r="H1367" s="284">
        <v>1214</v>
      </c>
      <c r="I1367" s="284">
        <v>1380</v>
      </c>
      <c r="J1367" s="284">
        <v>1589</v>
      </c>
      <c r="K1367" s="284">
        <v>1254</v>
      </c>
      <c r="L1367" s="284">
        <v>1406</v>
      </c>
      <c r="M1367" s="284">
        <v>1650</v>
      </c>
      <c r="N1367" s="284">
        <v>1427</v>
      </c>
      <c r="O1367" s="284">
        <v>1205</v>
      </c>
      <c r="P1367" s="284">
        <v>1423</v>
      </c>
      <c r="Q1367" s="284">
        <v>1626</v>
      </c>
      <c r="R1367" s="284">
        <v>1432</v>
      </c>
      <c r="S1367" s="284">
        <v>1526</v>
      </c>
      <c r="T1367" s="284">
        <v>1732</v>
      </c>
      <c r="U1367" s="284">
        <v>2018</v>
      </c>
      <c r="V1367" s="284">
        <v>1629</v>
      </c>
      <c r="W1367" s="284">
        <v>1786</v>
      </c>
      <c r="X1367" s="284">
        <v>1247</v>
      </c>
      <c r="Y1367" s="284">
        <v>1498</v>
      </c>
      <c r="Z1367" s="284">
        <v>1763</v>
      </c>
      <c r="AA1367" s="284">
        <v>1509</v>
      </c>
      <c r="AB1367" s="284">
        <v>1285</v>
      </c>
      <c r="AC1367" s="284">
        <v>1553</v>
      </c>
      <c r="AD1367" s="284">
        <v>1831</v>
      </c>
      <c r="AE1367" s="284">
        <v>1541</v>
      </c>
      <c r="AF1367" s="284">
        <v>1353</v>
      </c>
      <c r="AG1367" s="284">
        <v>1623</v>
      </c>
      <c r="AH1367" s="284">
        <v>1914</v>
      </c>
      <c r="AI1367" s="284">
        <v>1448</v>
      </c>
      <c r="AJ1367" s="284">
        <v>1306</v>
      </c>
      <c r="AK1367" s="284">
        <v>1574</v>
      </c>
      <c r="AL1367" s="284">
        <v>1857</v>
      </c>
      <c r="AM1367" s="284">
        <v>1226</v>
      </c>
      <c r="AN1367" s="284">
        <v>1447</v>
      </c>
      <c r="AO1367" s="284">
        <v>1665</v>
      </c>
      <c r="AP1367" s="284">
        <v>1565</v>
      </c>
      <c r="AQ1367" s="284">
        <v>1565</v>
      </c>
      <c r="AR1367" s="284">
        <v>1696</v>
      </c>
      <c r="AS1367" s="284">
        <v>1662</v>
      </c>
      <c r="AU1367" t="s">
        <v>2664</v>
      </c>
    </row>
    <row r="1368" spans="4:47" ht="13.5" customHeight="1">
      <c r="D1368" s="283" t="s">
        <v>2665</v>
      </c>
      <c r="E1368" s="282"/>
      <c r="F1368" s="285" t="s">
        <v>2705</v>
      </c>
      <c r="G1368" s="199">
        <v>25</v>
      </c>
      <c r="H1368" s="284">
        <v>1220</v>
      </c>
      <c r="I1368" s="284">
        <v>1346</v>
      </c>
      <c r="J1368" s="284">
        <v>1560</v>
      </c>
      <c r="K1368" s="284">
        <v>1260</v>
      </c>
      <c r="L1368" s="284">
        <v>1371</v>
      </c>
      <c r="M1368" s="284">
        <v>1621</v>
      </c>
      <c r="N1368" s="284">
        <v>1442</v>
      </c>
      <c r="O1368" s="284">
        <v>1211</v>
      </c>
      <c r="P1368" s="284">
        <v>1389</v>
      </c>
      <c r="Q1368" s="284">
        <v>1598</v>
      </c>
      <c r="R1368" s="284">
        <v>1447</v>
      </c>
      <c r="S1368" s="284">
        <v>1486</v>
      </c>
      <c r="T1368" s="284">
        <v>1740</v>
      </c>
      <c r="U1368" s="284">
        <v>2009</v>
      </c>
      <c r="V1368" s="284">
        <v>1638</v>
      </c>
      <c r="W1368" s="284">
        <v>1823</v>
      </c>
      <c r="X1368" s="284">
        <v>1253</v>
      </c>
      <c r="Y1368" s="284">
        <v>1463</v>
      </c>
      <c r="Z1368" s="284">
        <v>1733</v>
      </c>
      <c r="AA1368" s="284">
        <v>1525</v>
      </c>
      <c r="AB1368" s="284">
        <v>1290</v>
      </c>
      <c r="AC1368" s="284">
        <v>1517</v>
      </c>
      <c r="AD1368" s="284">
        <v>1802</v>
      </c>
      <c r="AE1368" s="284">
        <v>1557</v>
      </c>
      <c r="AF1368" s="284">
        <v>1359</v>
      </c>
      <c r="AG1368" s="284">
        <v>1587</v>
      </c>
      <c r="AH1368" s="284">
        <v>1884</v>
      </c>
      <c r="AI1368" s="284">
        <v>1413</v>
      </c>
      <c r="AJ1368" s="284">
        <v>1312</v>
      </c>
      <c r="AK1368" s="284">
        <v>1539</v>
      </c>
      <c r="AL1368" s="284">
        <v>1827</v>
      </c>
      <c r="AM1368" s="284">
        <v>1232</v>
      </c>
      <c r="AN1368" s="284">
        <v>1413</v>
      </c>
      <c r="AO1368" s="284">
        <v>1636</v>
      </c>
      <c r="AP1368" s="284">
        <v>1526</v>
      </c>
      <c r="AQ1368" s="284">
        <v>1526</v>
      </c>
      <c r="AR1368" s="284">
        <v>1657</v>
      </c>
      <c r="AS1368" s="284">
        <v>1623</v>
      </c>
      <c r="AU1368" t="s">
        <v>2665</v>
      </c>
    </row>
    <row r="1369" spans="4:47" ht="13.5" customHeight="1">
      <c r="D1369" s="283" t="s">
        <v>2666</v>
      </c>
      <c r="E1369" s="282"/>
      <c r="F1369" s="285" t="s">
        <v>2700</v>
      </c>
      <c r="G1369" s="199">
        <v>26.8</v>
      </c>
      <c r="H1369" s="284">
        <v>1304</v>
      </c>
      <c r="I1369" s="284">
        <v>1476</v>
      </c>
      <c r="J1369" s="284">
        <v>1699</v>
      </c>
      <c r="K1369" s="284">
        <v>1343</v>
      </c>
      <c r="L1369" s="284">
        <v>1501</v>
      </c>
      <c r="M1369" s="284">
        <v>1760</v>
      </c>
      <c r="N1369" s="284">
        <v>1524</v>
      </c>
      <c r="O1369" s="284">
        <v>1293</v>
      </c>
      <c r="P1369" s="284">
        <v>1519</v>
      </c>
      <c r="Q1369" s="284">
        <v>1736</v>
      </c>
      <c r="R1369" s="284">
        <v>1529</v>
      </c>
      <c r="S1369" s="284">
        <v>1617</v>
      </c>
      <c r="T1369" s="284">
        <v>1826</v>
      </c>
      <c r="U1369" s="284">
        <v>2134</v>
      </c>
      <c r="V1369" s="284">
        <v>1728</v>
      </c>
      <c r="W1369" s="284">
        <v>1894</v>
      </c>
      <c r="X1369" s="284">
        <v>1334</v>
      </c>
      <c r="Y1369" s="284">
        <v>1596</v>
      </c>
      <c r="Z1369" s="284">
        <v>1878</v>
      </c>
      <c r="AA1369" s="284">
        <v>1611</v>
      </c>
      <c r="AB1369" s="284">
        <v>1371</v>
      </c>
      <c r="AC1369" s="284">
        <v>1650</v>
      </c>
      <c r="AD1369" s="284">
        <v>1946</v>
      </c>
      <c r="AE1369" s="284">
        <v>1643</v>
      </c>
      <c r="AF1369" s="284">
        <v>1440</v>
      </c>
      <c r="AG1369" s="284">
        <v>1720</v>
      </c>
      <c r="AH1369" s="284">
        <v>2029</v>
      </c>
      <c r="AI1369" s="284">
        <v>1546</v>
      </c>
      <c r="AJ1369" s="284">
        <v>1392</v>
      </c>
      <c r="AK1369" s="284">
        <v>1672</v>
      </c>
      <c r="AL1369" s="284">
        <v>1972</v>
      </c>
      <c r="AM1369" s="284">
        <v>1313</v>
      </c>
      <c r="AN1369" s="284">
        <v>1543</v>
      </c>
      <c r="AO1369" s="284">
        <v>1775</v>
      </c>
      <c r="AP1369" s="284">
        <v>1672</v>
      </c>
      <c r="AQ1369" s="284">
        <v>1672</v>
      </c>
      <c r="AR1369" s="284">
        <v>1803</v>
      </c>
      <c r="AS1369" s="284">
        <v>1769</v>
      </c>
      <c r="AU1369" t="s">
        <v>2666</v>
      </c>
    </row>
    <row r="1370" spans="4:47" ht="13.5" customHeight="1">
      <c r="D1370" s="283" t="s">
        <v>2667</v>
      </c>
      <c r="E1370" s="282"/>
      <c r="F1370" s="285" t="s">
        <v>2705</v>
      </c>
      <c r="G1370" s="199">
        <v>26.8</v>
      </c>
      <c r="H1370" s="284">
        <v>1310</v>
      </c>
      <c r="I1370" s="284">
        <v>1439</v>
      </c>
      <c r="J1370" s="284">
        <v>1668</v>
      </c>
      <c r="K1370" s="284">
        <v>1349</v>
      </c>
      <c r="L1370" s="284">
        <v>1464</v>
      </c>
      <c r="M1370" s="284">
        <v>1729</v>
      </c>
      <c r="N1370" s="284">
        <v>1540</v>
      </c>
      <c r="O1370" s="284">
        <v>1299</v>
      </c>
      <c r="P1370" s="284">
        <v>1482</v>
      </c>
      <c r="Q1370" s="284">
        <v>1706</v>
      </c>
      <c r="R1370" s="284">
        <v>1545</v>
      </c>
      <c r="S1370" s="284">
        <v>1573</v>
      </c>
      <c r="T1370" s="284">
        <v>1835</v>
      </c>
      <c r="U1370" s="284">
        <v>2124</v>
      </c>
      <c r="V1370" s="284">
        <v>1737</v>
      </c>
      <c r="W1370" s="284">
        <v>1935</v>
      </c>
      <c r="X1370" s="284">
        <v>1340</v>
      </c>
      <c r="Y1370" s="284">
        <v>1558</v>
      </c>
      <c r="Z1370" s="284">
        <v>1846</v>
      </c>
      <c r="AA1370" s="284">
        <v>1628</v>
      </c>
      <c r="AB1370" s="284">
        <v>1377</v>
      </c>
      <c r="AC1370" s="284">
        <v>1612</v>
      </c>
      <c r="AD1370" s="284">
        <v>1914</v>
      </c>
      <c r="AE1370" s="284">
        <v>1660</v>
      </c>
      <c r="AF1370" s="284">
        <v>1446</v>
      </c>
      <c r="AG1370" s="284">
        <v>1682</v>
      </c>
      <c r="AH1370" s="284">
        <v>1997</v>
      </c>
      <c r="AI1370" s="284">
        <v>1508</v>
      </c>
      <c r="AJ1370" s="284">
        <v>1399</v>
      </c>
      <c r="AK1370" s="284">
        <v>1634</v>
      </c>
      <c r="AL1370" s="284">
        <v>1940</v>
      </c>
      <c r="AM1370" s="284">
        <v>1319</v>
      </c>
      <c r="AN1370" s="284">
        <v>1506</v>
      </c>
      <c r="AO1370" s="284">
        <v>1745</v>
      </c>
      <c r="AP1370" s="284">
        <v>1631</v>
      </c>
      <c r="AQ1370" s="284">
        <v>1631</v>
      </c>
      <c r="AR1370" s="284">
        <v>1761</v>
      </c>
      <c r="AS1370" s="284">
        <v>1727</v>
      </c>
      <c r="AU1370" t="s">
        <v>2667</v>
      </c>
    </row>
    <row r="1371" spans="4:47" ht="13.5" customHeight="1">
      <c r="D1371" s="283" t="s">
        <v>2668</v>
      </c>
      <c r="E1371" s="282"/>
      <c r="F1371" s="285" t="s">
        <v>2700</v>
      </c>
      <c r="G1371" s="199">
        <v>28.5</v>
      </c>
      <c r="H1371" s="284">
        <v>1346</v>
      </c>
      <c r="I1371" s="284">
        <v>1528</v>
      </c>
      <c r="J1371" s="284">
        <v>1760</v>
      </c>
      <c r="K1371" s="284">
        <v>1385</v>
      </c>
      <c r="L1371" s="284">
        <v>1554</v>
      </c>
      <c r="M1371" s="284">
        <v>1821</v>
      </c>
      <c r="N1371" s="284">
        <v>1575</v>
      </c>
      <c r="O1371" s="284">
        <v>1334</v>
      </c>
      <c r="P1371" s="284">
        <v>1572</v>
      </c>
      <c r="Q1371" s="284">
        <v>1797</v>
      </c>
      <c r="R1371" s="284">
        <v>1580</v>
      </c>
      <c r="S1371" s="284">
        <v>1672</v>
      </c>
      <c r="T1371" s="284">
        <v>1887</v>
      </c>
      <c r="U1371" s="284">
        <v>2207</v>
      </c>
      <c r="V1371" s="284">
        <v>1790</v>
      </c>
      <c r="W1371" s="284">
        <v>1962</v>
      </c>
      <c r="X1371" s="284">
        <v>1375</v>
      </c>
      <c r="Y1371" s="284">
        <v>1649</v>
      </c>
      <c r="Z1371" s="284">
        <v>1941</v>
      </c>
      <c r="AA1371" s="284">
        <v>1664</v>
      </c>
      <c r="AB1371" s="284">
        <v>1412</v>
      </c>
      <c r="AC1371" s="284">
        <v>1704</v>
      </c>
      <c r="AD1371" s="284">
        <v>2010</v>
      </c>
      <c r="AE1371" s="284">
        <v>1696</v>
      </c>
      <c r="AF1371" s="284">
        <v>1481</v>
      </c>
      <c r="AG1371" s="284">
        <v>1774</v>
      </c>
      <c r="AH1371" s="284">
        <v>2092</v>
      </c>
      <c r="AI1371" s="284">
        <v>1599</v>
      </c>
      <c r="AJ1371" s="284">
        <v>1433</v>
      </c>
      <c r="AK1371" s="284">
        <v>1726</v>
      </c>
      <c r="AL1371" s="284">
        <v>2035</v>
      </c>
      <c r="AM1371" s="284">
        <v>1354</v>
      </c>
      <c r="AN1371" s="284">
        <v>1596</v>
      </c>
      <c r="AO1371" s="284">
        <v>1836</v>
      </c>
      <c r="AP1371" s="284">
        <v>1731</v>
      </c>
      <c r="AQ1371" s="284">
        <v>1731</v>
      </c>
      <c r="AR1371" s="284">
        <v>1862</v>
      </c>
      <c r="AS1371" s="284">
        <v>1828</v>
      </c>
      <c r="AU1371" t="s">
        <v>2668</v>
      </c>
    </row>
    <row r="1372" spans="4:47" ht="13.5" customHeight="1">
      <c r="D1372" s="283" t="s">
        <v>2669</v>
      </c>
      <c r="E1372" s="282"/>
      <c r="F1372" s="285" t="s">
        <v>2705</v>
      </c>
      <c r="G1372" s="199">
        <v>28.5</v>
      </c>
      <c r="H1372" s="284">
        <v>1353</v>
      </c>
      <c r="I1372" s="284">
        <v>1489</v>
      </c>
      <c r="J1372" s="284">
        <v>1727</v>
      </c>
      <c r="K1372" s="284">
        <v>1392</v>
      </c>
      <c r="L1372" s="284">
        <v>1514</v>
      </c>
      <c r="M1372" s="284">
        <v>1788</v>
      </c>
      <c r="N1372" s="284">
        <v>1593</v>
      </c>
      <c r="O1372" s="284">
        <v>1341</v>
      </c>
      <c r="P1372" s="284">
        <v>1532</v>
      </c>
      <c r="Q1372" s="284">
        <v>1765</v>
      </c>
      <c r="R1372" s="284">
        <v>1598</v>
      </c>
      <c r="S1372" s="284">
        <v>1625</v>
      </c>
      <c r="T1372" s="284">
        <v>1896</v>
      </c>
      <c r="U1372" s="284">
        <v>2197</v>
      </c>
      <c r="V1372" s="284">
        <v>1800</v>
      </c>
      <c r="W1372" s="284">
        <v>2005</v>
      </c>
      <c r="X1372" s="284">
        <v>1382</v>
      </c>
      <c r="Y1372" s="284">
        <v>1609</v>
      </c>
      <c r="Z1372" s="284">
        <v>1907</v>
      </c>
      <c r="AA1372" s="284">
        <v>1683</v>
      </c>
      <c r="AB1372" s="284">
        <v>1419</v>
      </c>
      <c r="AC1372" s="284">
        <v>1664</v>
      </c>
      <c r="AD1372" s="284">
        <v>1976</v>
      </c>
      <c r="AE1372" s="284">
        <v>1714</v>
      </c>
      <c r="AF1372" s="284">
        <v>1487</v>
      </c>
      <c r="AG1372" s="284">
        <v>1733</v>
      </c>
      <c r="AH1372" s="284">
        <v>2058</v>
      </c>
      <c r="AI1372" s="284">
        <v>1559</v>
      </c>
      <c r="AJ1372" s="284">
        <v>1440</v>
      </c>
      <c r="AK1372" s="284">
        <v>1685</v>
      </c>
      <c r="AL1372" s="284">
        <v>2001</v>
      </c>
      <c r="AM1372" s="284">
        <v>1360</v>
      </c>
      <c r="AN1372" s="284">
        <v>1556</v>
      </c>
      <c r="AO1372" s="284">
        <v>1803</v>
      </c>
      <c r="AP1372" s="284">
        <v>1687</v>
      </c>
      <c r="AQ1372" s="284">
        <v>1687</v>
      </c>
      <c r="AR1372" s="284">
        <v>1817</v>
      </c>
      <c r="AS1372" s="284">
        <v>1784</v>
      </c>
      <c r="AU1372" t="s">
        <v>2669</v>
      </c>
    </row>
    <row r="1373" spans="4:47" ht="13.5" customHeight="1">
      <c r="D1373" s="283" t="s">
        <v>2670</v>
      </c>
      <c r="E1373" s="282"/>
      <c r="F1373" s="285" t="s">
        <v>2701</v>
      </c>
      <c r="G1373" s="199">
        <v>27.8</v>
      </c>
      <c r="H1373" s="284">
        <v>1283</v>
      </c>
      <c r="I1373" s="284">
        <v>1462</v>
      </c>
      <c r="J1373" s="284">
        <v>1681</v>
      </c>
      <c r="K1373" s="284">
        <v>1323</v>
      </c>
      <c r="L1373" s="284">
        <v>1486</v>
      </c>
      <c r="M1373" s="284">
        <v>1749</v>
      </c>
      <c r="N1373" s="284">
        <v>1507</v>
      </c>
      <c r="O1373" s="284">
        <v>1275</v>
      </c>
      <c r="P1373" s="284">
        <v>1512</v>
      </c>
      <c r="Q1373" s="284">
        <v>1725</v>
      </c>
      <c r="R1373" s="284">
        <v>1516</v>
      </c>
      <c r="S1373" s="284">
        <v>1613</v>
      </c>
      <c r="T1373" s="284">
        <v>1834</v>
      </c>
      <c r="U1373" s="284">
        <v>2137</v>
      </c>
      <c r="V1373" s="284">
        <v>1728</v>
      </c>
      <c r="W1373" s="284">
        <v>1894</v>
      </c>
      <c r="X1373" s="284">
        <v>1315</v>
      </c>
      <c r="Y1373" s="284">
        <v>1585</v>
      </c>
      <c r="Z1373" s="284">
        <v>1864</v>
      </c>
      <c r="AA1373" s="284">
        <v>1591</v>
      </c>
      <c r="AB1373" s="284">
        <v>1358</v>
      </c>
      <c r="AC1373" s="284">
        <v>1647</v>
      </c>
      <c r="AD1373" s="284">
        <v>1942</v>
      </c>
      <c r="AE1373" s="284">
        <v>1628</v>
      </c>
      <c r="AF1373" s="284">
        <v>1426</v>
      </c>
      <c r="AG1373" s="284">
        <v>1717</v>
      </c>
      <c r="AH1373" s="284">
        <v>2025</v>
      </c>
      <c r="AI1373" s="284">
        <v>1528</v>
      </c>
      <c r="AJ1373" s="284">
        <v>1379</v>
      </c>
      <c r="AK1373" s="284">
        <v>1669</v>
      </c>
      <c r="AL1373" s="284">
        <v>1968</v>
      </c>
      <c r="AM1373" s="284">
        <v>1294</v>
      </c>
      <c r="AN1373" s="284">
        <v>1533</v>
      </c>
      <c r="AO1373" s="284">
        <v>1762</v>
      </c>
      <c r="AP1373" s="284">
        <v>1664</v>
      </c>
      <c r="AQ1373" s="284">
        <v>1664</v>
      </c>
      <c r="AR1373" s="284">
        <v>1809</v>
      </c>
      <c r="AS1373" s="284">
        <v>1760</v>
      </c>
      <c r="AU1373" t="s">
        <v>2670</v>
      </c>
    </row>
    <row r="1374" spans="4:47" ht="13.5" customHeight="1">
      <c r="D1374" s="283" t="s">
        <v>2671</v>
      </c>
      <c r="E1374" s="282"/>
      <c r="F1374" s="285" t="s">
        <v>2706</v>
      </c>
      <c r="G1374" s="199">
        <v>27.8</v>
      </c>
      <c r="H1374" s="284">
        <v>1289</v>
      </c>
      <c r="I1374" s="284">
        <v>1423</v>
      </c>
      <c r="J1374" s="284">
        <v>1650</v>
      </c>
      <c r="K1374" s="284">
        <v>1329</v>
      </c>
      <c r="L1374" s="284">
        <v>1447</v>
      </c>
      <c r="M1374" s="284">
        <v>1717</v>
      </c>
      <c r="N1374" s="284">
        <v>1524</v>
      </c>
      <c r="O1374" s="284">
        <v>1281</v>
      </c>
      <c r="P1374" s="284">
        <v>1473</v>
      </c>
      <c r="Q1374" s="284">
        <v>1693</v>
      </c>
      <c r="R1374" s="284">
        <v>1534</v>
      </c>
      <c r="S1374" s="284">
        <v>1567</v>
      </c>
      <c r="T1374" s="284">
        <v>1844</v>
      </c>
      <c r="U1374" s="284">
        <v>2127</v>
      </c>
      <c r="V1374" s="284">
        <v>1738</v>
      </c>
      <c r="W1374" s="284">
        <v>1935</v>
      </c>
      <c r="X1374" s="284">
        <v>1321</v>
      </c>
      <c r="Y1374" s="284">
        <v>1545</v>
      </c>
      <c r="Z1374" s="284">
        <v>1831</v>
      </c>
      <c r="AA1374" s="284">
        <v>1609</v>
      </c>
      <c r="AB1374" s="284">
        <v>1364</v>
      </c>
      <c r="AC1374" s="284">
        <v>1608</v>
      </c>
      <c r="AD1374" s="284">
        <v>1909</v>
      </c>
      <c r="AE1374" s="284">
        <v>1646</v>
      </c>
      <c r="AF1374" s="284">
        <v>1433</v>
      </c>
      <c r="AG1374" s="284">
        <v>1678</v>
      </c>
      <c r="AH1374" s="284">
        <v>1991</v>
      </c>
      <c r="AI1374" s="284">
        <v>1488</v>
      </c>
      <c r="AJ1374" s="284">
        <v>1385</v>
      </c>
      <c r="AK1374" s="284">
        <v>1629</v>
      </c>
      <c r="AL1374" s="284">
        <v>1935</v>
      </c>
      <c r="AM1374" s="284">
        <v>1300</v>
      </c>
      <c r="AN1374" s="284">
        <v>1494</v>
      </c>
      <c r="AO1374" s="284">
        <v>1731</v>
      </c>
      <c r="AP1374" s="284">
        <v>1620</v>
      </c>
      <c r="AQ1374" s="284">
        <v>1620</v>
      </c>
      <c r="AR1374" s="284">
        <v>1766</v>
      </c>
      <c r="AS1374" s="284">
        <v>1717</v>
      </c>
      <c r="AU1374" t="s">
        <v>2671</v>
      </c>
    </row>
    <row r="1375" spans="4:47" ht="13.5" customHeight="1">
      <c r="D1375" s="283" t="s">
        <v>2672</v>
      </c>
      <c r="E1375" s="282"/>
      <c r="F1375" s="285" t="s">
        <v>2701</v>
      </c>
      <c r="G1375" s="199">
        <v>29.700000000000003</v>
      </c>
      <c r="H1375" s="284">
        <v>1373</v>
      </c>
      <c r="I1375" s="284">
        <v>1559</v>
      </c>
      <c r="J1375" s="284">
        <v>1793</v>
      </c>
      <c r="K1375" s="284">
        <v>1413</v>
      </c>
      <c r="L1375" s="284">
        <v>1583</v>
      </c>
      <c r="M1375" s="284">
        <v>1861</v>
      </c>
      <c r="N1375" s="284">
        <v>1605</v>
      </c>
      <c r="O1375" s="284">
        <v>1363</v>
      </c>
      <c r="P1375" s="284">
        <v>1609</v>
      </c>
      <c r="Q1375" s="284">
        <v>1836</v>
      </c>
      <c r="R1375" s="284">
        <v>1615</v>
      </c>
      <c r="S1375" s="284">
        <v>1704</v>
      </c>
      <c r="T1375" s="284">
        <v>1930</v>
      </c>
      <c r="U1375" s="284">
        <v>2254</v>
      </c>
      <c r="V1375" s="284">
        <v>1827</v>
      </c>
      <c r="W1375" s="284">
        <v>2003</v>
      </c>
      <c r="X1375" s="284">
        <v>1402</v>
      </c>
      <c r="Y1375" s="284">
        <v>1684</v>
      </c>
      <c r="Z1375" s="284">
        <v>1981</v>
      </c>
      <c r="AA1375" s="284">
        <v>1694</v>
      </c>
      <c r="AB1375" s="284">
        <v>1445</v>
      </c>
      <c r="AC1375" s="284">
        <v>1746</v>
      </c>
      <c r="AD1375" s="284">
        <v>2059</v>
      </c>
      <c r="AE1375" s="284">
        <v>1731</v>
      </c>
      <c r="AF1375" s="284">
        <v>1513</v>
      </c>
      <c r="AG1375" s="284">
        <v>1816</v>
      </c>
      <c r="AH1375" s="284">
        <v>2141</v>
      </c>
      <c r="AI1375" s="284">
        <v>1626</v>
      </c>
      <c r="AJ1375" s="284">
        <v>1466</v>
      </c>
      <c r="AK1375" s="284">
        <v>1768</v>
      </c>
      <c r="AL1375" s="284">
        <v>2084</v>
      </c>
      <c r="AM1375" s="284">
        <v>1381</v>
      </c>
      <c r="AN1375" s="284">
        <v>1629</v>
      </c>
      <c r="AO1375" s="284">
        <v>1874</v>
      </c>
      <c r="AP1375" s="284">
        <v>1772</v>
      </c>
      <c r="AQ1375" s="284">
        <v>1772</v>
      </c>
      <c r="AR1375" s="284">
        <v>1917</v>
      </c>
      <c r="AS1375" s="284">
        <v>1868</v>
      </c>
      <c r="AU1375" t="s">
        <v>2672</v>
      </c>
    </row>
    <row r="1376" spans="4:47" ht="13.5" customHeight="1">
      <c r="D1376" s="283" t="s">
        <v>2673</v>
      </c>
      <c r="E1376" s="282"/>
      <c r="F1376" s="285" t="s">
        <v>2706</v>
      </c>
      <c r="G1376" s="199">
        <v>29.700000000000003</v>
      </c>
      <c r="H1376" s="284">
        <v>1380</v>
      </c>
      <c r="I1376" s="284">
        <v>1517</v>
      </c>
      <c r="J1376" s="284">
        <v>1759</v>
      </c>
      <c r="K1376" s="284">
        <v>1420</v>
      </c>
      <c r="L1376" s="284">
        <v>1541</v>
      </c>
      <c r="M1376" s="284">
        <v>1826</v>
      </c>
      <c r="N1376" s="284">
        <v>1624</v>
      </c>
      <c r="O1376" s="284">
        <v>1370</v>
      </c>
      <c r="P1376" s="284">
        <v>1567</v>
      </c>
      <c r="Q1376" s="284">
        <v>1802</v>
      </c>
      <c r="R1376" s="284">
        <v>1633</v>
      </c>
      <c r="S1376" s="284">
        <v>1655</v>
      </c>
      <c r="T1376" s="284">
        <v>1941</v>
      </c>
      <c r="U1376" s="284">
        <v>2243</v>
      </c>
      <c r="V1376" s="284">
        <v>1838</v>
      </c>
      <c r="W1376" s="284">
        <v>2048</v>
      </c>
      <c r="X1376" s="284">
        <v>1409</v>
      </c>
      <c r="Y1376" s="284">
        <v>1641</v>
      </c>
      <c r="Z1376" s="284">
        <v>1945</v>
      </c>
      <c r="AA1376" s="284">
        <v>1713</v>
      </c>
      <c r="AB1376" s="284">
        <v>1452</v>
      </c>
      <c r="AC1376" s="284">
        <v>1704</v>
      </c>
      <c r="AD1376" s="284">
        <v>2023</v>
      </c>
      <c r="AE1376" s="284">
        <v>1750</v>
      </c>
      <c r="AF1376" s="284">
        <v>1520</v>
      </c>
      <c r="AG1376" s="284">
        <v>1774</v>
      </c>
      <c r="AH1376" s="284">
        <v>2105</v>
      </c>
      <c r="AI1376" s="284">
        <v>1584</v>
      </c>
      <c r="AJ1376" s="284">
        <v>1473</v>
      </c>
      <c r="AK1376" s="284">
        <v>1725</v>
      </c>
      <c r="AL1376" s="284">
        <v>2049</v>
      </c>
      <c r="AM1376" s="284">
        <v>1388</v>
      </c>
      <c r="AN1376" s="284">
        <v>1588</v>
      </c>
      <c r="AO1376" s="284">
        <v>1840</v>
      </c>
      <c r="AP1376" s="284">
        <v>1725</v>
      </c>
      <c r="AQ1376" s="284">
        <v>1725</v>
      </c>
      <c r="AR1376" s="284">
        <v>1871</v>
      </c>
      <c r="AS1376" s="284">
        <v>1822</v>
      </c>
      <c r="AU1376" t="s">
        <v>2673</v>
      </c>
    </row>
    <row r="1377" spans="4:47" ht="13.5" customHeight="1">
      <c r="D1377" s="283" t="s">
        <v>2674</v>
      </c>
      <c r="E1377" s="282"/>
      <c r="F1377" s="285" t="s">
        <v>2701</v>
      </c>
      <c r="G1377" s="199">
        <v>31.700000000000003</v>
      </c>
      <c r="H1377" s="284">
        <v>1416</v>
      </c>
      <c r="I1377" s="284">
        <v>1612</v>
      </c>
      <c r="J1377" s="284">
        <v>1855</v>
      </c>
      <c r="K1377" s="284">
        <v>1456</v>
      </c>
      <c r="L1377" s="284">
        <v>1636</v>
      </c>
      <c r="M1377" s="284">
        <v>1923</v>
      </c>
      <c r="N1377" s="284">
        <v>1658</v>
      </c>
      <c r="O1377" s="284">
        <v>1405</v>
      </c>
      <c r="P1377" s="284">
        <v>1662</v>
      </c>
      <c r="Q1377" s="284">
        <v>1898</v>
      </c>
      <c r="R1377" s="284">
        <v>1667</v>
      </c>
      <c r="S1377" s="284">
        <v>1761</v>
      </c>
      <c r="T1377" s="284">
        <v>1992</v>
      </c>
      <c r="U1377" s="284">
        <v>2329</v>
      </c>
      <c r="V1377" s="284">
        <v>1890</v>
      </c>
      <c r="W1377" s="284">
        <v>2072</v>
      </c>
      <c r="X1377" s="284">
        <v>1444</v>
      </c>
      <c r="Y1377" s="284">
        <v>1738</v>
      </c>
      <c r="Z1377" s="284">
        <v>2046</v>
      </c>
      <c r="AA1377" s="284">
        <v>1749</v>
      </c>
      <c r="AB1377" s="284">
        <v>1487</v>
      </c>
      <c r="AC1377" s="284">
        <v>1801</v>
      </c>
      <c r="AD1377" s="284">
        <v>2123</v>
      </c>
      <c r="AE1377" s="284">
        <v>1786</v>
      </c>
      <c r="AF1377" s="284">
        <v>1555</v>
      </c>
      <c r="AG1377" s="284">
        <v>1870</v>
      </c>
      <c r="AH1377" s="284">
        <v>2206</v>
      </c>
      <c r="AI1377" s="284">
        <v>1681</v>
      </c>
      <c r="AJ1377" s="284">
        <v>1508</v>
      </c>
      <c r="AK1377" s="284">
        <v>1822</v>
      </c>
      <c r="AL1377" s="284">
        <v>2149</v>
      </c>
      <c r="AM1377" s="284">
        <v>1423</v>
      </c>
      <c r="AN1377" s="284">
        <v>1683</v>
      </c>
      <c r="AO1377" s="284">
        <v>1936</v>
      </c>
      <c r="AP1377" s="284">
        <v>1832</v>
      </c>
      <c r="AQ1377" s="284">
        <v>1832</v>
      </c>
      <c r="AR1377" s="284">
        <v>1977</v>
      </c>
      <c r="AS1377" s="284">
        <v>1928</v>
      </c>
      <c r="AU1377" t="s">
        <v>2674</v>
      </c>
    </row>
    <row r="1378" spans="4:47" ht="13.5" customHeight="1">
      <c r="D1378" s="283" t="s">
        <v>2675</v>
      </c>
      <c r="E1378" s="282"/>
      <c r="F1378" s="285" t="s">
        <v>2706</v>
      </c>
      <c r="G1378" s="199">
        <v>31.700000000000003</v>
      </c>
      <c r="H1378" s="284">
        <v>1423</v>
      </c>
      <c r="I1378" s="284">
        <v>1568</v>
      </c>
      <c r="J1378" s="284">
        <v>1819</v>
      </c>
      <c r="K1378" s="284">
        <v>1463</v>
      </c>
      <c r="L1378" s="284">
        <v>1592</v>
      </c>
      <c r="M1378" s="284">
        <v>1886</v>
      </c>
      <c r="N1378" s="284">
        <v>1677</v>
      </c>
      <c r="O1378" s="284">
        <v>1413</v>
      </c>
      <c r="P1378" s="284">
        <v>1618</v>
      </c>
      <c r="Q1378" s="284">
        <v>1862</v>
      </c>
      <c r="R1378" s="284">
        <v>1686</v>
      </c>
      <c r="S1378" s="284">
        <v>1708</v>
      </c>
      <c r="T1378" s="284">
        <v>2002</v>
      </c>
      <c r="U1378" s="284">
        <v>2318</v>
      </c>
      <c r="V1378" s="284">
        <v>1902</v>
      </c>
      <c r="W1378" s="284">
        <v>2120</v>
      </c>
      <c r="X1378" s="284">
        <v>1451</v>
      </c>
      <c r="Y1378" s="284">
        <v>1693</v>
      </c>
      <c r="Z1378" s="284">
        <v>2008</v>
      </c>
      <c r="AA1378" s="284">
        <v>1769</v>
      </c>
      <c r="AB1378" s="284">
        <v>1494</v>
      </c>
      <c r="AC1378" s="284">
        <v>1756</v>
      </c>
      <c r="AD1378" s="284">
        <v>2086</v>
      </c>
      <c r="AE1378" s="284">
        <v>1806</v>
      </c>
      <c r="AF1378" s="284">
        <v>1563</v>
      </c>
      <c r="AG1378" s="284">
        <v>1825</v>
      </c>
      <c r="AH1378" s="284">
        <v>2168</v>
      </c>
      <c r="AI1378" s="284">
        <v>1636</v>
      </c>
      <c r="AJ1378" s="284">
        <v>1515</v>
      </c>
      <c r="AK1378" s="284">
        <v>1777</v>
      </c>
      <c r="AL1378" s="284">
        <v>2111</v>
      </c>
      <c r="AM1378" s="284">
        <v>1430</v>
      </c>
      <c r="AN1378" s="284">
        <v>1639</v>
      </c>
      <c r="AO1378" s="284">
        <v>1900</v>
      </c>
      <c r="AP1378" s="284">
        <v>1782</v>
      </c>
      <c r="AQ1378" s="284">
        <v>1782</v>
      </c>
      <c r="AR1378" s="284">
        <v>1928</v>
      </c>
      <c r="AS1378" s="284">
        <v>1879</v>
      </c>
      <c r="AU1378" t="s">
        <v>2675</v>
      </c>
    </row>
    <row r="1379" spans="4:47" ht="13.5" customHeight="1">
      <c r="D1379" s="283" t="s">
        <v>2676</v>
      </c>
      <c r="E1379" s="282"/>
      <c r="F1379" s="285" t="s">
        <v>2702</v>
      </c>
      <c r="G1379" s="199">
        <v>30.5</v>
      </c>
      <c r="H1379" s="284">
        <v>1346</v>
      </c>
      <c r="I1379" s="284">
        <v>1538</v>
      </c>
      <c r="J1379" s="284">
        <v>1768</v>
      </c>
      <c r="K1379" s="284">
        <v>1386</v>
      </c>
      <c r="L1379" s="284">
        <v>1561</v>
      </c>
      <c r="M1379" s="284">
        <v>1842</v>
      </c>
      <c r="N1379" s="284">
        <v>1582</v>
      </c>
      <c r="O1379" s="284">
        <v>1339</v>
      </c>
      <c r="P1379" s="284">
        <v>1595</v>
      </c>
      <c r="Q1379" s="284">
        <v>1816</v>
      </c>
      <c r="R1379" s="284">
        <v>1596</v>
      </c>
      <c r="S1379" s="284">
        <v>1693</v>
      </c>
      <c r="T1379" s="284">
        <v>1931</v>
      </c>
      <c r="U1379" s="284">
        <v>2248</v>
      </c>
      <c r="V1379" s="284">
        <v>1820</v>
      </c>
      <c r="W1379" s="284">
        <v>1994</v>
      </c>
      <c r="X1379" s="284">
        <v>1378</v>
      </c>
      <c r="Y1379" s="284">
        <v>1666</v>
      </c>
      <c r="Z1379" s="284">
        <v>1959</v>
      </c>
      <c r="AA1379" s="284">
        <v>1668</v>
      </c>
      <c r="AB1379" s="284">
        <v>1426</v>
      </c>
      <c r="AC1379" s="284">
        <v>1736</v>
      </c>
      <c r="AD1379" s="284">
        <v>2047</v>
      </c>
      <c r="AE1379" s="284">
        <v>1710</v>
      </c>
      <c r="AF1379" s="284">
        <v>1494</v>
      </c>
      <c r="AG1379" s="284">
        <v>1806</v>
      </c>
      <c r="AH1379" s="284">
        <v>2129</v>
      </c>
      <c r="AI1379" s="284">
        <v>1601</v>
      </c>
      <c r="AJ1379" s="284">
        <v>1447</v>
      </c>
      <c r="AK1379" s="284">
        <v>1758</v>
      </c>
      <c r="AL1379" s="284">
        <v>2072</v>
      </c>
      <c r="AM1379" s="284">
        <v>1356</v>
      </c>
      <c r="AN1379" s="284">
        <v>1612</v>
      </c>
      <c r="AO1379" s="284">
        <v>1853</v>
      </c>
      <c r="AP1379" s="284">
        <v>1756</v>
      </c>
      <c r="AQ1379" s="284">
        <v>1756</v>
      </c>
      <c r="AR1379" s="284">
        <v>1916</v>
      </c>
      <c r="AS1379" s="284">
        <v>1852</v>
      </c>
      <c r="AU1379" t="s">
        <v>2676</v>
      </c>
    </row>
    <row r="1380" spans="4:47" ht="13.5" customHeight="1">
      <c r="D1380" s="283" t="s">
        <v>2677</v>
      </c>
      <c r="E1380" s="282"/>
      <c r="F1380" s="285" t="s">
        <v>2707</v>
      </c>
      <c r="G1380" s="199">
        <v>30.5</v>
      </c>
      <c r="H1380" s="284">
        <v>1353</v>
      </c>
      <c r="I1380" s="284">
        <v>1495</v>
      </c>
      <c r="J1380" s="284">
        <v>1733</v>
      </c>
      <c r="K1380" s="284">
        <v>1394</v>
      </c>
      <c r="L1380" s="284">
        <v>1518</v>
      </c>
      <c r="M1380" s="284">
        <v>1807</v>
      </c>
      <c r="N1380" s="284">
        <v>1601</v>
      </c>
      <c r="O1380" s="284">
        <v>1346</v>
      </c>
      <c r="P1380" s="284">
        <v>1552</v>
      </c>
      <c r="Q1380" s="284">
        <v>1781</v>
      </c>
      <c r="R1380" s="284">
        <v>1615</v>
      </c>
      <c r="S1380" s="284">
        <v>1643</v>
      </c>
      <c r="T1380" s="284">
        <v>1941</v>
      </c>
      <c r="U1380" s="284">
        <v>2237</v>
      </c>
      <c r="V1380" s="284">
        <v>1831</v>
      </c>
      <c r="W1380" s="284">
        <v>2040</v>
      </c>
      <c r="X1380" s="284">
        <v>1385</v>
      </c>
      <c r="Y1380" s="284">
        <v>1623</v>
      </c>
      <c r="Z1380" s="284">
        <v>1923</v>
      </c>
      <c r="AA1380" s="284">
        <v>1688</v>
      </c>
      <c r="AB1380" s="284">
        <v>1433</v>
      </c>
      <c r="AC1380" s="284">
        <v>1693</v>
      </c>
      <c r="AD1380" s="284">
        <v>2010</v>
      </c>
      <c r="AE1380" s="284">
        <v>1729</v>
      </c>
      <c r="AF1380" s="284">
        <v>1501</v>
      </c>
      <c r="AG1380" s="284">
        <v>1762</v>
      </c>
      <c r="AH1380" s="284">
        <v>2092</v>
      </c>
      <c r="AI1380" s="284">
        <v>1558</v>
      </c>
      <c r="AJ1380" s="284">
        <v>1454</v>
      </c>
      <c r="AK1380" s="284">
        <v>1714</v>
      </c>
      <c r="AL1380" s="284">
        <v>2036</v>
      </c>
      <c r="AM1380" s="284">
        <v>1363</v>
      </c>
      <c r="AN1380" s="284">
        <v>1570</v>
      </c>
      <c r="AO1380" s="284">
        <v>1818</v>
      </c>
      <c r="AP1380" s="284">
        <v>1708</v>
      </c>
      <c r="AQ1380" s="284">
        <v>1708</v>
      </c>
      <c r="AR1380" s="284">
        <v>1868</v>
      </c>
      <c r="AS1380" s="284">
        <v>1804</v>
      </c>
      <c r="AU1380" t="s">
        <v>2677</v>
      </c>
    </row>
    <row r="1381" spans="4:47" ht="13.5" customHeight="1">
      <c r="D1381" s="283" t="s">
        <v>2678</v>
      </c>
      <c r="E1381" s="282"/>
      <c r="F1381" s="285" t="s">
        <v>2702</v>
      </c>
      <c r="G1381" s="199">
        <v>32.700000000000003</v>
      </c>
      <c r="H1381" s="284">
        <v>1437</v>
      </c>
      <c r="I1381" s="284">
        <v>1637</v>
      </c>
      <c r="J1381" s="284">
        <v>1881</v>
      </c>
      <c r="K1381" s="284">
        <v>1478</v>
      </c>
      <c r="L1381" s="284">
        <v>1660</v>
      </c>
      <c r="M1381" s="284">
        <v>1956</v>
      </c>
      <c r="N1381" s="284">
        <v>1682</v>
      </c>
      <c r="O1381" s="284">
        <v>1429</v>
      </c>
      <c r="P1381" s="284">
        <v>1694</v>
      </c>
      <c r="Q1381" s="284">
        <v>1930</v>
      </c>
      <c r="R1381" s="284">
        <v>1696</v>
      </c>
      <c r="S1381" s="284">
        <v>1787</v>
      </c>
      <c r="T1381" s="284">
        <v>2028</v>
      </c>
      <c r="U1381" s="284">
        <v>2367</v>
      </c>
      <c r="V1381" s="284">
        <v>1921</v>
      </c>
      <c r="W1381" s="284">
        <v>2106</v>
      </c>
      <c r="X1381" s="284">
        <v>1467</v>
      </c>
      <c r="Y1381" s="284">
        <v>1767</v>
      </c>
      <c r="Z1381" s="284">
        <v>2078</v>
      </c>
      <c r="AA1381" s="284">
        <v>1773</v>
      </c>
      <c r="AB1381" s="284">
        <v>1515</v>
      </c>
      <c r="AC1381" s="284">
        <v>1837</v>
      </c>
      <c r="AD1381" s="284">
        <v>2166</v>
      </c>
      <c r="AE1381" s="284">
        <v>1815</v>
      </c>
      <c r="AF1381" s="284">
        <v>1583</v>
      </c>
      <c r="AG1381" s="284">
        <v>1907</v>
      </c>
      <c r="AH1381" s="284">
        <v>2248</v>
      </c>
      <c r="AI1381" s="284">
        <v>1702</v>
      </c>
      <c r="AJ1381" s="284">
        <v>1536</v>
      </c>
      <c r="AK1381" s="284">
        <v>1859</v>
      </c>
      <c r="AL1381" s="284">
        <v>2191</v>
      </c>
      <c r="AM1381" s="284">
        <v>1445</v>
      </c>
      <c r="AN1381" s="284">
        <v>1711</v>
      </c>
      <c r="AO1381" s="284">
        <v>1967</v>
      </c>
      <c r="AP1381" s="284">
        <v>1866</v>
      </c>
      <c r="AQ1381" s="284">
        <v>1866</v>
      </c>
      <c r="AR1381" s="284">
        <v>2027</v>
      </c>
      <c r="AS1381" s="284">
        <v>1962</v>
      </c>
      <c r="AU1381" t="s">
        <v>2678</v>
      </c>
    </row>
    <row r="1382" spans="4:47" ht="13.5" customHeight="1">
      <c r="D1382" s="283" t="s">
        <v>2679</v>
      </c>
      <c r="E1382" s="282"/>
      <c r="F1382" s="285" t="s">
        <v>2707</v>
      </c>
      <c r="G1382" s="199">
        <v>32.700000000000003</v>
      </c>
      <c r="H1382" s="284">
        <v>1445</v>
      </c>
      <c r="I1382" s="284">
        <v>1591</v>
      </c>
      <c r="J1382" s="284">
        <v>1844</v>
      </c>
      <c r="K1382" s="284">
        <v>1486</v>
      </c>
      <c r="L1382" s="284">
        <v>1614</v>
      </c>
      <c r="M1382" s="284">
        <v>1918</v>
      </c>
      <c r="N1382" s="284">
        <v>1702</v>
      </c>
      <c r="O1382" s="284">
        <v>1436</v>
      </c>
      <c r="P1382" s="284">
        <v>1648</v>
      </c>
      <c r="Q1382" s="284">
        <v>1893</v>
      </c>
      <c r="R1382" s="284">
        <v>1716</v>
      </c>
      <c r="S1382" s="284">
        <v>1733</v>
      </c>
      <c r="T1382" s="284">
        <v>2041</v>
      </c>
      <c r="U1382" s="284">
        <v>2356</v>
      </c>
      <c r="V1382" s="284">
        <v>1933</v>
      </c>
      <c r="W1382" s="284">
        <v>2155</v>
      </c>
      <c r="X1382" s="284">
        <v>1474</v>
      </c>
      <c r="Y1382" s="284">
        <v>1720</v>
      </c>
      <c r="Z1382" s="284">
        <v>2039</v>
      </c>
      <c r="AA1382" s="284">
        <v>1794</v>
      </c>
      <c r="AB1382" s="284">
        <v>1522</v>
      </c>
      <c r="AC1382" s="284">
        <v>1790</v>
      </c>
      <c r="AD1382" s="284">
        <v>2126</v>
      </c>
      <c r="AE1382" s="284">
        <v>1836</v>
      </c>
      <c r="AF1382" s="284">
        <v>1591</v>
      </c>
      <c r="AG1382" s="284">
        <v>1860</v>
      </c>
      <c r="AH1382" s="284">
        <v>2208</v>
      </c>
      <c r="AI1382" s="284">
        <v>1656</v>
      </c>
      <c r="AJ1382" s="284">
        <v>1544</v>
      </c>
      <c r="AK1382" s="284">
        <v>1812</v>
      </c>
      <c r="AL1382" s="284">
        <v>2152</v>
      </c>
      <c r="AM1382" s="284">
        <v>1453</v>
      </c>
      <c r="AN1382" s="284">
        <v>1665</v>
      </c>
      <c r="AO1382" s="284">
        <v>1930</v>
      </c>
      <c r="AP1382" s="284">
        <v>1815</v>
      </c>
      <c r="AQ1382" s="284">
        <v>1815</v>
      </c>
      <c r="AR1382" s="284">
        <v>1976</v>
      </c>
      <c r="AS1382" s="284">
        <v>1911</v>
      </c>
      <c r="AU1382" t="s">
        <v>2679</v>
      </c>
    </row>
    <row r="1383" spans="4:47" ht="13.5" customHeight="1">
      <c r="D1383" s="283" t="s">
        <v>2680</v>
      </c>
      <c r="E1383" s="282"/>
      <c r="F1383" s="285" t="s">
        <v>2702</v>
      </c>
      <c r="G1383" s="199">
        <v>34.9</v>
      </c>
      <c r="H1383" s="284">
        <v>1482</v>
      </c>
      <c r="I1383" s="284">
        <v>1692</v>
      </c>
      <c r="J1383" s="284">
        <v>1946</v>
      </c>
      <c r="K1383" s="284">
        <v>1523</v>
      </c>
      <c r="L1383" s="284">
        <v>1715</v>
      </c>
      <c r="M1383" s="284">
        <v>2020</v>
      </c>
      <c r="N1383" s="284">
        <v>1736</v>
      </c>
      <c r="O1383" s="284">
        <v>1472</v>
      </c>
      <c r="P1383" s="284">
        <v>1749</v>
      </c>
      <c r="Q1383" s="284">
        <v>1995</v>
      </c>
      <c r="R1383" s="284">
        <v>1750</v>
      </c>
      <c r="S1383" s="284">
        <v>1845</v>
      </c>
      <c r="T1383" s="284">
        <v>2092</v>
      </c>
      <c r="U1383" s="284">
        <v>2446</v>
      </c>
      <c r="V1383" s="284">
        <v>1987</v>
      </c>
      <c r="W1383" s="284">
        <v>2176</v>
      </c>
      <c r="X1383" s="284">
        <v>1510</v>
      </c>
      <c r="Y1383" s="284">
        <v>1824</v>
      </c>
      <c r="Z1383" s="284">
        <v>2146</v>
      </c>
      <c r="AA1383" s="284">
        <v>1829</v>
      </c>
      <c r="AB1383" s="284">
        <v>1558</v>
      </c>
      <c r="AC1383" s="284">
        <v>1894</v>
      </c>
      <c r="AD1383" s="284">
        <v>2233</v>
      </c>
      <c r="AE1383" s="284">
        <v>1871</v>
      </c>
      <c r="AF1383" s="284">
        <v>1627</v>
      </c>
      <c r="AG1383" s="284">
        <v>1963</v>
      </c>
      <c r="AH1383" s="284">
        <v>2315</v>
      </c>
      <c r="AI1383" s="284">
        <v>1759</v>
      </c>
      <c r="AJ1383" s="284">
        <v>1579</v>
      </c>
      <c r="AK1383" s="284">
        <v>1915</v>
      </c>
      <c r="AL1383" s="284">
        <v>2258</v>
      </c>
      <c r="AM1383" s="284">
        <v>1489</v>
      </c>
      <c r="AN1383" s="284">
        <v>1767</v>
      </c>
      <c r="AO1383" s="284">
        <v>2032</v>
      </c>
      <c r="AP1383" s="284">
        <v>1929</v>
      </c>
      <c r="AQ1383" s="284">
        <v>1929</v>
      </c>
      <c r="AR1383" s="284">
        <v>2089</v>
      </c>
      <c r="AS1383" s="284">
        <v>2025</v>
      </c>
      <c r="AU1383" t="s">
        <v>2680</v>
      </c>
    </row>
    <row r="1384" spans="4:47" ht="13.5" customHeight="1">
      <c r="D1384" s="283" t="s">
        <v>2681</v>
      </c>
      <c r="E1384" s="282"/>
      <c r="F1384" s="285" t="s">
        <v>2707</v>
      </c>
      <c r="G1384" s="199">
        <v>34.9</v>
      </c>
      <c r="H1384" s="284">
        <v>1491</v>
      </c>
      <c r="I1384" s="284">
        <v>1644</v>
      </c>
      <c r="J1384" s="284">
        <v>1906</v>
      </c>
      <c r="K1384" s="284">
        <v>1531</v>
      </c>
      <c r="L1384" s="284">
        <v>1667</v>
      </c>
      <c r="M1384" s="284">
        <v>1980</v>
      </c>
      <c r="N1384" s="284">
        <v>1758</v>
      </c>
      <c r="O1384" s="284">
        <v>1481</v>
      </c>
      <c r="P1384" s="284">
        <v>1701</v>
      </c>
      <c r="Q1384" s="284">
        <v>1955</v>
      </c>
      <c r="R1384" s="284">
        <v>1771</v>
      </c>
      <c r="S1384" s="284">
        <v>1787</v>
      </c>
      <c r="T1384" s="284">
        <v>2104</v>
      </c>
      <c r="U1384" s="284">
        <v>2432</v>
      </c>
      <c r="V1384" s="284">
        <v>1999</v>
      </c>
      <c r="W1384" s="284">
        <v>2229</v>
      </c>
      <c r="X1384" s="284">
        <v>1518</v>
      </c>
      <c r="Y1384" s="284">
        <v>1774</v>
      </c>
      <c r="Z1384" s="284">
        <v>2104</v>
      </c>
      <c r="AA1384" s="284">
        <v>1852</v>
      </c>
      <c r="AB1384" s="284">
        <v>1566</v>
      </c>
      <c r="AC1384" s="284">
        <v>1844</v>
      </c>
      <c r="AD1384" s="284">
        <v>2191</v>
      </c>
      <c r="AE1384" s="284">
        <v>1894</v>
      </c>
      <c r="AF1384" s="284">
        <v>1635</v>
      </c>
      <c r="AG1384" s="284">
        <v>1914</v>
      </c>
      <c r="AH1384" s="284">
        <v>2273</v>
      </c>
      <c r="AI1384" s="284">
        <v>1710</v>
      </c>
      <c r="AJ1384" s="284">
        <v>1588</v>
      </c>
      <c r="AK1384" s="284">
        <v>1866</v>
      </c>
      <c r="AL1384" s="284">
        <v>2216</v>
      </c>
      <c r="AM1384" s="284">
        <v>1497</v>
      </c>
      <c r="AN1384" s="284">
        <v>1718</v>
      </c>
      <c r="AO1384" s="284">
        <v>1992</v>
      </c>
      <c r="AP1384" s="284">
        <v>1874</v>
      </c>
      <c r="AQ1384" s="284">
        <v>1874</v>
      </c>
      <c r="AR1384" s="284">
        <v>2035</v>
      </c>
      <c r="AS1384" s="284">
        <v>1970</v>
      </c>
      <c r="AU1384" t="s">
        <v>2681</v>
      </c>
    </row>
    <row r="1385" spans="4:47" ht="13.5" customHeight="1">
      <c r="D1385" s="283" t="s">
        <v>2682</v>
      </c>
      <c r="E1385" s="282"/>
      <c r="F1385" s="285" t="s">
        <v>2703</v>
      </c>
      <c r="G1385" s="199">
        <v>33.300000000000004</v>
      </c>
      <c r="H1385" s="284">
        <v>1414</v>
      </c>
      <c r="I1385" s="284">
        <v>1618</v>
      </c>
      <c r="J1385" s="284">
        <v>1859</v>
      </c>
      <c r="K1385" s="284">
        <v>1454</v>
      </c>
      <c r="L1385" s="284">
        <v>1640</v>
      </c>
      <c r="M1385" s="284">
        <v>1940</v>
      </c>
      <c r="N1385" s="284">
        <v>1662</v>
      </c>
      <c r="O1385" s="284">
        <v>1407</v>
      </c>
      <c r="P1385" s="284">
        <v>1682</v>
      </c>
      <c r="Q1385" s="284">
        <v>1914</v>
      </c>
      <c r="R1385" s="284">
        <v>1680</v>
      </c>
      <c r="S1385" s="284">
        <v>1779</v>
      </c>
      <c r="T1385" s="284">
        <v>2034</v>
      </c>
      <c r="U1385" s="284">
        <v>2366</v>
      </c>
      <c r="V1385" s="284">
        <v>1917</v>
      </c>
      <c r="W1385" s="284">
        <v>2100</v>
      </c>
      <c r="X1385" s="284">
        <v>1444</v>
      </c>
      <c r="Y1385" s="284">
        <v>1752</v>
      </c>
      <c r="Z1385" s="284">
        <v>2060</v>
      </c>
      <c r="AA1385" s="284">
        <v>1750</v>
      </c>
      <c r="AB1385" s="284">
        <v>1498</v>
      </c>
      <c r="AC1385" s="284">
        <v>1830</v>
      </c>
      <c r="AD1385" s="284">
        <v>2157</v>
      </c>
      <c r="AE1385" s="284">
        <v>1796</v>
      </c>
      <c r="AF1385" s="284">
        <v>1567</v>
      </c>
      <c r="AG1385" s="284">
        <v>1900</v>
      </c>
      <c r="AH1385" s="284">
        <v>2239</v>
      </c>
      <c r="AI1385" s="284">
        <v>1680</v>
      </c>
      <c r="AJ1385" s="284">
        <v>1519</v>
      </c>
      <c r="AK1385" s="284">
        <v>1851</v>
      </c>
      <c r="AL1385" s="284">
        <v>2182</v>
      </c>
      <c r="AM1385" s="284">
        <v>1423</v>
      </c>
      <c r="AN1385" s="284">
        <v>1697</v>
      </c>
      <c r="AO1385" s="284">
        <v>1950</v>
      </c>
      <c r="AP1385" s="284">
        <v>1853</v>
      </c>
      <c r="AQ1385" s="284">
        <v>1853</v>
      </c>
      <c r="AR1385" s="284">
        <v>2028</v>
      </c>
      <c r="AS1385" s="284">
        <v>1949</v>
      </c>
      <c r="AU1385" t="s">
        <v>2682</v>
      </c>
    </row>
    <row r="1386" spans="4:47" ht="13.5" customHeight="1">
      <c r="D1386" s="283" t="s">
        <v>2683</v>
      </c>
      <c r="E1386" s="282"/>
      <c r="F1386" s="285" t="s">
        <v>2708</v>
      </c>
      <c r="G1386" s="199">
        <v>33.300000000000004</v>
      </c>
      <c r="H1386" s="284">
        <v>1422</v>
      </c>
      <c r="I1386" s="284">
        <v>1572</v>
      </c>
      <c r="J1386" s="284">
        <v>1821</v>
      </c>
      <c r="K1386" s="284">
        <v>1463</v>
      </c>
      <c r="L1386" s="284">
        <v>1594</v>
      </c>
      <c r="M1386" s="284">
        <v>1902</v>
      </c>
      <c r="N1386" s="284">
        <v>1682</v>
      </c>
      <c r="O1386" s="284">
        <v>1415</v>
      </c>
      <c r="P1386" s="284">
        <v>1636</v>
      </c>
      <c r="Q1386" s="284">
        <v>1875</v>
      </c>
      <c r="R1386" s="284">
        <v>1701</v>
      </c>
      <c r="S1386" s="284">
        <v>1723</v>
      </c>
      <c r="T1386" s="284">
        <v>2045</v>
      </c>
      <c r="U1386" s="284">
        <v>2353</v>
      </c>
      <c r="V1386" s="284">
        <v>1930</v>
      </c>
      <c r="W1386" s="284">
        <v>2151</v>
      </c>
      <c r="X1386" s="284">
        <v>1452</v>
      </c>
      <c r="Y1386" s="284">
        <v>1705</v>
      </c>
      <c r="Z1386" s="284">
        <v>2020</v>
      </c>
      <c r="AA1386" s="284">
        <v>1771</v>
      </c>
      <c r="AB1386" s="284">
        <v>1506</v>
      </c>
      <c r="AC1386" s="284">
        <v>1782</v>
      </c>
      <c r="AD1386" s="284">
        <v>2117</v>
      </c>
      <c r="AE1386" s="284">
        <v>1818</v>
      </c>
      <c r="AF1386" s="284">
        <v>1575</v>
      </c>
      <c r="AG1386" s="284">
        <v>1852</v>
      </c>
      <c r="AH1386" s="284">
        <v>2199</v>
      </c>
      <c r="AI1386" s="284">
        <v>1632</v>
      </c>
      <c r="AJ1386" s="284">
        <v>1527</v>
      </c>
      <c r="AK1386" s="284">
        <v>1804</v>
      </c>
      <c r="AL1386" s="284">
        <v>2142</v>
      </c>
      <c r="AM1386" s="284">
        <v>1431</v>
      </c>
      <c r="AN1386" s="284">
        <v>1650</v>
      </c>
      <c r="AO1386" s="284">
        <v>1912</v>
      </c>
      <c r="AP1386" s="284">
        <v>1801</v>
      </c>
      <c r="AQ1386" s="284">
        <v>1801</v>
      </c>
      <c r="AR1386" s="284">
        <v>1976</v>
      </c>
      <c r="AS1386" s="284">
        <v>1897</v>
      </c>
      <c r="AU1386" t="s">
        <v>2683</v>
      </c>
    </row>
    <row r="1387" spans="4:47" ht="13.5" customHeight="1">
      <c r="D1387" s="283" t="s">
        <v>2684</v>
      </c>
      <c r="E1387" s="282"/>
      <c r="F1387" s="285" t="s">
        <v>2703</v>
      </c>
      <c r="G1387" s="199">
        <v>35.700000000000003</v>
      </c>
      <c r="H1387" s="284">
        <v>1505</v>
      </c>
      <c r="I1387" s="284">
        <v>1717</v>
      </c>
      <c r="J1387" s="284">
        <v>1973</v>
      </c>
      <c r="K1387" s="284">
        <v>1546</v>
      </c>
      <c r="L1387" s="284">
        <v>1739</v>
      </c>
      <c r="M1387" s="284">
        <v>2054</v>
      </c>
      <c r="N1387" s="284">
        <v>1762</v>
      </c>
      <c r="O1387" s="284">
        <v>1497</v>
      </c>
      <c r="P1387" s="284">
        <v>1781</v>
      </c>
      <c r="Q1387" s="284">
        <v>2028</v>
      </c>
      <c r="R1387" s="284">
        <v>1780</v>
      </c>
      <c r="S1387" s="284">
        <v>1872</v>
      </c>
      <c r="T1387" s="284">
        <v>2131</v>
      </c>
      <c r="U1387" s="284">
        <v>2485</v>
      </c>
      <c r="V1387" s="284">
        <v>2018</v>
      </c>
      <c r="W1387" s="284">
        <v>2212</v>
      </c>
      <c r="X1387" s="284">
        <v>1534</v>
      </c>
      <c r="Y1387" s="284">
        <v>1853</v>
      </c>
      <c r="Z1387" s="284">
        <v>2179</v>
      </c>
      <c r="AA1387" s="284">
        <v>1855</v>
      </c>
      <c r="AB1387" s="284">
        <v>1587</v>
      </c>
      <c r="AC1387" s="284">
        <v>1930</v>
      </c>
      <c r="AD1387" s="284">
        <v>2276</v>
      </c>
      <c r="AE1387" s="284">
        <v>1901</v>
      </c>
      <c r="AF1387" s="284">
        <v>1656</v>
      </c>
      <c r="AG1387" s="284">
        <v>2000</v>
      </c>
      <c r="AH1387" s="284">
        <v>2358</v>
      </c>
      <c r="AI1387" s="284">
        <v>1781</v>
      </c>
      <c r="AJ1387" s="284">
        <v>1608</v>
      </c>
      <c r="AK1387" s="284">
        <v>1952</v>
      </c>
      <c r="AL1387" s="284">
        <v>2301</v>
      </c>
      <c r="AM1387" s="284">
        <v>1512</v>
      </c>
      <c r="AN1387" s="284">
        <v>1796</v>
      </c>
      <c r="AO1387" s="284">
        <v>2064</v>
      </c>
      <c r="AP1387" s="284">
        <v>1964</v>
      </c>
      <c r="AQ1387" s="284">
        <v>1964</v>
      </c>
      <c r="AR1387" s="284">
        <v>2139</v>
      </c>
      <c r="AS1387" s="284">
        <v>2060</v>
      </c>
      <c r="AU1387" t="s">
        <v>2684</v>
      </c>
    </row>
    <row r="1388" spans="4:47" ht="13.5" customHeight="1">
      <c r="D1388" s="283" t="s">
        <v>2685</v>
      </c>
      <c r="E1388" s="282"/>
      <c r="F1388" s="285" t="s">
        <v>2708</v>
      </c>
      <c r="G1388" s="199">
        <v>35.700000000000003</v>
      </c>
      <c r="H1388" s="284">
        <v>1514</v>
      </c>
      <c r="I1388" s="284">
        <v>1667</v>
      </c>
      <c r="J1388" s="284">
        <v>1932</v>
      </c>
      <c r="K1388" s="284">
        <v>1555</v>
      </c>
      <c r="L1388" s="284">
        <v>1689</v>
      </c>
      <c r="M1388" s="284">
        <v>2013</v>
      </c>
      <c r="N1388" s="284">
        <v>1784</v>
      </c>
      <c r="O1388" s="284">
        <v>1506</v>
      </c>
      <c r="P1388" s="284">
        <v>1731</v>
      </c>
      <c r="Q1388" s="284">
        <v>1986</v>
      </c>
      <c r="R1388" s="284">
        <v>1802</v>
      </c>
      <c r="S1388" s="284">
        <v>1813</v>
      </c>
      <c r="T1388" s="284">
        <v>2143</v>
      </c>
      <c r="U1388" s="284">
        <v>2473</v>
      </c>
      <c r="V1388" s="284">
        <v>2032</v>
      </c>
      <c r="W1388" s="284">
        <v>2266</v>
      </c>
      <c r="X1388" s="284">
        <v>1542</v>
      </c>
      <c r="Y1388" s="284">
        <v>1802</v>
      </c>
      <c r="Z1388" s="284">
        <v>2136</v>
      </c>
      <c r="AA1388" s="284">
        <v>1878</v>
      </c>
      <c r="AB1388" s="284">
        <v>1596</v>
      </c>
      <c r="AC1388" s="284">
        <v>1880</v>
      </c>
      <c r="AD1388" s="284">
        <v>2233</v>
      </c>
      <c r="AE1388" s="284">
        <v>1924</v>
      </c>
      <c r="AF1388" s="284">
        <v>1664</v>
      </c>
      <c r="AG1388" s="284">
        <v>1950</v>
      </c>
      <c r="AH1388" s="284">
        <v>2315</v>
      </c>
      <c r="AI1388" s="284">
        <v>1730</v>
      </c>
      <c r="AJ1388" s="284">
        <v>1617</v>
      </c>
      <c r="AK1388" s="284">
        <v>1901</v>
      </c>
      <c r="AL1388" s="284">
        <v>2258</v>
      </c>
      <c r="AM1388" s="284">
        <v>1521</v>
      </c>
      <c r="AN1388" s="284">
        <v>1746</v>
      </c>
      <c r="AO1388" s="284">
        <v>2023</v>
      </c>
      <c r="AP1388" s="284">
        <v>1908</v>
      </c>
      <c r="AQ1388" s="284">
        <v>1908</v>
      </c>
      <c r="AR1388" s="284">
        <v>2083</v>
      </c>
      <c r="AS1388" s="284">
        <v>2004</v>
      </c>
      <c r="AU1388" t="s">
        <v>2685</v>
      </c>
    </row>
    <row r="1389" spans="4:47" ht="13.5" customHeight="1">
      <c r="D1389" s="283" t="s">
        <v>2686</v>
      </c>
      <c r="E1389" s="282"/>
      <c r="F1389" s="285" t="s">
        <v>2703</v>
      </c>
      <c r="G1389" s="199">
        <v>38</v>
      </c>
      <c r="H1389" s="284">
        <v>1552</v>
      </c>
      <c r="I1389" s="284">
        <v>1775</v>
      </c>
      <c r="J1389" s="284">
        <v>2040</v>
      </c>
      <c r="K1389" s="284">
        <v>1593</v>
      </c>
      <c r="L1389" s="284">
        <v>1797</v>
      </c>
      <c r="M1389" s="284">
        <v>2121</v>
      </c>
      <c r="N1389" s="284">
        <v>1818</v>
      </c>
      <c r="O1389" s="284">
        <v>1543</v>
      </c>
      <c r="P1389" s="284">
        <v>1839</v>
      </c>
      <c r="Q1389" s="284">
        <v>2095</v>
      </c>
      <c r="R1389" s="284">
        <v>1836</v>
      </c>
      <c r="S1389" s="284">
        <v>1932</v>
      </c>
      <c r="T1389" s="284">
        <v>2196</v>
      </c>
      <c r="U1389" s="284">
        <v>2565</v>
      </c>
      <c r="V1389" s="284">
        <v>2086</v>
      </c>
      <c r="W1389" s="284">
        <v>2285</v>
      </c>
      <c r="X1389" s="284">
        <v>1579</v>
      </c>
      <c r="Y1389" s="284">
        <v>1912</v>
      </c>
      <c r="Z1389" s="284">
        <v>2249</v>
      </c>
      <c r="AA1389" s="284">
        <v>1913</v>
      </c>
      <c r="AB1389" s="284">
        <v>1632</v>
      </c>
      <c r="AC1389" s="284">
        <v>1989</v>
      </c>
      <c r="AD1389" s="284">
        <v>2345</v>
      </c>
      <c r="AE1389" s="284">
        <v>1960</v>
      </c>
      <c r="AF1389" s="284">
        <v>1701</v>
      </c>
      <c r="AG1389" s="284">
        <v>2059</v>
      </c>
      <c r="AH1389" s="284">
        <v>2428</v>
      </c>
      <c r="AI1389" s="284">
        <v>1840</v>
      </c>
      <c r="AJ1389" s="284">
        <v>1653</v>
      </c>
      <c r="AK1389" s="284">
        <v>2011</v>
      </c>
      <c r="AL1389" s="284">
        <v>2371</v>
      </c>
      <c r="AM1389" s="284">
        <v>1557</v>
      </c>
      <c r="AN1389" s="284">
        <v>1853</v>
      </c>
      <c r="AO1389" s="284">
        <v>2131</v>
      </c>
      <c r="AP1389" s="284">
        <v>2029</v>
      </c>
      <c r="AQ1389" s="284">
        <v>2029</v>
      </c>
      <c r="AR1389" s="284">
        <v>2204</v>
      </c>
      <c r="AS1389" s="284">
        <v>2124</v>
      </c>
      <c r="AU1389" t="s">
        <v>2686</v>
      </c>
    </row>
    <row r="1390" spans="4:47" ht="13.5" customHeight="1">
      <c r="D1390" s="283" t="s">
        <v>2687</v>
      </c>
      <c r="E1390" s="282"/>
      <c r="F1390" s="285" t="s">
        <v>2708</v>
      </c>
      <c r="G1390" s="199">
        <v>38</v>
      </c>
      <c r="H1390" s="284">
        <v>1561</v>
      </c>
      <c r="I1390" s="284">
        <v>1722</v>
      </c>
      <c r="J1390" s="284">
        <v>1996</v>
      </c>
      <c r="K1390" s="284">
        <v>1602</v>
      </c>
      <c r="L1390" s="284">
        <v>1744</v>
      </c>
      <c r="M1390" s="284">
        <v>2077</v>
      </c>
      <c r="N1390" s="284">
        <v>1841</v>
      </c>
      <c r="O1390" s="284">
        <v>1552</v>
      </c>
      <c r="P1390" s="284">
        <v>1786</v>
      </c>
      <c r="Q1390" s="284">
        <v>2051</v>
      </c>
      <c r="R1390" s="284">
        <v>1860</v>
      </c>
      <c r="S1390" s="284">
        <v>1869</v>
      </c>
      <c r="T1390" s="284">
        <v>2209</v>
      </c>
      <c r="U1390" s="284">
        <v>2552</v>
      </c>
      <c r="V1390" s="284">
        <v>2100</v>
      </c>
      <c r="W1390" s="284">
        <v>2343</v>
      </c>
      <c r="X1390" s="284">
        <v>1588</v>
      </c>
      <c r="Y1390" s="284">
        <v>1858</v>
      </c>
      <c r="Z1390" s="284">
        <v>2203</v>
      </c>
      <c r="AA1390" s="284">
        <v>1938</v>
      </c>
      <c r="AB1390" s="284">
        <v>1641</v>
      </c>
      <c r="AC1390" s="284">
        <v>1935</v>
      </c>
      <c r="AD1390" s="284">
        <v>2300</v>
      </c>
      <c r="AE1390" s="284">
        <v>1984</v>
      </c>
      <c r="AF1390" s="284">
        <v>1710</v>
      </c>
      <c r="AG1390" s="284">
        <v>2005</v>
      </c>
      <c r="AH1390" s="284">
        <v>2382</v>
      </c>
      <c r="AI1390" s="284">
        <v>1786</v>
      </c>
      <c r="AJ1390" s="284">
        <v>1662</v>
      </c>
      <c r="AK1390" s="284">
        <v>1957</v>
      </c>
      <c r="AL1390" s="284">
        <v>2325</v>
      </c>
      <c r="AM1390" s="284">
        <v>1566</v>
      </c>
      <c r="AN1390" s="284">
        <v>1800</v>
      </c>
      <c r="AO1390" s="284">
        <v>2087</v>
      </c>
      <c r="AP1390" s="284">
        <v>1969</v>
      </c>
      <c r="AQ1390" s="284">
        <v>1969</v>
      </c>
      <c r="AR1390" s="284">
        <v>2144</v>
      </c>
      <c r="AS1390" s="284">
        <v>2065</v>
      </c>
      <c r="AU1390" t="s">
        <v>2687</v>
      </c>
    </row>
    <row r="1391" spans="4:47" ht="13.5" customHeight="1">
      <c r="D1391" s="283" t="s">
        <v>2233</v>
      </c>
      <c r="E1391" s="283" t="s">
        <v>4713</v>
      </c>
      <c r="F1391" s="285" t="s">
        <v>2234</v>
      </c>
      <c r="G1391" s="199">
        <v>5.3</v>
      </c>
      <c r="H1391" s="284">
        <v>293</v>
      </c>
      <c r="I1391" s="284">
        <v>298</v>
      </c>
      <c r="J1391" s="284">
        <v>339</v>
      </c>
      <c r="K1391" s="284">
        <v>316</v>
      </c>
      <c r="L1391" s="284">
        <v>313</v>
      </c>
      <c r="M1391" s="284">
        <v>371</v>
      </c>
      <c r="N1391" s="284">
        <v>332</v>
      </c>
      <c r="O1391" s="284">
        <v>295</v>
      </c>
      <c r="P1391" s="284">
        <v>320</v>
      </c>
      <c r="Q1391" s="284">
        <v>360</v>
      </c>
      <c r="R1391" s="284">
        <v>334</v>
      </c>
      <c r="S1391" s="284">
        <v>371</v>
      </c>
      <c r="T1391" s="284">
        <v>426</v>
      </c>
      <c r="U1391" s="284">
        <v>481</v>
      </c>
      <c r="V1391" s="284">
        <v>365</v>
      </c>
      <c r="W1391" s="284">
        <v>406</v>
      </c>
      <c r="X1391" s="284">
        <v>322</v>
      </c>
      <c r="Y1391" s="284">
        <v>353</v>
      </c>
      <c r="Z1391" s="284">
        <v>411</v>
      </c>
      <c r="AA1391" s="284">
        <v>355</v>
      </c>
      <c r="AB1391" s="284">
        <v>342</v>
      </c>
      <c r="AC1391" s="284">
        <v>383</v>
      </c>
      <c r="AD1391" s="284">
        <v>449</v>
      </c>
      <c r="AE1391" s="284">
        <v>373</v>
      </c>
      <c r="AF1391" s="284">
        <v>377</v>
      </c>
      <c r="AG1391" s="284">
        <v>418</v>
      </c>
      <c r="AH1391" s="284">
        <v>491</v>
      </c>
      <c r="AI1391" s="284">
        <v>325</v>
      </c>
      <c r="AJ1391" s="284">
        <v>353</v>
      </c>
      <c r="AK1391" s="284">
        <v>394</v>
      </c>
      <c r="AL1391" s="284">
        <v>462</v>
      </c>
      <c r="AM1391" s="284">
        <v>311</v>
      </c>
      <c r="AN1391" s="284">
        <v>335</v>
      </c>
      <c r="AO1391" s="284">
        <v>382</v>
      </c>
      <c r="AP1391" s="284">
        <v>349</v>
      </c>
      <c r="AQ1391" s="284">
        <v>349</v>
      </c>
      <c r="AR1391" s="284">
        <v>420</v>
      </c>
      <c r="AS1391" s="284">
        <v>397</v>
      </c>
      <c r="AU1391" t="s">
        <v>2233</v>
      </c>
    </row>
    <row r="1392" spans="4:47" ht="13.5" customHeight="1">
      <c r="D1392" s="283" t="s">
        <v>3266</v>
      </c>
      <c r="E1392" s="283" t="s">
        <v>4713</v>
      </c>
      <c r="F1392" s="285" t="s">
        <v>2234</v>
      </c>
      <c r="G1392" s="199">
        <v>5.3</v>
      </c>
      <c r="H1392" s="284">
        <v>293</v>
      </c>
      <c r="I1392" s="284">
        <v>298</v>
      </c>
      <c r="J1392" s="284">
        <v>339</v>
      </c>
      <c r="K1392" s="284">
        <v>316</v>
      </c>
      <c r="L1392" s="284">
        <v>313</v>
      </c>
      <c r="M1392" s="284">
        <v>371</v>
      </c>
      <c r="N1392" s="284">
        <v>332</v>
      </c>
      <c r="O1392" s="284">
        <v>295</v>
      </c>
      <c r="P1392" s="284">
        <v>320</v>
      </c>
      <c r="Q1392" s="284">
        <v>360</v>
      </c>
      <c r="R1392" s="284">
        <v>334</v>
      </c>
      <c r="S1392" s="284">
        <v>371</v>
      </c>
      <c r="T1392" s="284">
        <v>426</v>
      </c>
      <c r="U1392" s="284">
        <v>481</v>
      </c>
      <c r="V1392" s="284">
        <v>365</v>
      </c>
      <c r="W1392" s="284">
        <v>406</v>
      </c>
      <c r="X1392" s="284">
        <v>322</v>
      </c>
      <c r="Y1392" s="284">
        <v>353</v>
      </c>
      <c r="Z1392" s="284">
        <v>411</v>
      </c>
      <c r="AA1392" s="284">
        <v>355</v>
      </c>
      <c r="AB1392" s="284">
        <v>342</v>
      </c>
      <c r="AC1392" s="284">
        <v>383</v>
      </c>
      <c r="AD1392" s="284">
        <v>449</v>
      </c>
      <c r="AE1392" s="284">
        <v>373</v>
      </c>
      <c r="AF1392" s="284">
        <v>377</v>
      </c>
      <c r="AG1392" s="284">
        <v>418</v>
      </c>
      <c r="AH1392" s="284">
        <v>491</v>
      </c>
      <c r="AI1392" s="284">
        <v>325</v>
      </c>
      <c r="AJ1392" s="284">
        <v>353</v>
      </c>
      <c r="AK1392" s="284">
        <v>394</v>
      </c>
      <c r="AL1392" s="284">
        <v>462</v>
      </c>
      <c r="AM1392" s="284">
        <v>311</v>
      </c>
      <c r="AN1392" s="284">
        <v>335</v>
      </c>
      <c r="AO1392" s="284">
        <v>382</v>
      </c>
      <c r="AP1392" s="284">
        <v>349</v>
      </c>
      <c r="AQ1392" s="284">
        <v>349</v>
      </c>
      <c r="AR1392" s="284">
        <v>420</v>
      </c>
      <c r="AS1392" s="284">
        <v>397</v>
      </c>
      <c r="AU1392" t="s">
        <v>3266</v>
      </c>
    </row>
    <row r="1393" spans="4:47" ht="13.5" customHeight="1">
      <c r="D1393" s="283" t="s">
        <v>2235</v>
      </c>
      <c r="E1393" s="283" t="s">
        <v>4713</v>
      </c>
      <c r="F1393" s="285" t="s">
        <v>2236</v>
      </c>
      <c r="G1393" s="199">
        <v>6.6</v>
      </c>
      <c r="H1393" s="284">
        <v>312</v>
      </c>
      <c r="I1393" s="284">
        <v>319</v>
      </c>
      <c r="J1393" s="284">
        <v>363</v>
      </c>
      <c r="K1393" s="284">
        <v>335</v>
      </c>
      <c r="L1393" s="284">
        <v>333</v>
      </c>
      <c r="M1393" s="284">
        <v>403</v>
      </c>
      <c r="N1393" s="284">
        <v>355</v>
      </c>
      <c r="O1393" s="284">
        <v>316</v>
      </c>
      <c r="P1393" s="284">
        <v>350</v>
      </c>
      <c r="Q1393" s="284">
        <v>391</v>
      </c>
      <c r="R1393" s="284">
        <v>364</v>
      </c>
      <c r="S1393" s="284">
        <v>398</v>
      </c>
      <c r="T1393" s="284">
        <v>464</v>
      </c>
      <c r="U1393" s="284">
        <v>521</v>
      </c>
      <c r="V1393" s="284">
        <v>397</v>
      </c>
      <c r="W1393" s="284">
        <v>442</v>
      </c>
      <c r="X1393" s="284">
        <v>342</v>
      </c>
      <c r="Y1393" s="284">
        <v>380</v>
      </c>
      <c r="Z1393" s="284">
        <v>443</v>
      </c>
      <c r="AA1393" s="284">
        <v>377</v>
      </c>
      <c r="AB1393" s="284">
        <v>370</v>
      </c>
      <c r="AC1393" s="284">
        <v>420</v>
      </c>
      <c r="AD1393" s="284">
        <v>492</v>
      </c>
      <c r="AE1393" s="284">
        <v>401</v>
      </c>
      <c r="AF1393" s="284">
        <v>404</v>
      </c>
      <c r="AG1393" s="284">
        <v>455</v>
      </c>
      <c r="AH1393" s="284">
        <v>533</v>
      </c>
      <c r="AI1393" s="284">
        <v>343</v>
      </c>
      <c r="AJ1393" s="284">
        <v>380</v>
      </c>
      <c r="AK1393" s="284">
        <v>431</v>
      </c>
      <c r="AL1393" s="284">
        <v>505</v>
      </c>
      <c r="AM1393" s="284">
        <v>331</v>
      </c>
      <c r="AN1393" s="284">
        <v>362</v>
      </c>
      <c r="AO1393" s="284">
        <v>412</v>
      </c>
      <c r="AP1393" s="284">
        <v>382</v>
      </c>
      <c r="AQ1393" s="284">
        <v>382</v>
      </c>
      <c r="AR1393" s="284">
        <v>472</v>
      </c>
      <c r="AS1393" s="284">
        <v>430</v>
      </c>
      <c r="AU1393" t="s">
        <v>2235</v>
      </c>
    </row>
    <row r="1394" spans="4:47" ht="13.5" customHeight="1">
      <c r="D1394" s="283" t="s">
        <v>3267</v>
      </c>
      <c r="E1394" s="283" t="s">
        <v>4713</v>
      </c>
      <c r="F1394" s="285" t="s">
        <v>2236</v>
      </c>
      <c r="G1394" s="199">
        <v>6.6</v>
      </c>
      <c r="H1394" s="284">
        <v>312</v>
      </c>
      <c r="I1394" s="284">
        <v>319</v>
      </c>
      <c r="J1394" s="284">
        <v>363</v>
      </c>
      <c r="K1394" s="284">
        <v>335</v>
      </c>
      <c r="L1394" s="284">
        <v>333</v>
      </c>
      <c r="M1394" s="284">
        <v>403</v>
      </c>
      <c r="N1394" s="284">
        <v>355</v>
      </c>
      <c r="O1394" s="284">
        <v>316</v>
      </c>
      <c r="P1394" s="284">
        <v>350</v>
      </c>
      <c r="Q1394" s="284">
        <v>391</v>
      </c>
      <c r="R1394" s="284">
        <v>364</v>
      </c>
      <c r="S1394" s="284">
        <v>398</v>
      </c>
      <c r="T1394" s="284">
        <v>464</v>
      </c>
      <c r="U1394" s="284">
        <v>521</v>
      </c>
      <c r="V1394" s="284">
        <v>397</v>
      </c>
      <c r="W1394" s="284">
        <v>442</v>
      </c>
      <c r="X1394" s="284">
        <v>342</v>
      </c>
      <c r="Y1394" s="284">
        <v>380</v>
      </c>
      <c r="Z1394" s="284">
        <v>443</v>
      </c>
      <c r="AA1394" s="284">
        <v>377</v>
      </c>
      <c r="AB1394" s="284">
        <v>370</v>
      </c>
      <c r="AC1394" s="284">
        <v>420</v>
      </c>
      <c r="AD1394" s="284">
        <v>492</v>
      </c>
      <c r="AE1394" s="284">
        <v>401</v>
      </c>
      <c r="AF1394" s="284">
        <v>404</v>
      </c>
      <c r="AG1394" s="284">
        <v>455</v>
      </c>
      <c r="AH1394" s="284">
        <v>533</v>
      </c>
      <c r="AI1394" s="284">
        <v>343</v>
      </c>
      <c r="AJ1394" s="284">
        <v>380</v>
      </c>
      <c r="AK1394" s="284">
        <v>431</v>
      </c>
      <c r="AL1394" s="284">
        <v>505</v>
      </c>
      <c r="AM1394" s="284">
        <v>331</v>
      </c>
      <c r="AN1394" s="284">
        <v>362</v>
      </c>
      <c r="AO1394" s="284">
        <v>412</v>
      </c>
      <c r="AP1394" s="284">
        <v>382</v>
      </c>
      <c r="AQ1394" s="284">
        <v>382</v>
      </c>
      <c r="AR1394" s="284">
        <v>472</v>
      </c>
      <c r="AS1394" s="284">
        <v>430</v>
      </c>
      <c r="AU1394" t="s">
        <v>3267</v>
      </c>
    </row>
    <row r="1395" spans="4:47" ht="13.5" customHeight="1">
      <c r="D1395" s="283" t="s">
        <v>2576</v>
      </c>
      <c r="E1395" s="282"/>
      <c r="F1395" s="285" t="s">
        <v>2577</v>
      </c>
      <c r="G1395" s="199">
        <v>6.6</v>
      </c>
      <c r="H1395" s="284">
        <v>662</v>
      </c>
      <c r="I1395" s="284">
        <v>661</v>
      </c>
      <c r="J1395" s="284">
        <v>757</v>
      </c>
      <c r="K1395" s="284">
        <v>682</v>
      </c>
      <c r="L1395" s="284">
        <v>673</v>
      </c>
      <c r="M1395" s="284">
        <v>790</v>
      </c>
      <c r="N1395" s="284">
        <v>724</v>
      </c>
      <c r="O1395" s="284">
        <v>660</v>
      </c>
      <c r="P1395" s="284">
        <v>684</v>
      </c>
      <c r="Q1395" s="284">
        <v>775</v>
      </c>
      <c r="R1395" s="284">
        <v>728</v>
      </c>
      <c r="S1395" s="284">
        <v>951</v>
      </c>
      <c r="T1395" s="284">
        <v>1037</v>
      </c>
      <c r="U1395" s="284">
        <v>1148</v>
      </c>
      <c r="V1395" s="284">
        <v>741</v>
      </c>
      <c r="W1395" s="284">
        <v>830</v>
      </c>
      <c r="X1395" s="284">
        <v>719</v>
      </c>
      <c r="Y1395" s="284">
        <v>764</v>
      </c>
      <c r="Z1395" s="284">
        <v>895</v>
      </c>
      <c r="AA1395" s="284">
        <v>790</v>
      </c>
      <c r="AB1395" s="284">
        <v>748</v>
      </c>
      <c r="AC1395" s="284">
        <v>806</v>
      </c>
      <c r="AD1395" s="284">
        <v>946</v>
      </c>
      <c r="AE1395" s="284">
        <v>822</v>
      </c>
      <c r="AF1395" s="284">
        <v>806</v>
      </c>
      <c r="AG1395" s="284">
        <v>864</v>
      </c>
      <c r="AH1395" s="284">
        <v>1015</v>
      </c>
      <c r="AI1395" s="284">
        <v>728</v>
      </c>
      <c r="AJ1395" s="284">
        <v>757</v>
      </c>
      <c r="AK1395" s="284">
        <v>814</v>
      </c>
      <c r="AL1395" s="284">
        <v>956</v>
      </c>
      <c r="AM1395" s="284">
        <v>684</v>
      </c>
      <c r="AN1395" s="284">
        <v>717</v>
      </c>
      <c r="AO1395" s="284">
        <v>820</v>
      </c>
      <c r="AP1395" s="284">
        <v>760</v>
      </c>
      <c r="AQ1395" s="284">
        <v>760</v>
      </c>
      <c r="AR1395" s="284">
        <v>862</v>
      </c>
      <c r="AS1395" s="284">
        <v>831</v>
      </c>
      <c r="AU1395" t="s">
        <v>2576</v>
      </c>
    </row>
    <row r="1396" spans="4:47" ht="13.5" customHeight="1">
      <c r="D1396" s="283" t="s">
        <v>2237</v>
      </c>
      <c r="E1396" s="283" t="s">
        <v>4713</v>
      </c>
      <c r="F1396" s="285" t="s">
        <v>2238</v>
      </c>
      <c r="G1396" s="199">
        <v>8</v>
      </c>
      <c r="H1396" s="284">
        <v>332</v>
      </c>
      <c r="I1396" s="284">
        <v>341</v>
      </c>
      <c r="J1396" s="284">
        <v>387</v>
      </c>
      <c r="K1396" s="284">
        <v>356</v>
      </c>
      <c r="L1396" s="284">
        <v>354</v>
      </c>
      <c r="M1396" s="284">
        <v>435</v>
      </c>
      <c r="N1396" s="284">
        <v>379</v>
      </c>
      <c r="O1396" s="284">
        <v>339</v>
      </c>
      <c r="P1396" s="284">
        <v>382</v>
      </c>
      <c r="Q1396" s="284">
        <v>424</v>
      </c>
      <c r="R1396" s="284">
        <v>394</v>
      </c>
      <c r="S1396" s="284">
        <v>425</v>
      </c>
      <c r="T1396" s="284">
        <v>503</v>
      </c>
      <c r="U1396" s="284">
        <v>561</v>
      </c>
      <c r="V1396" s="284">
        <v>431</v>
      </c>
      <c r="W1396" s="284">
        <v>478</v>
      </c>
      <c r="X1396" s="284">
        <v>363</v>
      </c>
      <c r="Y1396" s="284">
        <v>408</v>
      </c>
      <c r="Z1396" s="284">
        <v>475</v>
      </c>
      <c r="AA1396" s="284">
        <v>400</v>
      </c>
      <c r="AB1396" s="284">
        <v>398</v>
      </c>
      <c r="AC1396" s="284">
        <v>457</v>
      </c>
      <c r="AD1396" s="284">
        <v>536</v>
      </c>
      <c r="AE1396" s="284">
        <v>431</v>
      </c>
      <c r="AF1396" s="284">
        <v>432</v>
      </c>
      <c r="AG1396" s="284">
        <v>492</v>
      </c>
      <c r="AH1396" s="284">
        <v>577</v>
      </c>
      <c r="AI1396" s="284">
        <v>361</v>
      </c>
      <c r="AJ1396" s="284">
        <v>408</v>
      </c>
      <c r="AK1396" s="284">
        <v>468</v>
      </c>
      <c r="AL1396" s="284">
        <v>549</v>
      </c>
      <c r="AM1396" s="284">
        <v>353</v>
      </c>
      <c r="AN1396" s="284">
        <v>389</v>
      </c>
      <c r="AO1396" s="284">
        <v>443</v>
      </c>
      <c r="AP1396" s="284">
        <v>416</v>
      </c>
      <c r="AQ1396" s="284">
        <v>416</v>
      </c>
      <c r="AR1396" s="284">
        <v>525</v>
      </c>
      <c r="AS1396" s="284">
        <v>464</v>
      </c>
      <c r="AU1396" t="s">
        <v>2237</v>
      </c>
    </row>
    <row r="1397" spans="4:47" ht="13.5" customHeight="1">
      <c r="D1397" s="283" t="s">
        <v>3268</v>
      </c>
      <c r="E1397" s="283" t="s">
        <v>4713</v>
      </c>
      <c r="F1397" s="285" t="s">
        <v>2238</v>
      </c>
      <c r="G1397" s="199">
        <v>8</v>
      </c>
      <c r="H1397" s="284">
        <v>332</v>
      </c>
      <c r="I1397" s="284">
        <v>341</v>
      </c>
      <c r="J1397" s="284">
        <v>387</v>
      </c>
      <c r="K1397" s="284">
        <v>356</v>
      </c>
      <c r="L1397" s="284">
        <v>354</v>
      </c>
      <c r="M1397" s="284">
        <v>435</v>
      </c>
      <c r="N1397" s="284">
        <v>379</v>
      </c>
      <c r="O1397" s="284">
        <v>339</v>
      </c>
      <c r="P1397" s="284">
        <v>382</v>
      </c>
      <c r="Q1397" s="284">
        <v>424</v>
      </c>
      <c r="R1397" s="284">
        <v>394</v>
      </c>
      <c r="S1397" s="284">
        <v>425</v>
      </c>
      <c r="T1397" s="284">
        <v>503</v>
      </c>
      <c r="U1397" s="284">
        <v>561</v>
      </c>
      <c r="V1397" s="284">
        <v>431</v>
      </c>
      <c r="W1397" s="284">
        <v>478</v>
      </c>
      <c r="X1397" s="284">
        <v>363</v>
      </c>
      <c r="Y1397" s="284">
        <v>408</v>
      </c>
      <c r="Z1397" s="284">
        <v>475</v>
      </c>
      <c r="AA1397" s="284">
        <v>400</v>
      </c>
      <c r="AB1397" s="284">
        <v>398</v>
      </c>
      <c r="AC1397" s="284">
        <v>457</v>
      </c>
      <c r="AD1397" s="284">
        <v>536</v>
      </c>
      <c r="AE1397" s="284">
        <v>431</v>
      </c>
      <c r="AF1397" s="284">
        <v>432</v>
      </c>
      <c r="AG1397" s="284">
        <v>492</v>
      </c>
      <c r="AH1397" s="284">
        <v>577</v>
      </c>
      <c r="AI1397" s="284">
        <v>361</v>
      </c>
      <c r="AJ1397" s="284">
        <v>408</v>
      </c>
      <c r="AK1397" s="284">
        <v>468</v>
      </c>
      <c r="AL1397" s="284">
        <v>549</v>
      </c>
      <c r="AM1397" s="284">
        <v>353</v>
      </c>
      <c r="AN1397" s="284">
        <v>389</v>
      </c>
      <c r="AO1397" s="284">
        <v>443</v>
      </c>
      <c r="AP1397" s="284">
        <v>416</v>
      </c>
      <c r="AQ1397" s="284">
        <v>416</v>
      </c>
      <c r="AR1397" s="284">
        <v>525</v>
      </c>
      <c r="AS1397" s="284">
        <v>464</v>
      </c>
      <c r="AU1397" t="s">
        <v>3268</v>
      </c>
    </row>
    <row r="1398" spans="4:47" ht="13.5" customHeight="1">
      <c r="D1398" s="283" t="s">
        <v>2578</v>
      </c>
      <c r="E1398" s="282"/>
      <c r="F1398" s="285" t="s">
        <v>2579</v>
      </c>
      <c r="G1398" s="199">
        <v>8</v>
      </c>
      <c r="H1398" s="284">
        <v>703</v>
      </c>
      <c r="I1398" s="284">
        <v>701</v>
      </c>
      <c r="J1398" s="284">
        <v>803</v>
      </c>
      <c r="K1398" s="284">
        <v>724</v>
      </c>
      <c r="L1398" s="284">
        <v>712</v>
      </c>
      <c r="M1398" s="284">
        <v>841</v>
      </c>
      <c r="N1398" s="284">
        <v>769</v>
      </c>
      <c r="O1398" s="284">
        <v>700</v>
      </c>
      <c r="P1398" s="284">
        <v>731</v>
      </c>
      <c r="Q1398" s="284">
        <v>825</v>
      </c>
      <c r="R1398" s="284">
        <v>777</v>
      </c>
      <c r="S1398" s="284">
        <v>934</v>
      </c>
      <c r="T1398" s="284">
        <v>1028</v>
      </c>
      <c r="U1398" s="284">
        <v>1131</v>
      </c>
      <c r="V1398" s="284">
        <v>785</v>
      </c>
      <c r="W1398" s="284">
        <v>880</v>
      </c>
      <c r="X1398" s="284">
        <v>757</v>
      </c>
      <c r="Y1398" s="284">
        <v>809</v>
      </c>
      <c r="Z1398" s="284">
        <v>947</v>
      </c>
      <c r="AA1398" s="284">
        <v>833</v>
      </c>
      <c r="AB1398" s="284">
        <v>793</v>
      </c>
      <c r="AC1398" s="284">
        <v>860</v>
      </c>
      <c r="AD1398" s="284">
        <v>1010</v>
      </c>
      <c r="AE1398" s="284">
        <v>869</v>
      </c>
      <c r="AF1398" s="284">
        <v>850</v>
      </c>
      <c r="AG1398" s="284">
        <v>918</v>
      </c>
      <c r="AH1398" s="284">
        <v>1079</v>
      </c>
      <c r="AI1398" s="284">
        <v>764</v>
      </c>
      <c r="AJ1398" s="284">
        <v>801</v>
      </c>
      <c r="AK1398" s="284">
        <v>868</v>
      </c>
      <c r="AL1398" s="284">
        <v>1020</v>
      </c>
      <c r="AM1398" s="284">
        <v>723</v>
      </c>
      <c r="AN1398" s="284">
        <v>762</v>
      </c>
      <c r="AO1398" s="284">
        <v>872</v>
      </c>
      <c r="AP1398" s="284">
        <v>808</v>
      </c>
      <c r="AQ1398" s="284">
        <v>808</v>
      </c>
      <c r="AR1398" s="284">
        <v>925</v>
      </c>
      <c r="AS1398" s="284">
        <v>878</v>
      </c>
      <c r="AU1398" t="s">
        <v>2578</v>
      </c>
    </row>
    <row r="1399" spans="4:47" ht="13.5" customHeight="1">
      <c r="D1399" s="283" t="s">
        <v>953</v>
      </c>
      <c r="E1399" s="282"/>
      <c r="F1399" s="285" t="s">
        <v>846</v>
      </c>
      <c r="G1399" s="199">
        <v>8</v>
      </c>
      <c r="H1399" s="284">
        <v>759</v>
      </c>
      <c r="I1399" s="284">
        <v>749</v>
      </c>
      <c r="J1399" s="284">
        <v>864</v>
      </c>
      <c r="K1399" s="284">
        <v>779</v>
      </c>
      <c r="L1399" s="284">
        <v>759</v>
      </c>
      <c r="M1399" s="284">
        <v>902</v>
      </c>
      <c r="N1399" s="284">
        <v>813</v>
      </c>
      <c r="O1399" s="284">
        <v>754</v>
      </c>
      <c r="P1399" s="284">
        <v>777</v>
      </c>
      <c r="Q1399" s="284">
        <v>888</v>
      </c>
      <c r="R1399" s="284">
        <v>843</v>
      </c>
      <c r="S1399" s="284">
        <v>991</v>
      </c>
      <c r="T1399" s="284">
        <v>1085</v>
      </c>
      <c r="U1399" s="284">
        <v>1201</v>
      </c>
      <c r="V1399" s="284">
        <v>953</v>
      </c>
      <c r="W1399" s="284">
        <v>1070</v>
      </c>
      <c r="X1399" s="284">
        <v>806</v>
      </c>
      <c r="Y1399" s="284">
        <v>859</v>
      </c>
      <c r="Z1399" s="284">
        <v>1018</v>
      </c>
      <c r="AA1399" s="284">
        <v>902</v>
      </c>
      <c r="AB1399" s="284">
        <v>832</v>
      </c>
      <c r="AC1399" s="284">
        <v>900</v>
      </c>
      <c r="AD1399" s="284">
        <v>1075</v>
      </c>
      <c r="AE1399" s="284">
        <v>930</v>
      </c>
      <c r="AF1399" s="284">
        <v>899</v>
      </c>
      <c r="AG1399" s="284">
        <v>969</v>
      </c>
      <c r="AH1399" s="284">
        <v>1156</v>
      </c>
      <c r="AI1399" s="284">
        <v>817</v>
      </c>
      <c r="AJ1399" s="284">
        <v>865</v>
      </c>
      <c r="AK1399" s="284">
        <v>929</v>
      </c>
      <c r="AL1399" s="284">
        <v>1097</v>
      </c>
      <c r="AM1399" s="284">
        <v>792</v>
      </c>
      <c r="AN1399" s="284">
        <v>831</v>
      </c>
      <c r="AO1399" s="284">
        <v>952</v>
      </c>
      <c r="AP1399" s="284">
        <v>880</v>
      </c>
      <c r="AQ1399" s="284">
        <v>880</v>
      </c>
      <c r="AR1399" s="284">
        <v>997</v>
      </c>
      <c r="AS1399" s="284">
        <v>943</v>
      </c>
      <c r="AU1399" t="s">
        <v>953</v>
      </c>
    </row>
    <row r="1400" spans="4:47" ht="13.5" customHeight="1">
      <c r="D1400" s="283" t="s">
        <v>2304</v>
      </c>
      <c r="E1400" s="283" t="s">
        <v>4713</v>
      </c>
      <c r="F1400" s="285" t="s">
        <v>2305</v>
      </c>
      <c r="G1400" s="199">
        <v>5.3</v>
      </c>
      <c r="H1400" s="284">
        <v>418</v>
      </c>
      <c r="I1400" s="284">
        <v>418</v>
      </c>
      <c r="J1400" s="284">
        <v>479</v>
      </c>
      <c r="K1400" s="284">
        <v>437</v>
      </c>
      <c r="L1400" s="284">
        <v>431</v>
      </c>
      <c r="M1400" s="284">
        <v>505</v>
      </c>
      <c r="N1400" s="284">
        <v>465</v>
      </c>
      <c r="O1400" s="284">
        <v>415</v>
      </c>
      <c r="P1400" s="284">
        <v>434</v>
      </c>
      <c r="Q1400" s="284">
        <v>491</v>
      </c>
      <c r="R1400" s="284">
        <v>464</v>
      </c>
      <c r="S1400" s="284">
        <v>581</v>
      </c>
      <c r="T1400" s="284">
        <v>650</v>
      </c>
      <c r="U1400" s="284">
        <v>683</v>
      </c>
      <c r="V1400" s="284">
        <v>517</v>
      </c>
      <c r="W1400" s="284">
        <v>576</v>
      </c>
      <c r="X1400" s="284">
        <v>481</v>
      </c>
      <c r="Y1400" s="284">
        <v>515</v>
      </c>
      <c r="Z1400" s="284">
        <v>602</v>
      </c>
      <c r="AA1400" s="284">
        <v>528</v>
      </c>
      <c r="AB1400" s="284">
        <v>503</v>
      </c>
      <c r="AC1400" s="284">
        <v>547</v>
      </c>
      <c r="AD1400" s="284">
        <v>642</v>
      </c>
      <c r="AE1400" s="284">
        <v>552</v>
      </c>
      <c r="AF1400" s="284">
        <v>561</v>
      </c>
      <c r="AG1400" s="284">
        <v>606</v>
      </c>
      <c r="AH1400" s="284">
        <v>711</v>
      </c>
      <c r="AI1400" s="284">
        <v>488</v>
      </c>
      <c r="AJ1400" s="284">
        <v>511</v>
      </c>
      <c r="AK1400" s="284">
        <v>556</v>
      </c>
      <c r="AL1400" s="284">
        <v>652</v>
      </c>
      <c r="AM1400" s="284">
        <v>444</v>
      </c>
      <c r="AN1400" s="284">
        <v>470</v>
      </c>
      <c r="AO1400" s="284">
        <v>537</v>
      </c>
      <c r="AP1400" s="284">
        <v>487</v>
      </c>
      <c r="AQ1400" s="284">
        <v>487</v>
      </c>
      <c r="AR1400" s="284">
        <v>575</v>
      </c>
      <c r="AS1400" s="284">
        <v>563</v>
      </c>
      <c r="AU1400" t="s">
        <v>2304</v>
      </c>
    </row>
    <row r="1401" spans="4:47" ht="13.5" customHeight="1">
      <c r="D1401" s="283" t="s">
        <v>3269</v>
      </c>
      <c r="E1401" s="283" t="s">
        <v>4713</v>
      </c>
      <c r="F1401" s="285" t="s">
        <v>2305</v>
      </c>
      <c r="G1401" s="199">
        <v>5.3</v>
      </c>
      <c r="H1401" s="284">
        <v>418</v>
      </c>
      <c r="I1401" s="284">
        <v>418</v>
      </c>
      <c r="J1401" s="284">
        <v>479</v>
      </c>
      <c r="K1401" s="284">
        <v>437</v>
      </c>
      <c r="L1401" s="284">
        <v>431</v>
      </c>
      <c r="M1401" s="284">
        <v>505</v>
      </c>
      <c r="N1401" s="284">
        <v>465</v>
      </c>
      <c r="O1401" s="284">
        <v>415</v>
      </c>
      <c r="P1401" s="284">
        <v>434</v>
      </c>
      <c r="Q1401" s="284">
        <v>491</v>
      </c>
      <c r="R1401" s="284">
        <v>464</v>
      </c>
      <c r="S1401" s="284">
        <v>581</v>
      </c>
      <c r="T1401" s="284">
        <v>650</v>
      </c>
      <c r="U1401" s="284">
        <v>683</v>
      </c>
      <c r="V1401" s="284">
        <v>517</v>
      </c>
      <c r="W1401" s="284">
        <v>576</v>
      </c>
      <c r="X1401" s="284">
        <v>481</v>
      </c>
      <c r="Y1401" s="284">
        <v>515</v>
      </c>
      <c r="Z1401" s="284">
        <v>602</v>
      </c>
      <c r="AA1401" s="284">
        <v>528</v>
      </c>
      <c r="AB1401" s="284">
        <v>503</v>
      </c>
      <c r="AC1401" s="284">
        <v>547</v>
      </c>
      <c r="AD1401" s="284">
        <v>642</v>
      </c>
      <c r="AE1401" s="284">
        <v>552</v>
      </c>
      <c r="AF1401" s="284">
        <v>561</v>
      </c>
      <c r="AG1401" s="284">
        <v>606</v>
      </c>
      <c r="AH1401" s="284">
        <v>711</v>
      </c>
      <c r="AI1401" s="284">
        <v>488</v>
      </c>
      <c r="AJ1401" s="284">
        <v>511</v>
      </c>
      <c r="AK1401" s="284">
        <v>556</v>
      </c>
      <c r="AL1401" s="284">
        <v>652</v>
      </c>
      <c r="AM1401" s="284">
        <v>444</v>
      </c>
      <c r="AN1401" s="284">
        <v>470</v>
      </c>
      <c r="AO1401" s="284">
        <v>537</v>
      </c>
      <c r="AP1401" s="284">
        <v>487</v>
      </c>
      <c r="AQ1401" s="284">
        <v>487</v>
      </c>
      <c r="AR1401" s="284">
        <v>575</v>
      </c>
      <c r="AS1401" s="284">
        <v>563</v>
      </c>
      <c r="AU1401" t="s">
        <v>3269</v>
      </c>
    </row>
    <row r="1402" spans="4:47" ht="13.5" customHeight="1">
      <c r="D1402" s="283" t="s">
        <v>2306</v>
      </c>
      <c r="E1402" s="283" t="s">
        <v>4713</v>
      </c>
      <c r="F1402" s="285" t="s">
        <v>2307</v>
      </c>
      <c r="G1402" s="199">
        <v>6.6</v>
      </c>
      <c r="H1402" s="284">
        <v>439</v>
      </c>
      <c r="I1402" s="284">
        <v>444</v>
      </c>
      <c r="J1402" s="284">
        <v>508</v>
      </c>
      <c r="K1402" s="284">
        <v>459</v>
      </c>
      <c r="L1402" s="284">
        <v>456</v>
      </c>
      <c r="M1402" s="284">
        <v>540</v>
      </c>
      <c r="N1402" s="284">
        <v>494</v>
      </c>
      <c r="O1402" s="284">
        <v>441</v>
      </c>
      <c r="P1402" s="284">
        <v>467</v>
      </c>
      <c r="Q1402" s="284">
        <v>525</v>
      </c>
      <c r="R1402" s="284">
        <v>498</v>
      </c>
      <c r="S1402" s="284">
        <v>609</v>
      </c>
      <c r="T1402" s="284">
        <v>687</v>
      </c>
      <c r="U1402" s="284">
        <v>722</v>
      </c>
      <c r="V1402" s="284">
        <v>548</v>
      </c>
      <c r="W1402" s="284">
        <v>611</v>
      </c>
      <c r="X1402" s="284">
        <v>504</v>
      </c>
      <c r="Y1402" s="284">
        <v>545</v>
      </c>
      <c r="Z1402" s="284">
        <v>637</v>
      </c>
      <c r="AA1402" s="284">
        <v>552</v>
      </c>
      <c r="AB1402" s="284">
        <v>534</v>
      </c>
      <c r="AC1402" s="284">
        <v>587</v>
      </c>
      <c r="AD1402" s="284">
        <v>689</v>
      </c>
      <c r="AE1402" s="284">
        <v>583</v>
      </c>
      <c r="AF1402" s="284">
        <v>591</v>
      </c>
      <c r="AG1402" s="284">
        <v>645</v>
      </c>
      <c r="AH1402" s="284">
        <v>757</v>
      </c>
      <c r="AI1402" s="284">
        <v>509</v>
      </c>
      <c r="AJ1402" s="284">
        <v>542</v>
      </c>
      <c r="AK1402" s="284">
        <v>595</v>
      </c>
      <c r="AL1402" s="284">
        <v>698</v>
      </c>
      <c r="AM1402" s="284">
        <v>469</v>
      </c>
      <c r="AN1402" s="284">
        <v>502</v>
      </c>
      <c r="AO1402" s="284">
        <v>573</v>
      </c>
      <c r="AP1402" s="284">
        <v>520</v>
      </c>
      <c r="AQ1402" s="284">
        <v>520</v>
      </c>
      <c r="AR1402" s="284">
        <v>622</v>
      </c>
      <c r="AS1402" s="284">
        <v>595</v>
      </c>
      <c r="AU1402" t="s">
        <v>2306</v>
      </c>
    </row>
    <row r="1403" spans="4:47" ht="13.5" customHeight="1">
      <c r="D1403" s="283" t="s">
        <v>3270</v>
      </c>
      <c r="E1403" s="283" t="s">
        <v>4713</v>
      </c>
      <c r="F1403" s="285" t="s">
        <v>2307</v>
      </c>
      <c r="G1403" s="199">
        <v>6.6</v>
      </c>
      <c r="H1403" s="284">
        <v>439</v>
      </c>
      <c r="I1403" s="284">
        <v>444</v>
      </c>
      <c r="J1403" s="284">
        <v>508</v>
      </c>
      <c r="K1403" s="284">
        <v>459</v>
      </c>
      <c r="L1403" s="284">
        <v>456</v>
      </c>
      <c r="M1403" s="284">
        <v>540</v>
      </c>
      <c r="N1403" s="284">
        <v>494</v>
      </c>
      <c r="O1403" s="284">
        <v>441</v>
      </c>
      <c r="P1403" s="284">
        <v>467</v>
      </c>
      <c r="Q1403" s="284">
        <v>525</v>
      </c>
      <c r="R1403" s="284">
        <v>498</v>
      </c>
      <c r="S1403" s="284">
        <v>609</v>
      </c>
      <c r="T1403" s="284">
        <v>687</v>
      </c>
      <c r="U1403" s="284">
        <v>722</v>
      </c>
      <c r="V1403" s="284">
        <v>548</v>
      </c>
      <c r="W1403" s="284">
        <v>611</v>
      </c>
      <c r="X1403" s="284">
        <v>504</v>
      </c>
      <c r="Y1403" s="284">
        <v>545</v>
      </c>
      <c r="Z1403" s="284">
        <v>637</v>
      </c>
      <c r="AA1403" s="284">
        <v>552</v>
      </c>
      <c r="AB1403" s="284">
        <v>534</v>
      </c>
      <c r="AC1403" s="284">
        <v>587</v>
      </c>
      <c r="AD1403" s="284">
        <v>689</v>
      </c>
      <c r="AE1403" s="284">
        <v>583</v>
      </c>
      <c r="AF1403" s="284">
        <v>591</v>
      </c>
      <c r="AG1403" s="284">
        <v>645</v>
      </c>
      <c r="AH1403" s="284">
        <v>757</v>
      </c>
      <c r="AI1403" s="284">
        <v>509</v>
      </c>
      <c r="AJ1403" s="284">
        <v>542</v>
      </c>
      <c r="AK1403" s="284">
        <v>595</v>
      </c>
      <c r="AL1403" s="284">
        <v>698</v>
      </c>
      <c r="AM1403" s="284">
        <v>469</v>
      </c>
      <c r="AN1403" s="284">
        <v>502</v>
      </c>
      <c r="AO1403" s="284">
        <v>573</v>
      </c>
      <c r="AP1403" s="284">
        <v>520</v>
      </c>
      <c r="AQ1403" s="284">
        <v>520</v>
      </c>
      <c r="AR1403" s="284">
        <v>622</v>
      </c>
      <c r="AS1403" s="284">
        <v>595</v>
      </c>
      <c r="AU1403" t="s">
        <v>3270</v>
      </c>
    </row>
    <row r="1404" spans="4:47" ht="13.5" customHeight="1">
      <c r="D1404" s="283" t="s">
        <v>2308</v>
      </c>
      <c r="E1404" s="283" t="s">
        <v>4713</v>
      </c>
      <c r="F1404" s="285" t="s">
        <v>2309</v>
      </c>
      <c r="G1404" s="199">
        <v>8</v>
      </c>
      <c r="H1404" s="284">
        <v>466</v>
      </c>
      <c r="I1404" s="284">
        <v>471</v>
      </c>
      <c r="J1404" s="284">
        <v>538</v>
      </c>
      <c r="K1404" s="284">
        <v>487</v>
      </c>
      <c r="L1404" s="284">
        <v>482</v>
      </c>
      <c r="M1404" s="284">
        <v>577</v>
      </c>
      <c r="N1404" s="284">
        <v>525</v>
      </c>
      <c r="O1404" s="284">
        <v>467</v>
      </c>
      <c r="P1404" s="284">
        <v>501</v>
      </c>
      <c r="Q1404" s="284">
        <v>560</v>
      </c>
      <c r="R1404" s="284">
        <v>533</v>
      </c>
      <c r="S1404" s="284">
        <v>638</v>
      </c>
      <c r="T1404" s="284">
        <v>726</v>
      </c>
      <c r="U1404" s="284">
        <v>763</v>
      </c>
      <c r="V1404" s="284">
        <v>580</v>
      </c>
      <c r="W1404" s="284">
        <v>647</v>
      </c>
      <c r="X1404" s="284">
        <v>529</v>
      </c>
      <c r="Y1404" s="284">
        <v>576</v>
      </c>
      <c r="Z1404" s="284">
        <v>673</v>
      </c>
      <c r="AA1404" s="284">
        <v>580</v>
      </c>
      <c r="AB1404" s="284">
        <v>565</v>
      </c>
      <c r="AC1404" s="284">
        <v>627</v>
      </c>
      <c r="AD1404" s="284">
        <v>736</v>
      </c>
      <c r="AE1404" s="284">
        <v>616</v>
      </c>
      <c r="AF1404" s="284">
        <v>622</v>
      </c>
      <c r="AG1404" s="284">
        <v>686</v>
      </c>
      <c r="AH1404" s="284">
        <v>805</v>
      </c>
      <c r="AI1404" s="284">
        <v>531</v>
      </c>
      <c r="AJ1404" s="284">
        <v>573</v>
      </c>
      <c r="AK1404" s="284">
        <v>636</v>
      </c>
      <c r="AL1404" s="284">
        <v>746</v>
      </c>
      <c r="AM1404" s="284">
        <v>495</v>
      </c>
      <c r="AN1404" s="284">
        <v>534</v>
      </c>
      <c r="AO1404" s="284">
        <v>610</v>
      </c>
      <c r="AP1404" s="284">
        <v>553</v>
      </c>
      <c r="AQ1404" s="284">
        <v>553</v>
      </c>
      <c r="AR1404" s="284">
        <v>670</v>
      </c>
      <c r="AS1404" s="284">
        <v>626</v>
      </c>
      <c r="AU1404" t="s">
        <v>2308</v>
      </c>
    </row>
    <row r="1405" spans="4:47" ht="13.5" customHeight="1">
      <c r="D1405" s="283" t="s">
        <v>3271</v>
      </c>
      <c r="E1405" s="283" t="s">
        <v>4713</v>
      </c>
      <c r="F1405" s="285" t="s">
        <v>2309</v>
      </c>
      <c r="G1405" s="199">
        <v>8</v>
      </c>
      <c r="H1405" s="284">
        <v>466</v>
      </c>
      <c r="I1405" s="284">
        <v>471</v>
      </c>
      <c r="J1405" s="284">
        <v>538</v>
      </c>
      <c r="K1405" s="284">
        <v>487</v>
      </c>
      <c r="L1405" s="284">
        <v>482</v>
      </c>
      <c r="M1405" s="284">
        <v>577</v>
      </c>
      <c r="N1405" s="284">
        <v>525</v>
      </c>
      <c r="O1405" s="284">
        <v>467</v>
      </c>
      <c r="P1405" s="284">
        <v>501</v>
      </c>
      <c r="Q1405" s="284">
        <v>560</v>
      </c>
      <c r="R1405" s="284">
        <v>533</v>
      </c>
      <c r="S1405" s="284">
        <v>638</v>
      </c>
      <c r="T1405" s="284">
        <v>726</v>
      </c>
      <c r="U1405" s="284">
        <v>763</v>
      </c>
      <c r="V1405" s="284">
        <v>580</v>
      </c>
      <c r="W1405" s="284">
        <v>647</v>
      </c>
      <c r="X1405" s="284">
        <v>529</v>
      </c>
      <c r="Y1405" s="284">
        <v>576</v>
      </c>
      <c r="Z1405" s="284">
        <v>673</v>
      </c>
      <c r="AA1405" s="284">
        <v>580</v>
      </c>
      <c r="AB1405" s="284">
        <v>565</v>
      </c>
      <c r="AC1405" s="284">
        <v>627</v>
      </c>
      <c r="AD1405" s="284">
        <v>736</v>
      </c>
      <c r="AE1405" s="284">
        <v>616</v>
      </c>
      <c r="AF1405" s="284">
        <v>622</v>
      </c>
      <c r="AG1405" s="284">
        <v>686</v>
      </c>
      <c r="AH1405" s="284">
        <v>805</v>
      </c>
      <c r="AI1405" s="284">
        <v>531</v>
      </c>
      <c r="AJ1405" s="284">
        <v>573</v>
      </c>
      <c r="AK1405" s="284">
        <v>636</v>
      </c>
      <c r="AL1405" s="284">
        <v>746</v>
      </c>
      <c r="AM1405" s="284">
        <v>495</v>
      </c>
      <c r="AN1405" s="284">
        <v>534</v>
      </c>
      <c r="AO1405" s="284">
        <v>610</v>
      </c>
      <c r="AP1405" s="284">
        <v>553</v>
      </c>
      <c r="AQ1405" s="284">
        <v>553</v>
      </c>
      <c r="AR1405" s="284">
        <v>670</v>
      </c>
      <c r="AS1405" s="284">
        <v>626</v>
      </c>
      <c r="AU1405" t="s">
        <v>3271</v>
      </c>
    </row>
    <row r="1406" spans="4:47" ht="13.5" customHeight="1">
      <c r="D1406" s="283" t="s">
        <v>2310</v>
      </c>
      <c r="E1406" s="283" t="s">
        <v>4713</v>
      </c>
      <c r="F1406" s="285" t="s">
        <v>2311</v>
      </c>
      <c r="G1406" s="199">
        <v>9.2999999999999989</v>
      </c>
      <c r="H1406" s="284">
        <v>493</v>
      </c>
      <c r="I1406" s="284">
        <v>499</v>
      </c>
      <c r="J1406" s="284">
        <v>569</v>
      </c>
      <c r="K1406" s="284">
        <v>513</v>
      </c>
      <c r="L1406" s="284">
        <v>509</v>
      </c>
      <c r="M1406" s="284">
        <v>615</v>
      </c>
      <c r="N1406" s="284">
        <v>557</v>
      </c>
      <c r="O1406" s="284">
        <v>495</v>
      </c>
      <c r="P1406" s="284">
        <v>536</v>
      </c>
      <c r="Q1406" s="284">
        <v>597</v>
      </c>
      <c r="R1406" s="284">
        <v>570</v>
      </c>
      <c r="S1406" s="284">
        <v>669</v>
      </c>
      <c r="T1406" s="284">
        <v>766</v>
      </c>
      <c r="U1406" s="284">
        <v>806</v>
      </c>
      <c r="V1406" s="284">
        <v>614</v>
      </c>
      <c r="W1406" s="284">
        <v>684</v>
      </c>
      <c r="X1406" s="284">
        <v>554</v>
      </c>
      <c r="Y1406" s="284">
        <v>609</v>
      </c>
      <c r="Z1406" s="284">
        <v>710</v>
      </c>
      <c r="AA1406" s="284">
        <v>608</v>
      </c>
      <c r="AB1406" s="284">
        <v>597</v>
      </c>
      <c r="AC1406" s="284">
        <v>669</v>
      </c>
      <c r="AD1406" s="284">
        <v>785</v>
      </c>
      <c r="AE1406" s="284">
        <v>650</v>
      </c>
      <c r="AF1406" s="284">
        <v>654</v>
      </c>
      <c r="AG1406" s="284">
        <v>727</v>
      </c>
      <c r="AH1406" s="284">
        <v>854</v>
      </c>
      <c r="AI1406" s="284">
        <v>554</v>
      </c>
      <c r="AJ1406" s="284">
        <v>605</v>
      </c>
      <c r="AK1406" s="284">
        <v>677</v>
      </c>
      <c r="AL1406" s="284">
        <v>795</v>
      </c>
      <c r="AM1406" s="284">
        <v>522</v>
      </c>
      <c r="AN1406" s="284">
        <v>567</v>
      </c>
      <c r="AO1406" s="284">
        <v>648</v>
      </c>
      <c r="AP1406" s="284">
        <v>587</v>
      </c>
      <c r="AQ1406" s="284">
        <v>587</v>
      </c>
      <c r="AR1406" s="284">
        <v>719</v>
      </c>
      <c r="AS1406" s="284">
        <v>660</v>
      </c>
      <c r="AU1406" t="s">
        <v>2310</v>
      </c>
    </row>
    <row r="1407" spans="4:47" ht="13.5" customHeight="1">
      <c r="D1407" s="283" t="s">
        <v>3272</v>
      </c>
      <c r="E1407" s="283" t="s">
        <v>4713</v>
      </c>
      <c r="F1407" s="285" t="s">
        <v>2311</v>
      </c>
      <c r="G1407" s="199">
        <v>9.2999999999999989</v>
      </c>
      <c r="H1407" s="284">
        <v>493</v>
      </c>
      <c r="I1407" s="284">
        <v>499</v>
      </c>
      <c r="J1407" s="284">
        <v>569</v>
      </c>
      <c r="K1407" s="284">
        <v>513</v>
      </c>
      <c r="L1407" s="284">
        <v>509</v>
      </c>
      <c r="M1407" s="284">
        <v>615</v>
      </c>
      <c r="N1407" s="284">
        <v>557</v>
      </c>
      <c r="O1407" s="284">
        <v>495</v>
      </c>
      <c r="P1407" s="284">
        <v>536</v>
      </c>
      <c r="Q1407" s="284">
        <v>597</v>
      </c>
      <c r="R1407" s="284">
        <v>570</v>
      </c>
      <c r="S1407" s="284">
        <v>669</v>
      </c>
      <c r="T1407" s="284">
        <v>766</v>
      </c>
      <c r="U1407" s="284">
        <v>806</v>
      </c>
      <c r="V1407" s="284">
        <v>614</v>
      </c>
      <c r="W1407" s="284">
        <v>684</v>
      </c>
      <c r="X1407" s="284">
        <v>554</v>
      </c>
      <c r="Y1407" s="284">
        <v>609</v>
      </c>
      <c r="Z1407" s="284">
        <v>710</v>
      </c>
      <c r="AA1407" s="284">
        <v>608</v>
      </c>
      <c r="AB1407" s="284">
        <v>597</v>
      </c>
      <c r="AC1407" s="284">
        <v>669</v>
      </c>
      <c r="AD1407" s="284">
        <v>785</v>
      </c>
      <c r="AE1407" s="284">
        <v>650</v>
      </c>
      <c r="AF1407" s="284">
        <v>654</v>
      </c>
      <c r="AG1407" s="284">
        <v>727</v>
      </c>
      <c r="AH1407" s="284">
        <v>854</v>
      </c>
      <c r="AI1407" s="284">
        <v>554</v>
      </c>
      <c r="AJ1407" s="284">
        <v>605</v>
      </c>
      <c r="AK1407" s="284">
        <v>677</v>
      </c>
      <c r="AL1407" s="284">
        <v>795</v>
      </c>
      <c r="AM1407" s="284">
        <v>522</v>
      </c>
      <c r="AN1407" s="284">
        <v>567</v>
      </c>
      <c r="AO1407" s="284">
        <v>648</v>
      </c>
      <c r="AP1407" s="284">
        <v>587</v>
      </c>
      <c r="AQ1407" s="284">
        <v>587</v>
      </c>
      <c r="AR1407" s="284">
        <v>719</v>
      </c>
      <c r="AS1407" s="284">
        <v>660</v>
      </c>
      <c r="AU1407" t="s">
        <v>3272</v>
      </c>
    </row>
    <row r="1408" spans="4:47" ht="13.5" customHeight="1">
      <c r="D1408" s="283" t="s">
        <v>674</v>
      </c>
      <c r="E1408" s="282"/>
      <c r="F1408" s="285" t="s">
        <v>2326</v>
      </c>
      <c r="G1408" s="199">
        <v>10.6</v>
      </c>
      <c r="H1408" s="284">
        <v>559</v>
      </c>
      <c r="I1408" s="284">
        <v>568</v>
      </c>
      <c r="J1408" s="284">
        <v>650</v>
      </c>
      <c r="K1408" s="284">
        <v>598</v>
      </c>
      <c r="L1408" s="284">
        <v>594</v>
      </c>
      <c r="M1408" s="284">
        <v>704</v>
      </c>
      <c r="N1408" s="284">
        <v>647</v>
      </c>
      <c r="O1408" s="284">
        <v>561</v>
      </c>
      <c r="P1408" s="284">
        <v>604</v>
      </c>
      <c r="Q1408" s="284">
        <v>677</v>
      </c>
      <c r="R1408" s="284">
        <v>648</v>
      </c>
      <c r="S1408" s="284">
        <v>793</v>
      </c>
      <c r="T1408" s="284">
        <v>903</v>
      </c>
      <c r="U1408" s="284">
        <v>965</v>
      </c>
      <c r="V1408" s="284">
        <v>702</v>
      </c>
      <c r="W1408" s="284">
        <v>783</v>
      </c>
      <c r="X1408" s="284">
        <v>646</v>
      </c>
      <c r="Y1408" s="284">
        <v>708</v>
      </c>
      <c r="Z1408" s="284">
        <v>826</v>
      </c>
      <c r="AA1408" s="284">
        <v>709</v>
      </c>
      <c r="AB1408" s="284">
        <v>690</v>
      </c>
      <c r="AC1408" s="284">
        <v>771</v>
      </c>
      <c r="AD1408" s="284">
        <v>906</v>
      </c>
      <c r="AE1408" s="284">
        <v>751</v>
      </c>
      <c r="AF1408" s="284">
        <v>781</v>
      </c>
      <c r="AG1408" s="284">
        <v>865</v>
      </c>
      <c r="AH1408" s="284">
        <v>1015</v>
      </c>
      <c r="AI1408" s="284">
        <v>653</v>
      </c>
      <c r="AJ1408" s="284">
        <v>709</v>
      </c>
      <c r="AK1408" s="284">
        <v>791</v>
      </c>
      <c r="AL1408" s="284">
        <v>928</v>
      </c>
      <c r="AM1408" s="284">
        <v>604</v>
      </c>
      <c r="AN1408" s="284">
        <v>656</v>
      </c>
      <c r="AO1408" s="284">
        <v>749</v>
      </c>
      <c r="AP1408" s="284">
        <v>642</v>
      </c>
      <c r="AQ1408" s="284">
        <v>642</v>
      </c>
      <c r="AR1408" s="284">
        <v>788</v>
      </c>
      <c r="AS1408" s="284">
        <v>764</v>
      </c>
      <c r="AU1408" t="s">
        <v>674</v>
      </c>
    </row>
    <row r="1409" spans="4:47" ht="13.5" customHeight="1">
      <c r="D1409" s="283" t="s">
        <v>2312</v>
      </c>
      <c r="E1409" s="283" t="s">
        <v>4713</v>
      </c>
      <c r="F1409" s="285" t="s">
        <v>2313</v>
      </c>
      <c r="G1409" s="199">
        <v>10.6</v>
      </c>
      <c r="H1409" s="284">
        <v>517</v>
      </c>
      <c r="I1409" s="284">
        <v>526</v>
      </c>
      <c r="J1409" s="284">
        <v>599</v>
      </c>
      <c r="K1409" s="284">
        <v>539</v>
      </c>
      <c r="L1409" s="284">
        <v>535</v>
      </c>
      <c r="M1409" s="284">
        <v>651</v>
      </c>
      <c r="N1409" s="284">
        <v>588</v>
      </c>
      <c r="O1409" s="284">
        <v>522</v>
      </c>
      <c r="P1409" s="284">
        <v>570</v>
      </c>
      <c r="Q1409" s="284">
        <v>632</v>
      </c>
      <c r="R1409" s="284">
        <v>605</v>
      </c>
      <c r="S1409" s="284">
        <v>696</v>
      </c>
      <c r="T1409" s="284">
        <v>804</v>
      </c>
      <c r="U1409" s="284">
        <v>846</v>
      </c>
      <c r="V1409" s="284">
        <v>646</v>
      </c>
      <c r="W1409" s="284">
        <v>718</v>
      </c>
      <c r="X1409" s="284">
        <v>578</v>
      </c>
      <c r="Y1409" s="284">
        <v>639</v>
      </c>
      <c r="Z1409" s="284">
        <v>745</v>
      </c>
      <c r="AA1409" s="284">
        <v>633</v>
      </c>
      <c r="AB1409" s="284">
        <v>628</v>
      </c>
      <c r="AC1409" s="284">
        <v>708</v>
      </c>
      <c r="AD1409" s="284">
        <v>832</v>
      </c>
      <c r="AE1409" s="284">
        <v>682</v>
      </c>
      <c r="AF1409" s="284">
        <v>685</v>
      </c>
      <c r="AG1409" s="284">
        <v>767</v>
      </c>
      <c r="AH1409" s="284">
        <v>900</v>
      </c>
      <c r="AI1409" s="284">
        <v>575</v>
      </c>
      <c r="AJ1409" s="284">
        <v>636</v>
      </c>
      <c r="AK1409" s="284">
        <v>717</v>
      </c>
      <c r="AL1409" s="284">
        <v>841</v>
      </c>
      <c r="AM1409" s="284">
        <v>547</v>
      </c>
      <c r="AN1409" s="284">
        <v>599</v>
      </c>
      <c r="AO1409" s="284">
        <v>683</v>
      </c>
      <c r="AP1409" s="284">
        <v>620</v>
      </c>
      <c r="AQ1409" s="284">
        <v>620</v>
      </c>
      <c r="AR1409" s="284">
        <v>766</v>
      </c>
      <c r="AS1409" s="284">
        <v>691</v>
      </c>
      <c r="AU1409" t="s">
        <v>2312</v>
      </c>
    </row>
    <row r="1410" spans="4:47" ht="13.5" customHeight="1">
      <c r="D1410" s="283" t="s">
        <v>3273</v>
      </c>
      <c r="E1410" s="283" t="s">
        <v>4713</v>
      </c>
      <c r="F1410" s="285" t="s">
        <v>2313</v>
      </c>
      <c r="G1410" s="199">
        <v>10.6</v>
      </c>
      <c r="H1410" s="284">
        <v>517</v>
      </c>
      <c r="I1410" s="284">
        <v>526</v>
      </c>
      <c r="J1410" s="284">
        <v>599</v>
      </c>
      <c r="K1410" s="284">
        <v>539</v>
      </c>
      <c r="L1410" s="284">
        <v>535</v>
      </c>
      <c r="M1410" s="284">
        <v>651</v>
      </c>
      <c r="N1410" s="284">
        <v>588</v>
      </c>
      <c r="O1410" s="284">
        <v>522</v>
      </c>
      <c r="P1410" s="284">
        <v>570</v>
      </c>
      <c r="Q1410" s="284">
        <v>632</v>
      </c>
      <c r="R1410" s="284">
        <v>605</v>
      </c>
      <c r="S1410" s="284">
        <v>696</v>
      </c>
      <c r="T1410" s="284">
        <v>804</v>
      </c>
      <c r="U1410" s="284">
        <v>846</v>
      </c>
      <c r="V1410" s="284">
        <v>646</v>
      </c>
      <c r="W1410" s="284">
        <v>718</v>
      </c>
      <c r="X1410" s="284">
        <v>578</v>
      </c>
      <c r="Y1410" s="284">
        <v>639</v>
      </c>
      <c r="Z1410" s="284">
        <v>745</v>
      </c>
      <c r="AA1410" s="284">
        <v>633</v>
      </c>
      <c r="AB1410" s="284">
        <v>628</v>
      </c>
      <c r="AC1410" s="284">
        <v>708</v>
      </c>
      <c r="AD1410" s="284">
        <v>832</v>
      </c>
      <c r="AE1410" s="284">
        <v>682</v>
      </c>
      <c r="AF1410" s="284">
        <v>685</v>
      </c>
      <c r="AG1410" s="284">
        <v>767</v>
      </c>
      <c r="AH1410" s="284">
        <v>900</v>
      </c>
      <c r="AI1410" s="284">
        <v>575</v>
      </c>
      <c r="AJ1410" s="284">
        <v>636</v>
      </c>
      <c r="AK1410" s="284">
        <v>717</v>
      </c>
      <c r="AL1410" s="284">
        <v>841</v>
      </c>
      <c r="AM1410" s="284">
        <v>547</v>
      </c>
      <c r="AN1410" s="284">
        <v>599</v>
      </c>
      <c r="AO1410" s="284">
        <v>683</v>
      </c>
      <c r="AP1410" s="284">
        <v>620</v>
      </c>
      <c r="AQ1410" s="284">
        <v>620</v>
      </c>
      <c r="AR1410" s="284">
        <v>766</v>
      </c>
      <c r="AS1410" s="284">
        <v>691</v>
      </c>
      <c r="AU1410" t="s">
        <v>3273</v>
      </c>
    </row>
    <row r="1411" spans="4:47" ht="13.5" customHeight="1">
      <c r="D1411" s="283" t="s">
        <v>675</v>
      </c>
      <c r="E1411" s="282"/>
      <c r="F1411" s="285" t="s">
        <v>2327</v>
      </c>
      <c r="G1411" s="199">
        <v>11.9</v>
      </c>
      <c r="H1411" s="284">
        <v>584</v>
      </c>
      <c r="I1411" s="284">
        <v>595</v>
      </c>
      <c r="J1411" s="284">
        <v>679</v>
      </c>
      <c r="K1411" s="284">
        <v>623</v>
      </c>
      <c r="L1411" s="284">
        <v>620</v>
      </c>
      <c r="M1411" s="284">
        <v>741</v>
      </c>
      <c r="N1411" s="284">
        <v>678</v>
      </c>
      <c r="O1411" s="284">
        <v>587</v>
      </c>
      <c r="P1411" s="284">
        <v>638</v>
      </c>
      <c r="Q1411" s="284">
        <v>712</v>
      </c>
      <c r="R1411" s="284">
        <v>683</v>
      </c>
      <c r="S1411" s="284">
        <v>824</v>
      </c>
      <c r="T1411" s="284">
        <v>944</v>
      </c>
      <c r="U1411" s="284">
        <v>1008</v>
      </c>
      <c r="V1411" s="284">
        <v>737</v>
      </c>
      <c r="W1411" s="284">
        <v>821</v>
      </c>
      <c r="X1411" s="284">
        <v>670</v>
      </c>
      <c r="Y1411" s="284">
        <v>739</v>
      </c>
      <c r="Z1411" s="284">
        <v>862</v>
      </c>
      <c r="AA1411" s="284">
        <v>735</v>
      </c>
      <c r="AB1411" s="284">
        <v>721</v>
      </c>
      <c r="AC1411" s="284">
        <v>812</v>
      </c>
      <c r="AD1411" s="284">
        <v>953</v>
      </c>
      <c r="AE1411" s="284">
        <v>784</v>
      </c>
      <c r="AF1411" s="284">
        <v>812</v>
      </c>
      <c r="AG1411" s="284">
        <v>905</v>
      </c>
      <c r="AH1411" s="284">
        <v>1063</v>
      </c>
      <c r="AI1411" s="284">
        <v>674</v>
      </c>
      <c r="AJ1411" s="284">
        <v>740</v>
      </c>
      <c r="AK1411" s="284">
        <v>831</v>
      </c>
      <c r="AL1411" s="284">
        <v>975</v>
      </c>
      <c r="AM1411" s="284">
        <v>629</v>
      </c>
      <c r="AN1411" s="284">
        <v>688</v>
      </c>
      <c r="AO1411" s="284">
        <v>785</v>
      </c>
      <c r="AP1411" s="284">
        <v>677</v>
      </c>
      <c r="AQ1411" s="284">
        <v>677</v>
      </c>
      <c r="AR1411" s="284">
        <v>840</v>
      </c>
      <c r="AS1411" s="284">
        <v>797</v>
      </c>
      <c r="AU1411" t="s">
        <v>675</v>
      </c>
    </row>
    <row r="1412" spans="4:47" ht="13.5" customHeight="1">
      <c r="D1412" s="283" t="s">
        <v>676</v>
      </c>
      <c r="E1412" s="282"/>
      <c r="F1412" s="285" t="s">
        <v>2328</v>
      </c>
      <c r="G1412" s="199">
        <v>13.2</v>
      </c>
      <c r="H1412" s="284">
        <v>614</v>
      </c>
      <c r="I1412" s="284">
        <v>627</v>
      </c>
      <c r="J1412" s="284">
        <v>716</v>
      </c>
      <c r="K1412" s="284">
        <v>654</v>
      </c>
      <c r="L1412" s="284">
        <v>652</v>
      </c>
      <c r="M1412" s="284">
        <v>784</v>
      </c>
      <c r="N1412" s="284">
        <v>715</v>
      </c>
      <c r="O1412" s="284">
        <v>619</v>
      </c>
      <c r="P1412" s="284">
        <v>677</v>
      </c>
      <c r="Q1412" s="284">
        <v>754</v>
      </c>
      <c r="R1412" s="284">
        <v>724</v>
      </c>
      <c r="S1412" s="284">
        <v>864</v>
      </c>
      <c r="T1412" s="284">
        <v>996</v>
      </c>
      <c r="U1412" s="284">
        <v>1062</v>
      </c>
      <c r="V1412" s="284">
        <v>781</v>
      </c>
      <c r="W1412" s="284">
        <v>870</v>
      </c>
      <c r="X1412" s="284">
        <v>700</v>
      </c>
      <c r="Y1412" s="284">
        <v>775</v>
      </c>
      <c r="Z1412" s="284">
        <v>904</v>
      </c>
      <c r="AA1412" s="284">
        <v>768</v>
      </c>
      <c r="AB1412" s="284">
        <v>758</v>
      </c>
      <c r="AC1412" s="284">
        <v>858</v>
      </c>
      <c r="AD1412" s="284">
        <v>1007</v>
      </c>
      <c r="AE1412" s="284">
        <v>823</v>
      </c>
      <c r="AF1412" s="284">
        <v>849</v>
      </c>
      <c r="AG1412" s="284">
        <v>951</v>
      </c>
      <c r="AH1412" s="284">
        <v>1117</v>
      </c>
      <c r="AI1412" s="284">
        <v>702</v>
      </c>
      <c r="AJ1412" s="284">
        <v>776</v>
      </c>
      <c r="AK1412" s="284">
        <v>877</v>
      </c>
      <c r="AL1412" s="284">
        <v>1030</v>
      </c>
      <c r="AM1412" s="284">
        <v>661</v>
      </c>
      <c r="AN1412" s="284">
        <v>726</v>
      </c>
      <c r="AO1412" s="284">
        <v>828</v>
      </c>
      <c r="AP1412" s="284">
        <v>722</v>
      </c>
      <c r="AQ1412" s="284">
        <v>722</v>
      </c>
      <c r="AR1412" s="284">
        <v>903</v>
      </c>
      <c r="AS1412" s="284">
        <v>840</v>
      </c>
      <c r="AU1412" t="s">
        <v>676</v>
      </c>
    </row>
    <row r="1413" spans="4:47" ht="13.5" customHeight="1">
      <c r="D1413" s="283" t="s">
        <v>677</v>
      </c>
      <c r="E1413" s="282"/>
      <c r="F1413" s="285" t="s">
        <v>2329</v>
      </c>
      <c r="G1413" s="199">
        <v>14.5</v>
      </c>
      <c r="H1413" s="284">
        <v>661</v>
      </c>
      <c r="I1413" s="284">
        <v>675</v>
      </c>
      <c r="J1413" s="284">
        <v>764</v>
      </c>
      <c r="K1413" s="284">
        <v>701</v>
      </c>
      <c r="L1413" s="284">
        <v>698</v>
      </c>
      <c r="M1413" s="284">
        <v>839</v>
      </c>
      <c r="N1413" s="284">
        <v>767</v>
      </c>
      <c r="O1413" s="284">
        <v>667</v>
      </c>
      <c r="P1413" s="284">
        <v>732</v>
      </c>
      <c r="Q1413" s="284">
        <v>813</v>
      </c>
      <c r="R1413" s="284">
        <v>781</v>
      </c>
      <c r="S1413" s="284">
        <v>913</v>
      </c>
      <c r="T1413" s="284">
        <v>1058</v>
      </c>
      <c r="U1413" s="284">
        <v>1131</v>
      </c>
      <c r="V1413" s="284">
        <v>836</v>
      </c>
      <c r="W1413" s="284">
        <v>931</v>
      </c>
      <c r="X1413" s="284">
        <v>745</v>
      </c>
      <c r="Y1413" s="284">
        <v>828</v>
      </c>
      <c r="Z1413" s="284">
        <v>965</v>
      </c>
      <c r="AA1413" s="284">
        <v>817</v>
      </c>
      <c r="AB1413" s="284">
        <v>809</v>
      </c>
      <c r="AC1413" s="284">
        <v>919</v>
      </c>
      <c r="AD1413" s="284">
        <v>1079</v>
      </c>
      <c r="AE1413" s="284">
        <v>878</v>
      </c>
      <c r="AF1413" s="284">
        <v>901</v>
      </c>
      <c r="AG1413" s="284">
        <v>1013</v>
      </c>
      <c r="AH1413" s="284">
        <v>1189</v>
      </c>
      <c r="AI1413" s="284">
        <v>745</v>
      </c>
      <c r="AJ1413" s="284">
        <v>828</v>
      </c>
      <c r="AK1413" s="284">
        <v>939</v>
      </c>
      <c r="AL1413" s="284">
        <v>1102</v>
      </c>
      <c r="AM1413" s="284">
        <v>707</v>
      </c>
      <c r="AN1413" s="284">
        <v>779</v>
      </c>
      <c r="AO1413" s="284">
        <v>889</v>
      </c>
      <c r="AP1413" s="284">
        <v>783</v>
      </c>
      <c r="AQ1413" s="284">
        <v>783</v>
      </c>
      <c r="AR1413" s="284">
        <v>982</v>
      </c>
      <c r="AS1413" s="284">
        <v>899</v>
      </c>
      <c r="AU1413" t="s">
        <v>677</v>
      </c>
    </row>
    <row r="1414" spans="4:47" ht="13.5" customHeight="1">
      <c r="D1414" s="283" t="s">
        <v>678</v>
      </c>
      <c r="E1414" s="282"/>
      <c r="F1414" s="285" t="s">
        <v>2330</v>
      </c>
      <c r="G1414" s="199">
        <v>15.9</v>
      </c>
      <c r="H1414" s="284">
        <v>686</v>
      </c>
      <c r="I1414" s="284">
        <v>703</v>
      </c>
      <c r="J1414" s="284">
        <v>800</v>
      </c>
      <c r="K1414" s="284">
        <v>727</v>
      </c>
      <c r="L1414" s="284">
        <v>724</v>
      </c>
      <c r="M1414" s="284">
        <v>881</v>
      </c>
      <c r="N1414" s="284">
        <v>799</v>
      </c>
      <c r="O1414" s="284">
        <v>694</v>
      </c>
      <c r="P1414" s="284">
        <v>766</v>
      </c>
      <c r="Q1414" s="284">
        <v>849</v>
      </c>
      <c r="R1414" s="284">
        <v>817</v>
      </c>
      <c r="S1414" s="284">
        <v>946</v>
      </c>
      <c r="T1414" s="284">
        <v>1104</v>
      </c>
      <c r="U1414" s="284">
        <v>1177</v>
      </c>
      <c r="V1414" s="284">
        <v>873</v>
      </c>
      <c r="W1414" s="284">
        <v>972</v>
      </c>
      <c r="X1414" s="284">
        <v>770</v>
      </c>
      <c r="Y1414" s="284">
        <v>859</v>
      </c>
      <c r="Z1414" s="284">
        <v>1002</v>
      </c>
      <c r="AA1414" s="284">
        <v>844</v>
      </c>
      <c r="AB1414" s="284">
        <v>841</v>
      </c>
      <c r="AC1414" s="284">
        <v>960</v>
      </c>
      <c r="AD1414" s="284">
        <v>1127</v>
      </c>
      <c r="AE1414" s="284">
        <v>912</v>
      </c>
      <c r="AF1414" s="284">
        <v>933</v>
      </c>
      <c r="AG1414" s="284">
        <v>1054</v>
      </c>
      <c r="AH1414" s="284">
        <v>1237</v>
      </c>
      <c r="AI1414" s="284">
        <v>768</v>
      </c>
      <c r="AJ1414" s="284">
        <v>860</v>
      </c>
      <c r="AK1414" s="284">
        <v>979</v>
      </c>
      <c r="AL1414" s="284">
        <v>1150</v>
      </c>
      <c r="AM1414" s="284">
        <v>733</v>
      </c>
      <c r="AN1414" s="284">
        <v>811</v>
      </c>
      <c r="AO1414" s="284">
        <v>926</v>
      </c>
      <c r="AP1414" s="284">
        <v>821</v>
      </c>
      <c r="AQ1414" s="284">
        <v>821</v>
      </c>
      <c r="AR1414" s="284">
        <v>1039</v>
      </c>
      <c r="AS1414" s="284">
        <v>935</v>
      </c>
      <c r="AU1414" t="s">
        <v>678</v>
      </c>
    </row>
    <row r="1415" spans="4:47" ht="13.5" customHeight="1">
      <c r="D1415" s="283" t="s">
        <v>2331</v>
      </c>
      <c r="E1415" s="282"/>
      <c r="F1415" s="285" t="s">
        <v>2332</v>
      </c>
      <c r="G1415" s="199">
        <v>17.200000000000003</v>
      </c>
      <c r="H1415" s="284">
        <v>727</v>
      </c>
      <c r="I1415" s="284">
        <v>722</v>
      </c>
      <c r="J1415" s="284">
        <v>843</v>
      </c>
      <c r="K1415" s="284">
        <v>758</v>
      </c>
      <c r="L1415" s="284">
        <v>751</v>
      </c>
      <c r="M1415" s="284">
        <v>883</v>
      </c>
      <c r="N1415" s="284">
        <v>868</v>
      </c>
      <c r="O1415" s="284">
        <v>741</v>
      </c>
      <c r="P1415" s="284">
        <v>799</v>
      </c>
      <c r="Q1415" s="284">
        <v>873</v>
      </c>
      <c r="R1415" s="284">
        <v>870</v>
      </c>
      <c r="S1415" s="284">
        <v>984</v>
      </c>
      <c r="T1415" s="284">
        <v>1159</v>
      </c>
      <c r="U1415" s="284">
        <v>1235</v>
      </c>
      <c r="V1415" s="284">
        <v>925</v>
      </c>
      <c r="W1415" s="284">
        <v>1025</v>
      </c>
      <c r="X1415" s="284">
        <v>810</v>
      </c>
      <c r="Y1415" s="284">
        <v>914</v>
      </c>
      <c r="Z1415" s="284">
        <v>1072</v>
      </c>
      <c r="AA1415" s="284">
        <v>892</v>
      </c>
      <c r="AB1415" s="284">
        <v>880</v>
      </c>
      <c r="AC1415" s="284">
        <v>1010</v>
      </c>
      <c r="AD1415" s="284">
        <v>1184</v>
      </c>
      <c r="AE1415" s="284">
        <v>953</v>
      </c>
      <c r="AF1415" s="284">
        <v>971</v>
      </c>
      <c r="AG1415" s="284">
        <v>1103</v>
      </c>
      <c r="AH1415" s="284">
        <v>1294</v>
      </c>
      <c r="AI1415" s="284">
        <v>799</v>
      </c>
      <c r="AJ1415" s="284">
        <v>894</v>
      </c>
      <c r="AK1415" s="284">
        <v>1024</v>
      </c>
      <c r="AL1415" s="284">
        <v>1201</v>
      </c>
      <c r="AM1415" s="284">
        <v>767</v>
      </c>
      <c r="AN1415" s="284">
        <v>853</v>
      </c>
      <c r="AO1415" s="284">
        <v>971</v>
      </c>
      <c r="AP1415" s="284">
        <v>869</v>
      </c>
      <c r="AQ1415" s="284">
        <v>869</v>
      </c>
      <c r="AR1415" s="284">
        <v>1105</v>
      </c>
      <c r="AS1415" s="284">
        <v>981</v>
      </c>
      <c r="AU1415" t="s">
        <v>2331</v>
      </c>
    </row>
    <row r="1416" spans="4:47" ht="13.5" customHeight="1">
      <c r="D1416" s="283" t="s">
        <v>2239</v>
      </c>
      <c r="E1416" s="283" t="s">
        <v>4713</v>
      </c>
      <c r="F1416" s="285" t="s">
        <v>2240</v>
      </c>
      <c r="G1416" s="199">
        <v>9.2999999999999989</v>
      </c>
      <c r="H1416" s="284">
        <v>353</v>
      </c>
      <c r="I1416" s="284">
        <v>364</v>
      </c>
      <c r="J1416" s="284">
        <v>412</v>
      </c>
      <c r="K1416" s="284">
        <v>377</v>
      </c>
      <c r="L1416" s="284">
        <v>375</v>
      </c>
      <c r="M1416" s="284">
        <v>469</v>
      </c>
      <c r="N1416" s="284">
        <v>403</v>
      </c>
      <c r="O1416" s="284">
        <v>362</v>
      </c>
      <c r="P1416" s="284">
        <v>459</v>
      </c>
      <c r="Q1416" s="284">
        <v>457</v>
      </c>
      <c r="R1416" s="284">
        <v>425</v>
      </c>
      <c r="S1416" s="284">
        <v>454</v>
      </c>
      <c r="T1416" s="284">
        <v>543</v>
      </c>
      <c r="U1416" s="284">
        <v>603</v>
      </c>
      <c r="V1416" s="284">
        <v>465</v>
      </c>
      <c r="W1416" s="284">
        <v>516</v>
      </c>
      <c r="X1416" s="284">
        <v>385</v>
      </c>
      <c r="Y1416" s="284">
        <v>436</v>
      </c>
      <c r="Z1416" s="284">
        <v>508</v>
      </c>
      <c r="AA1416" s="284">
        <v>424</v>
      </c>
      <c r="AB1416" s="284">
        <v>427</v>
      </c>
      <c r="AC1416" s="284">
        <v>495</v>
      </c>
      <c r="AD1416" s="284">
        <v>581</v>
      </c>
      <c r="AE1416" s="284">
        <v>461</v>
      </c>
      <c r="AF1416" s="284">
        <v>461</v>
      </c>
      <c r="AG1416" s="284">
        <v>530</v>
      </c>
      <c r="AH1416" s="284">
        <v>622</v>
      </c>
      <c r="AI1416" s="284">
        <v>380</v>
      </c>
      <c r="AJ1416" s="284">
        <v>437</v>
      </c>
      <c r="AK1416" s="284">
        <v>506</v>
      </c>
      <c r="AL1416" s="284">
        <v>594</v>
      </c>
      <c r="AM1416" s="284">
        <v>375</v>
      </c>
      <c r="AN1416" s="284">
        <v>417</v>
      </c>
      <c r="AO1416" s="284">
        <v>474</v>
      </c>
      <c r="AP1416" s="284">
        <v>452</v>
      </c>
      <c r="AQ1416" s="284">
        <v>452</v>
      </c>
      <c r="AR1416" s="284">
        <v>579</v>
      </c>
      <c r="AS1416" s="284">
        <v>498</v>
      </c>
      <c r="AU1416" t="s">
        <v>2239</v>
      </c>
    </row>
    <row r="1417" spans="4:47" ht="13.5" customHeight="1">
      <c r="D1417" s="283" t="s">
        <v>3274</v>
      </c>
      <c r="E1417" s="283" t="s">
        <v>4713</v>
      </c>
      <c r="F1417" s="285" t="s">
        <v>2240</v>
      </c>
      <c r="G1417" s="199">
        <v>9.2999999999999989</v>
      </c>
      <c r="H1417" s="284">
        <v>353</v>
      </c>
      <c r="I1417" s="284">
        <v>364</v>
      </c>
      <c r="J1417" s="284">
        <v>412</v>
      </c>
      <c r="K1417" s="284">
        <v>377</v>
      </c>
      <c r="L1417" s="284">
        <v>375</v>
      </c>
      <c r="M1417" s="284">
        <v>469</v>
      </c>
      <c r="N1417" s="284">
        <v>403</v>
      </c>
      <c r="O1417" s="284">
        <v>362</v>
      </c>
      <c r="P1417" s="284">
        <v>459</v>
      </c>
      <c r="Q1417" s="284">
        <v>457</v>
      </c>
      <c r="R1417" s="284">
        <v>425</v>
      </c>
      <c r="S1417" s="284">
        <v>454</v>
      </c>
      <c r="T1417" s="284">
        <v>543</v>
      </c>
      <c r="U1417" s="284">
        <v>603</v>
      </c>
      <c r="V1417" s="284">
        <v>465</v>
      </c>
      <c r="W1417" s="284">
        <v>516</v>
      </c>
      <c r="X1417" s="284">
        <v>385</v>
      </c>
      <c r="Y1417" s="284">
        <v>436</v>
      </c>
      <c r="Z1417" s="284">
        <v>508</v>
      </c>
      <c r="AA1417" s="284">
        <v>424</v>
      </c>
      <c r="AB1417" s="284">
        <v>427</v>
      </c>
      <c r="AC1417" s="284">
        <v>495</v>
      </c>
      <c r="AD1417" s="284">
        <v>581</v>
      </c>
      <c r="AE1417" s="284">
        <v>461</v>
      </c>
      <c r="AF1417" s="284">
        <v>461</v>
      </c>
      <c r="AG1417" s="284">
        <v>530</v>
      </c>
      <c r="AH1417" s="284">
        <v>622</v>
      </c>
      <c r="AI1417" s="284">
        <v>380</v>
      </c>
      <c r="AJ1417" s="284">
        <v>437</v>
      </c>
      <c r="AK1417" s="284">
        <v>506</v>
      </c>
      <c r="AL1417" s="284">
        <v>594</v>
      </c>
      <c r="AM1417" s="284">
        <v>375</v>
      </c>
      <c r="AN1417" s="284">
        <v>417</v>
      </c>
      <c r="AO1417" s="284">
        <v>474</v>
      </c>
      <c r="AP1417" s="284">
        <v>452</v>
      </c>
      <c r="AQ1417" s="284">
        <v>452</v>
      </c>
      <c r="AR1417" s="284">
        <v>579</v>
      </c>
      <c r="AS1417" s="284">
        <v>498</v>
      </c>
      <c r="AU1417" t="s">
        <v>3274</v>
      </c>
    </row>
    <row r="1418" spans="4:47" ht="13.5" customHeight="1">
      <c r="D1418" s="283" t="s">
        <v>2255</v>
      </c>
      <c r="E1418" s="282"/>
      <c r="F1418" s="285" t="s">
        <v>2256</v>
      </c>
      <c r="G1418" s="199">
        <v>10.6</v>
      </c>
      <c r="H1418" s="284">
        <v>421</v>
      </c>
      <c r="I1418" s="284">
        <v>420</v>
      </c>
      <c r="J1418" s="284">
        <v>502</v>
      </c>
      <c r="K1418" s="284">
        <v>455</v>
      </c>
      <c r="L1418" s="284">
        <v>453</v>
      </c>
      <c r="M1418" s="284">
        <v>550</v>
      </c>
      <c r="N1418" s="284">
        <v>522</v>
      </c>
      <c r="O1418" s="284">
        <v>431</v>
      </c>
      <c r="P1418" s="284">
        <v>475</v>
      </c>
      <c r="Q1418" s="284">
        <v>523</v>
      </c>
      <c r="R1418" s="284">
        <v>506</v>
      </c>
      <c r="S1418" s="284">
        <v>582</v>
      </c>
      <c r="T1418" s="284">
        <v>685</v>
      </c>
      <c r="U1418" s="284">
        <v>767</v>
      </c>
      <c r="V1418" s="284">
        <v>558</v>
      </c>
      <c r="W1418" s="284">
        <v>622</v>
      </c>
      <c r="X1418" s="284">
        <v>477</v>
      </c>
      <c r="Y1418" s="284">
        <v>536</v>
      </c>
      <c r="Z1418" s="284">
        <v>624</v>
      </c>
      <c r="AA1418" s="284">
        <v>526</v>
      </c>
      <c r="AB1418" s="284">
        <v>520</v>
      </c>
      <c r="AC1418" s="284">
        <v>598</v>
      </c>
      <c r="AD1418" s="284">
        <v>702</v>
      </c>
      <c r="AE1418" s="284">
        <v>562</v>
      </c>
      <c r="AF1418" s="284">
        <v>588</v>
      </c>
      <c r="AG1418" s="284">
        <v>668</v>
      </c>
      <c r="AH1418" s="284">
        <v>785</v>
      </c>
      <c r="AI1418" s="284">
        <v>480</v>
      </c>
      <c r="AJ1418" s="284">
        <v>541</v>
      </c>
      <c r="AK1418" s="284">
        <v>620</v>
      </c>
      <c r="AL1418" s="284">
        <v>728</v>
      </c>
      <c r="AM1418" s="284">
        <v>456</v>
      </c>
      <c r="AN1418" s="284">
        <v>504</v>
      </c>
      <c r="AO1418" s="284">
        <v>574</v>
      </c>
      <c r="AP1418" s="284">
        <v>512</v>
      </c>
      <c r="AQ1418" s="284">
        <v>512</v>
      </c>
      <c r="AR1418" s="284">
        <v>657</v>
      </c>
      <c r="AS1418" s="284">
        <v>608</v>
      </c>
      <c r="AU1418" t="s">
        <v>2255</v>
      </c>
    </row>
    <row r="1419" spans="4:47" ht="13.5" customHeight="1">
      <c r="D1419" s="283" t="s">
        <v>2241</v>
      </c>
      <c r="E1419" s="283" t="s">
        <v>4713</v>
      </c>
      <c r="F1419" s="285" t="s">
        <v>2242</v>
      </c>
      <c r="G1419" s="199">
        <v>10.6</v>
      </c>
      <c r="H1419" s="284">
        <v>373</v>
      </c>
      <c r="I1419" s="284">
        <v>386</v>
      </c>
      <c r="J1419" s="284">
        <v>437</v>
      </c>
      <c r="K1419" s="284">
        <v>398</v>
      </c>
      <c r="L1419" s="284">
        <v>396</v>
      </c>
      <c r="M1419" s="284">
        <v>502</v>
      </c>
      <c r="N1419" s="284">
        <v>427</v>
      </c>
      <c r="O1419" s="284">
        <v>384</v>
      </c>
      <c r="P1419" s="284">
        <v>446</v>
      </c>
      <c r="Q1419" s="284">
        <v>489</v>
      </c>
      <c r="R1419" s="284">
        <v>455</v>
      </c>
      <c r="S1419" s="284">
        <v>482</v>
      </c>
      <c r="T1419" s="284">
        <v>583</v>
      </c>
      <c r="U1419" s="284">
        <v>643</v>
      </c>
      <c r="V1419" s="284">
        <v>498</v>
      </c>
      <c r="W1419" s="284">
        <v>553</v>
      </c>
      <c r="X1419" s="284">
        <v>407</v>
      </c>
      <c r="Y1419" s="284">
        <v>464</v>
      </c>
      <c r="Z1419" s="284">
        <v>540</v>
      </c>
      <c r="AA1419" s="284">
        <v>447</v>
      </c>
      <c r="AB1419" s="284">
        <v>455</v>
      </c>
      <c r="AC1419" s="284">
        <v>532</v>
      </c>
      <c r="AD1419" s="284">
        <v>625</v>
      </c>
      <c r="AE1419" s="284">
        <v>490</v>
      </c>
      <c r="AF1419" s="284">
        <v>489</v>
      </c>
      <c r="AG1419" s="284">
        <v>567</v>
      </c>
      <c r="AH1419" s="284">
        <v>666</v>
      </c>
      <c r="AI1419" s="284">
        <v>399</v>
      </c>
      <c r="AJ1419" s="284">
        <v>466</v>
      </c>
      <c r="AK1419" s="284">
        <v>543</v>
      </c>
      <c r="AL1419" s="284">
        <v>638</v>
      </c>
      <c r="AM1419" s="284">
        <v>396</v>
      </c>
      <c r="AN1419" s="284">
        <v>445</v>
      </c>
      <c r="AO1419" s="284">
        <v>506</v>
      </c>
      <c r="AP1419" s="284">
        <v>486</v>
      </c>
      <c r="AQ1419" s="284">
        <v>486</v>
      </c>
      <c r="AR1419" s="284">
        <v>632</v>
      </c>
      <c r="AS1419" s="284">
        <v>532</v>
      </c>
      <c r="AU1419" t="s">
        <v>2241</v>
      </c>
    </row>
    <row r="1420" spans="4:47" ht="13.5" customHeight="1">
      <c r="D1420" s="283" t="s">
        <v>3275</v>
      </c>
      <c r="E1420" s="283" t="s">
        <v>4713</v>
      </c>
      <c r="F1420" s="285" t="s">
        <v>2242</v>
      </c>
      <c r="G1420" s="199">
        <v>10.6</v>
      </c>
      <c r="H1420" s="284">
        <v>373</v>
      </c>
      <c r="I1420" s="284">
        <v>386</v>
      </c>
      <c r="J1420" s="284">
        <v>437</v>
      </c>
      <c r="K1420" s="284">
        <v>398</v>
      </c>
      <c r="L1420" s="284">
        <v>396</v>
      </c>
      <c r="M1420" s="284">
        <v>502</v>
      </c>
      <c r="N1420" s="284">
        <v>427</v>
      </c>
      <c r="O1420" s="284">
        <v>384</v>
      </c>
      <c r="P1420" s="284">
        <v>446</v>
      </c>
      <c r="Q1420" s="284">
        <v>489</v>
      </c>
      <c r="R1420" s="284">
        <v>455</v>
      </c>
      <c r="S1420" s="284">
        <v>482</v>
      </c>
      <c r="T1420" s="284">
        <v>583</v>
      </c>
      <c r="U1420" s="284">
        <v>643</v>
      </c>
      <c r="V1420" s="284">
        <v>498</v>
      </c>
      <c r="W1420" s="284">
        <v>553</v>
      </c>
      <c r="X1420" s="284">
        <v>407</v>
      </c>
      <c r="Y1420" s="284">
        <v>464</v>
      </c>
      <c r="Z1420" s="284">
        <v>540</v>
      </c>
      <c r="AA1420" s="284">
        <v>447</v>
      </c>
      <c r="AB1420" s="284">
        <v>455</v>
      </c>
      <c r="AC1420" s="284">
        <v>532</v>
      </c>
      <c r="AD1420" s="284">
        <v>625</v>
      </c>
      <c r="AE1420" s="284">
        <v>490</v>
      </c>
      <c r="AF1420" s="284">
        <v>489</v>
      </c>
      <c r="AG1420" s="284">
        <v>567</v>
      </c>
      <c r="AH1420" s="284">
        <v>666</v>
      </c>
      <c r="AI1420" s="284">
        <v>399</v>
      </c>
      <c r="AJ1420" s="284">
        <v>466</v>
      </c>
      <c r="AK1420" s="284">
        <v>543</v>
      </c>
      <c r="AL1420" s="284">
        <v>638</v>
      </c>
      <c r="AM1420" s="284">
        <v>396</v>
      </c>
      <c r="AN1420" s="284">
        <v>445</v>
      </c>
      <c r="AO1420" s="284">
        <v>506</v>
      </c>
      <c r="AP1420" s="284">
        <v>486</v>
      </c>
      <c r="AQ1420" s="284">
        <v>486</v>
      </c>
      <c r="AR1420" s="284">
        <v>632</v>
      </c>
      <c r="AS1420" s="284">
        <v>532</v>
      </c>
      <c r="AU1420" t="s">
        <v>3275</v>
      </c>
    </row>
    <row r="1421" spans="4:47" ht="13.5" customHeight="1">
      <c r="D1421" s="283" t="s">
        <v>2257</v>
      </c>
      <c r="E1421" s="282"/>
      <c r="F1421" s="285" t="s">
        <v>2258</v>
      </c>
      <c r="G1421" s="199">
        <v>11.9</v>
      </c>
      <c r="H1421" s="284">
        <v>462</v>
      </c>
      <c r="I1421" s="284">
        <v>462</v>
      </c>
      <c r="J1421" s="284">
        <v>552</v>
      </c>
      <c r="K1421" s="284">
        <v>497</v>
      </c>
      <c r="L1421" s="284">
        <v>495</v>
      </c>
      <c r="M1421" s="284">
        <v>600</v>
      </c>
      <c r="N1421" s="284">
        <v>569</v>
      </c>
      <c r="O1421" s="284">
        <v>475</v>
      </c>
      <c r="P1421" s="284">
        <v>526</v>
      </c>
      <c r="Q1421" s="284">
        <v>579</v>
      </c>
      <c r="R1421" s="284">
        <v>561</v>
      </c>
      <c r="S1421" s="284">
        <v>629</v>
      </c>
      <c r="T1421" s="284">
        <v>744</v>
      </c>
      <c r="U1421" s="284">
        <v>831</v>
      </c>
      <c r="V1421" s="284">
        <v>612</v>
      </c>
      <c r="W1421" s="284">
        <v>682</v>
      </c>
      <c r="X1421" s="284">
        <v>520</v>
      </c>
      <c r="Y1421" s="284">
        <v>586</v>
      </c>
      <c r="Z1421" s="284">
        <v>682</v>
      </c>
      <c r="AA1421" s="284">
        <v>572</v>
      </c>
      <c r="AB1421" s="284">
        <v>569</v>
      </c>
      <c r="AC1421" s="284">
        <v>657</v>
      </c>
      <c r="AD1421" s="284">
        <v>772</v>
      </c>
      <c r="AE1421" s="284">
        <v>615</v>
      </c>
      <c r="AF1421" s="284">
        <v>638</v>
      </c>
      <c r="AG1421" s="284">
        <v>727</v>
      </c>
      <c r="AH1421" s="284">
        <v>854</v>
      </c>
      <c r="AI1421" s="284">
        <v>520</v>
      </c>
      <c r="AJ1421" s="284">
        <v>591</v>
      </c>
      <c r="AK1421" s="284">
        <v>679</v>
      </c>
      <c r="AL1421" s="284">
        <v>797</v>
      </c>
      <c r="AM1421" s="284">
        <v>499</v>
      </c>
      <c r="AN1421" s="284">
        <v>553</v>
      </c>
      <c r="AO1421" s="284">
        <v>630</v>
      </c>
      <c r="AP1421" s="284">
        <v>570</v>
      </c>
      <c r="AQ1421" s="284">
        <v>570</v>
      </c>
      <c r="AR1421" s="284">
        <v>734</v>
      </c>
      <c r="AS1421" s="284">
        <v>666</v>
      </c>
      <c r="AU1421" t="s">
        <v>2257</v>
      </c>
    </row>
    <row r="1422" spans="4:47" ht="13.5" customHeight="1">
      <c r="D1422" s="283" t="s">
        <v>2339</v>
      </c>
      <c r="E1422" s="282"/>
      <c r="F1422" s="285" t="s">
        <v>2340</v>
      </c>
      <c r="G1422" s="199">
        <v>18.5</v>
      </c>
      <c r="H1422" s="284">
        <v>843</v>
      </c>
      <c r="I1422" s="284">
        <v>860</v>
      </c>
      <c r="J1422" s="284">
        <v>980</v>
      </c>
      <c r="K1422" s="284">
        <v>884</v>
      </c>
      <c r="L1422" s="284">
        <v>880</v>
      </c>
      <c r="M1422" s="284">
        <v>1070</v>
      </c>
      <c r="N1422" s="284">
        <v>968</v>
      </c>
      <c r="O1422" s="284">
        <v>851</v>
      </c>
      <c r="P1422" s="284">
        <v>935</v>
      </c>
      <c r="Q1422" s="284">
        <v>1035</v>
      </c>
      <c r="R1422" s="284">
        <v>993</v>
      </c>
      <c r="S1422" s="284">
        <v>1199</v>
      </c>
      <c r="T1422" s="284">
        <v>1393</v>
      </c>
      <c r="U1422" s="284">
        <v>1449</v>
      </c>
      <c r="V1422" s="284">
        <v>1089</v>
      </c>
      <c r="W1422" s="284">
        <v>1211</v>
      </c>
      <c r="X1422" s="284">
        <v>970</v>
      </c>
      <c r="Y1422" s="284">
        <v>1077</v>
      </c>
      <c r="Z1422" s="284">
        <v>1255</v>
      </c>
      <c r="AA1422" s="284">
        <v>1062</v>
      </c>
      <c r="AB1422" s="284">
        <v>1056</v>
      </c>
      <c r="AC1422" s="284">
        <v>1197</v>
      </c>
      <c r="AD1422" s="284">
        <v>1404</v>
      </c>
      <c r="AE1422" s="284">
        <v>1148</v>
      </c>
      <c r="AF1422" s="284">
        <v>1171</v>
      </c>
      <c r="AG1422" s="284">
        <v>1314</v>
      </c>
      <c r="AH1422" s="284">
        <v>1542</v>
      </c>
      <c r="AI1422" s="284">
        <v>968</v>
      </c>
      <c r="AJ1422" s="284">
        <v>1073</v>
      </c>
      <c r="AK1422" s="284">
        <v>1214</v>
      </c>
      <c r="AL1422" s="284">
        <v>1424</v>
      </c>
      <c r="AM1422" s="284">
        <v>905</v>
      </c>
      <c r="AN1422" s="284">
        <v>997</v>
      </c>
      <c r="AO1422" s="284">
        <v>1136</v>
      </c>
      <c r="AP1422" s="284">
        <v>1020</v>
      </c>
      <c r="AQ1422" s="284">
        <v>1020</v>
      </c>
      <c r="AR1422" s="284">
        <v>1284</v>
      </c>
      <c r="AS1422" s="284">
        <v>1165</v>
      </c>
      <c r="AU1422" t="s">
        <v>2339</v>
      </c>
    </row>
    <row r="1423" spans="4:47" ht="13.5" customHeight="1">
      <c r="D1423" s="283" t="s">
        <v>2341</v>
      </c>
      <c r="E1423" s="282"/>
      <c r="F1423" s="285" t="s">
        <v>2342</v>
      </c>
      <c r="G1423" s="199">
        <v>19.8</v>
      </c>
      <c r="H1423" s="284">
        <v>921</v>
      </c>
      <c r="I1423" s="284">
        <v>917</v>
      </c>
      <c r="J1423" s="284">
        <v>1064</v>
      </c>
      <c r="K1423" s="284">
        <v>954</v>
      </c>
      <c r="L1423" s="284">
        <v>947</v>
      </c>
      <c r="M1423" s="284">
        <v>1105</v>
      </c>
      <c r="N1423" s="284">
        <v>1079</v>
      </c>
      <c r="O1423" s="284">
        <v>936</v>
      </c>
      <c r="P1423" s="284">
        <v>1006</v>
      </c>
      <c r="Q1423" s="284">
        <v>1111</v>
      </c>
      <c r="R1423" s="284">
        <v>1087</v>
      </c>
      <c r="S1423" s="284">
        <v>1266</v>
      </c>
      <c r="T1423" s="284">
        <v>1472</v>
      </c>
      <c r="U1423" s="284">
        <v>1536</v>
      </c>
      <c r="V1423" s="284">
        <v>1161</v>
      </c>
      <c r="W1423" s="284">
        <v>1292</v>
      </c>
      <c r="X1423" s="284">
        <v>1038</v>
      </c>
      <c r="Y1423" s="284">
        <v>1152</v>
      </c>
      <c r="Z1423" s="284">
        <v>1342</v>
      </c>
      <c r="AA1423" s="284">
        <v>1145</v>
      </c>
      <c r="AB1423" s="284">
        <v>1131</v>
      </c>
      <c r="AC1423" s="284">
        <v>1282</v>
      </c>
      <c r="AD1423" s="284">
        <v>1504</v>
      </c>
      <c r="AE1423" s="284">
        <v>1228</v>
      </c>
      <c r="AF1423" s="284">
        <v>1245</v>
      </c>
      <c r="AG1423" s="284">
        <v>1398</v>
      </c>
      <c r="AH1423" s="284">
        <v>1641</v>
      </c>
      <c r="AI1423" s="284">
        <v>1034</v>
      </c>
      <c r="AJ1423" s="284">
        <v>1147</v>
      </c>
      <c r="AK1423" s="284">
        <v>1298</v>
      </c>
      <c r="AL1423" s="284">
        <v>1523</v>
      </c>
      <c r="AM1423" s="284">
        <v>974</v>
      </c>
      <c r="AN1423" s="284">
        <v>1072</v>
      </c>
      <c r="AO1423" s="284">
        <v>1223</v>
      </c>
      <c r="AP1423" s="284">
        <v>1102</v>
      </c>
      <c r="AQ1423" s="284">
        <v>1102</v>
      </c>
      <c r="AR1423" s="284">
        <v>1380</v>
      </c>
      <c r="AS1423" s="284">
        <v>1246</v>
      </c>
      <c r="AU1423" t="s">
        <v>2341</v>
      </c>
    </row>
    <row r="1424" spans="4:47" ht="13.5" customHeight="1">
      <c r="D1424" s="283" t="s">
        <v>2343</v>
      </c>
      <c r="E1424" s="282"/>
      <c r="F1424" s="285" t="s">
        <v>2344</v>
      </c>
      <c r="G1424" s="199">
        <v>21.1</v>
      </c>
      <c r="H1424" s="284">
        <v>939</v>
      </c>
      <c r="I1424" s="284">
        <v>959</v>
      </c>
      <c r="J1424" s="284">
        <v>1091</v>
      </c>
      <c r="K1424" s="284">
        <v>981</v>
      </c>
      <c r="L1424" s="284">
        <v>977</v>
      </c>
      <c r="M1424" s="284">
        <v>1195</v>
      </c>
      <c r="N1424" s="284">
        <v>1078</v>
      </c>
      <c r="O1424" s="284">
        <v>949</v>
      </c>
      <c r="P1424" s="284">
        <v>1048</v>
      </c>
      <c r="Q1424" s="284">
        <v>1157</v>
      </c>
      <c r="R1424" s="284">
        <v>1112</v>
      </c>
      <c r="S1424" s="284">
        <v>1295</v>
      </c>
      <c r="T1424" s="284">
        <v>1510</v>
      </c>
      <c r="U1424" s="284">
        <v>1577</v>
      </c>
      <c r="V1424" s="284">
        <v>1194</v>
      </c>
      <c r="W1424" s="284">
        <v>1328</v>
      </c>
      <c r="X1424" s="284">
        <v>1063</v>
      </c>
      <c r="Y1424" s="284">
        <v>1183</v>
      </c>
      <c r="Z1424" s="284">
        <v>1378</v>
      </c>
      <c r="AA1424" s="284">
        <v>1163</v>
      </c>
      <c r="AB1424" s="284">
        <v>1162</v>
      </c>
      <c r="AC1424" s="284">
        <v>1322</v>
      </c>
      <c r="AD1424" s="284">
        <v>1551</v>
      </c>
      <c r="AE1424" s="284">
        <v>1261</v>
      </c>
      <c r="AF1424" s="284">
        <v>1277</v>
      </c>
      <c r="AG1424" s="284">
        <v>1439</v>
      </c>
      <c r="AH1424" s="284">
        <v>1689</v>
      </c>
      <c r="AI1424" s="284">
        <v>1056</v>
      </c>
      <c r="AJ1424" s="284">
        <v>1179</v>
      </c>
      <c r="AK1424" s="284">
        <v>1339</v>
      </c>
      <c r="AL1424" s="284">
        <v>1571</v>
      </c>
      <c r="AM1424" s="284">
        <v>1000</v>
      </c>
      <c r="AN1424" s="284">
        <v>1105</v>
      </c>
      <c r="AO1424" s="284">
        <v>1259</v>
      </c>
      <c r="AP1424" s="284">
        <v>1135</v>
      </c>
      <c r="AQ1424" s="284">
        <v>1135</v>
      </c>
      <c r="AR1424" s="284">
        <v>1429</v>
      </c>
      <c r="AS1424" s="284">
        <v>1278</v>
      </c>
      <c r="AU1424" t="s">
        <v>2343</v>
      </c>
    </row>
    <row r="1425" spans="4:47" ht="13.5" customHeight="1">
      <c r="D1425" s="283" t="s">
        <v>681</v>
      </c>
      <c r="E1425" s="282"/>
      <c r="F1425" s="285" t="s">
        <v>2285</v>
      </c>
      <c r="G1425" s="199">
        <v>21.1</v>
      </c>
      <c r="H1425" s="284">
        <v>1029</v>
      </c>
      <c r="I1425" s="284">
        <v>1050</v>
      </c>
      <c r="J1425" s="284">
        <v>1200</v>
      </c>
      <c r="K1425" s="284">
        <v>1107</v>
      </c>
      <c r="L1425" s="284">
        <v>1103</v>
      </c>
      <c r="M1425" s="284">
        <v>1309</v>
      </c>
      <c r="N1425" s="284">
        <v>1203</v>
      </c>
      <c r="O1425" s="284">
        <v>1034</v>
      </c>
      <c r="P1425" s="284">
        <v>1122</v>
      </c>
      <c r="Q1425" s="284">
        <v>1256</v>
      </c>
      <c r="R1425" s="284">
        <v>1204</v>
      </c>
      <c r="S1425" s="284">
        <v>1498</v>
      </c>
      <c r="T1425" s="284">
        <v>1716</v>
      </c>
      <c r="U1425" s="284">
        <v>1827</v>
      </c>
      <c r="V1425" s="284">
        <v>1317</v>
      </c>
      <c r="W1425" s="284">
        <v>1467</v>
      </c>
      <c r="X1425" s="284">
        <v>1205</v>
      </c>
      <c r="Y1425" s="284">
        <v>1328</v>
      </c>
      <c r="Z1425" s="284">
        <v>1549</v>
      </c>
      <c r="AA1425" s="284">
        <v>1322</v>
      </c>
      <c r="AB1425" s="284">
        <v>1293</v>
      </c>
      <c r="AC1425" s="284">
        <v>1455</v>
      </c>
      <c r="AD1425" s="284">
        <v>1708</v>
      </c>
      <c r="AE1425" s="284">
        <v>1407</v>
      </c>
      <c r="AF1425" s="284">
        <v>1476</v>
      </c>
      <c r="AG1425" s="284">
        <v>1642</v>
      </c>
      <c r="AH1425" s="284">
        <v>1928</v>
      </c>
      <c r="AI1425" s="284">
        <v>1218</v>
      </c>
      <c r="AJ1425" s="284">
        <v>1331</v>
      </c>
      <c r="AK1425" s="284">
        <v>1494</v>
      </c>
      <c r="AL1425" s="284">
        <v>1753</v>
      </c>
      <c r="AM1425" s="284">
        <v>1121</v>
      </c>
      <c r="AN1425" s="284">
        <v>1226</v>
      </c>
      <c r="AO1425" s="284">
        <v>1398</v>
      </c>
      <c r="AP1425" s="284">
        <v>1188</v>
      </c>
      <c r="AQ1425" s="284">
        <v>1188</v>
      </c>
      <c r="AR1425" s="284">
        <v>1480</v>
      </c>
      <c r="AS1425" s="284">
        <v>1432</v>
      </c>
      <c r="AU1425" t="s">
        <v>681</v>
      </c>
    </row>
    <row r="1426" spans="4:47" ht="13.5" customHeight="1">
      <c r="D1426" s="283" t="s">
        <v>2348</v>
      </c>
      <c r="E1426" s="282"/>
      <c r="F1426" s="285" t="s">
        <v>2287</v>
      </c>
      <c r="G1426" s="199">
        <v>23.8</v>
      </c>
      <c r="H1426" s="284">
        <v>1057</v>
      </c>
      <c r="I1426" s="284">
        <v>1082</v>
      </c>
      <c r="J1426" s="284">
        <v>1236</v>
      </c>
      <c r="K1426" s="284">
        <v>1135</v>
      </c>
      <c r="L1426" s="284">
        <v>1133</v>
      </c>
      <c r="M1426" s="284">
        <v>1358</v>
      </c>
      <c r="N1426" s="284">
        <v>1242</v>
      </c>
      <c r="O1426" s="284">
        <v>1065</v>
      </c>
      <c r="P1426" s="284">
        <v>1168</v>
      </c>
      <c r="Q1426" s="284">
        <v>1301</v>
      </c>
      <c r="R1426" s="284">
        <v>1252</v>
      </c>
      <c r="S1426" s="284">
        <v>1539</v>
      </c>
      <c r="T1426" s="284">
        <v>1779</v>
      </c>
      <c r="U1426" s="284">
        <v>1889</v>
      </c>
      <c r="V1426" s="284">
        <v>1364</v>
      </c>
      <c r="W1426" s="284">
        <v>1519</v>
      </c>
      <c r="X1426" s="284">
        <v>1232</v>
      </c>
      <c r="Y1426" s="284">
        <v>1368</v>
      </c>
      <c r="Z1426" s="284">
        <v>1595</v>
      </c>
      <c r="AA1426" s="284">
        <v>1351</v>
      </c>
      <c r="AB1426" s="284">
        <v>1334</v>
      </c>
      <c r="AC1426" s="284">
        <v>1514</v>
      </c>
      <c r="AD1426" s="284">
        <v>1777</v>
      </c>
      <c r="AE1426" s="284">
        <v>1448</v>
      </c>
      <c r="AF1426" s="284">
        <v>1517</v>
      </c>
      <c r="AG1426" s="284">
        <v>1701</v>
      </c>
      <c r="AH1426" s="284">
        <v>1997</v>
      </c>
      <c r="AI1426" s="284">
        <v>1239</v>
      </c>
      <c r="AJ1426" s="284">
        <v>1372</v>
      </c>
      <c r="AK1426" s="284">
        <v>1552</v>
      </c>
      <c r="AL1426" s="284">
        <v>1822</v>
      </c>
      <c r="AM1426" s="284">
        <v>1151</v>
      </c>
      <c r="AN1426" s="284">
        <v>1269</v>
      </c>
      <c r="AO1426" s="284">
        <v>1447</v>
      </c>
      <c r="AP1426" s="284">
        <v>1235</v>
      </c>
      <c r="AQ1426" s="284">
        <v>1235</v>
      </c>
      <c r="AR1426" s="284">
        <v>1560</v>
      </c>
      <c r="AS1426" s="284">
        <v>1475</v>
      </c>
      <c r="AU1426" t="s">
        <v>2348</v>
      </c>
    </row>
    <row r="1427" spans="4:47" ht="13.5" customHeight="1">
      <c r="D1427" s="283" t="s">
        <v>2349</v>
      </c>
      <c r="E1427" s="282"/>
      <c r="F1427" s="285" t="s">
        <v>2289</v>
      </c>
      <c r="G1427" s="199">
        <v>26.400000000000002</v>
      </c>
      <c r="H1427" s="284">
        <v>1104</v>
      </c>
      <c r="I1427" s="284">
        <v>1134</v>
      </c>
      <c r="J1427" s="284">
        <v>1293</v>
      </c>
      <c r="K1427" s="284">
        <v>1184</v>
      </c>
      <c r="L1427" s="284">
        <v>1182</v>
      </c>
      <c r="M1427" s="284">
        <v>1428</v>
      </c>
      <c r="N1427" s="284">
        <v>1301</v>
      </c>
      <c r="O1427" s="284">
        <v>1116</v>
      </c>
      <c r="P1427" s="284">
        <v>1234</v>
      </c>
      <c r="Q1427" s="284">
        <v>1369</v>
      </c>
      <c r="R1427" s="284">
        <v>1320</v>
      </c>
      <c r="S1427" s="284">
        <v>1601</v>
      </c>
      <c r="T1427" s="284">
        <v>1866</v>
      </c>
      <c r="U1427" s="284">
        <v>1978</v>
      </c>
      <c r="V1427" s="284">
        <v>1434</v>
      </c>
      <c r="W1427" s="284">
        <v>1597</v>
      </c>
      <c r="X1427" s="284">
        <v>1279</v>
      </c>
      <c r="Y1427" s="284">
        <v>1428</v>
      </c>
      <c r="Z1427" s="284">
        <v>1664</v>
      </c>
      <c r="AA1427" s="284">
        <v>1401</v>
      </c>
      <c r="AB1427" s="284">
        <v>1394</v>
      </c>
      <c r="AC1427" s="284">
        <v>1592</v>
      </c>
      <c r="AD1427" s="284">
        <v>1869</v>
      </c>
      <c r="AE1427" s="284">
        <v>1511</v>
      </c>
      <c r="AF1427" s="284">
        <v>1577</v>
      </c>
      <c r="AG1427" s="284">
        <v>1779</v>
      </c>
      <c r="AH1427" s="284">
        <v>2089</v>
      </c>
      <c r="AI1427" s="284">
        <v>1281</v>
      </c>
      <c r="AJ1427" s="284">
        <v>1432</v>
      </c>
      <c r="AK1427" s="284">
        <v>1631</v>
      </c>
      <c r="AL1427" s="284">
        <v>1914</v>
      </c>
      <c r="AM1427" s="284">
        <v>1201</v>
      </c>
      <c r="AN1427" s="284">
        <v>1330</v>
      </c>
      <c r="AO1427" s="284">
        <v>1517</v>
      </c>
      <c r="AP1427" s="284">
        <v>1308</v>
      </c>
      <c r="AQ1427" s="284">
        <v>1308</v>
      </c>
      <c r="AR1427" s="284">
        <v>1670</v>
      </c>
      <c r="AS1427" s="284">
        <v>1545</v>
      </c>
      <c r="AU1427" t="s">
        <v>2349</v>
      </c>
    </row>
    <row r="1428" spans="4:47" ht="13.5" customHeight="1">
      <c r="D1428" s="283" t="s">
        <v>2259</v>
      </c>
      <c r="E1428" s="282"/>
      <c r="F1428" s="285" t="s">
        <v>2260</v>
      </c>
      <c r="G1428" s="199">
        <v>13.2</v>
      </c>
      <c r="H1428" s="284">
        <v>482</v>
      </c>
      <c r="I1428" s="284">
        <v>482</v>
      </c>
      <c r="J1428" s="284">
        <v>576</v>
      </c>
      <c r="K1428" s="284">
        <v>517</v>
      </c>
      <c r="L1428" s="284">
        <v>515</v>
      </c>
      <c r="M1428" s="284">
        <v>625</v>
      </c>
      <c r="N1428" s="284">
        <v>594</v>
      </c>
      <c r="O1428" s="284">
        <v>498</v>
      </c>
      <c r="P1428" s="284">
        <v>556</v>
      </c>
      <c r="Q1428" s="284">
        <v>610</v>
      </c>
      <c r="R1428" s="284">
        <v>592</v>
      </c>
      <c r="S1428" s="284">
        <v>656</v>
      </c>
      <c r="T1428" s="284">
        <v>783</v>
      </c>
      <c r="U1428" s="284">
        <v>872</v>
      </c>
      <c r="V1428" s="284">
        <v>645</v>
      </c>
      <c r="W1428" s="284">
        <v>718</v>
      </c>
      <c r="X1428" s="284">
        <v>541</v>
      </c>
      <c r="Y1428" s="284">
        <v>614</v>
      </c>
      <c r="Z1428" s="284">
        <v>715</v>
      </c>
      <c r="AA1428" s="284">
        <v>595</v>
      </c>
      <c r="AB1428" s="284">
        <v>598</v>
      </c>
      <c r="AC1428" s="284">
        <v>695</v>
      </c>
      <c r="AD1428" s="284">
        <v>816</v>
      </c>
      <c r="AE1428" s="284">
        <v>645</v>
      </c>
      <c r="AF1428" s="284">
        <v>666</v>
      </c>
      <c r="AG1428" s="284">
        <v>765</v>
      </c>
      <c r="AH1428" s="284">
        <v>898</v>
      </c>
      <c r="AI1428" s="284">
        <v>538</v>
      </c>
      <c r="AJ1428" s="284">
        <v>619</v>
      </c>
      <c r="AK1428" s="284">
        <v>716</v>
      </c>
      <c r="AL1428" s="284">
        <v>841</v>
      </c>
      <c r="AM1428" s="284">
        <v>520</v>
      </c>
      <c r="AN1428" s="284">
        <v>580</v>
      </c>
      <c r="AO1428" s="284">
        <v>660</v>
      </c>
      <c r="AP1428" s="284">
        <v>604</v>
      </c>
      <c r="AQ1428" s="284">
        <v>604</v>
      </c>
      <c r="AR1428" s="284">
        <v>787</v>
      </c>
      <c r="AS1428" s="284">
        <v>700</v>
      </c>
      <c r="AU1428" t="s">
        <v>2259</v>
      </c>
    </row>
    <row r="1429" spans="4:47" ht="13.5" customHeight="1">
      <c r="D1429" s="283" t="s">
        <v>2261</v>
      </c>
      <c r="E1429" s="282"/>
      <c r="F1429" s="285" t="s">
        <v>4495</v>
      </c>
      <c r="G1429" s="199">
        <v>14.5</v>
      </c>
      <c r="H1429" s="284">
        <v>500</v>
      </c>
      <c r="I1429" s="284">
        <v>501</v>
      </c>
      <c r="J1429" s="284">
        <v>601</v>
      </c>
      <c r="K1429" s="284">
        <v>537</v>
      </c>
      <c r="L1429" s="284">
        <v>535</v>
      </c>
      <c r="M1429" s="284">
        <v>650</v>
      </c>
      <c r="N1429" s="284">
        <v>619</v>
      </c>
      <c r="O1429" s="284">
        <v>520</v>
      </c>
      <c r="P1429" s="284">
        <v>585</v>
      </c>
      <c r="Q1429" s="284">
        <v>641</v>
      </c>
      <c r="R1429" s="284">
        <v>623</v>
      </c>
      <c r="S1429" s="284">
        <v>683</v>
      </c>
      <c r="T1429" s="284">
        <v>823</v>
      </c>
      <c r="U1429" s="284">
        <v>911</v>
      </c>
      <c r="V1429" s="284">
        <v>677</v>
      </c>
      <c r="W1429" s="284">
        <v>755</v>
      </c>
      <c r="X1429" s="284">
        <v>562</v>
      </c>
      <c r="Y1429" s="284">
        <v>641</v>
      </c>
      <c r="Z1429" s="284">
        <v>746</v>
      </c>
      <c r="AA1429" s="284">
        <v>618</v>
      </c>
      <c r="AB1429" s="284">
        <v>625</v>
      </c>
      <c r="AC1429" s="284">
        <v>731</v>
      </c>
      <c r="AD1429" s="284">
        <v>859</v>
      </c>
      <c r="AE1429" s="284">
        <v>673</v>
      </c>
      <c r="AF1429" s="284">
        <v>694</v>
      </c>
      <c r="AG1429" s="284">
        <v>801</v>
      </c>
      <c r="AH1429" s="284">
        <v>941</v>
      </c>
      <c r="AI1429" s="284">
        <v>556</v>
      </c>
      <c r="AJ1429" s="284">
        <v>646</v>
      </c>
      <c r="AK1429" s="284">
        <v>753</v>
      </c>
      <c r="AL1429" s="284">
        <v>885</v>
      </c>
      <c r="AM1429" s="284">
        <v>541</v>
      </c>
      <c r="AN1429" s="284">
        <v>607</v>
      </c>
      <c r="AO1429" s="284">
        <v>691</v>
      </c>
      <c r="AP1429" s="284">
        <v>638</v>
      </c>
      <c r="AQ1429" s="284">
        <v>638</v>
      </c>
      <c r="AR1429" s="284">
        <v>839</v>
      </c>
      <c r="AS1429" s="284">
        <v>733</v>
      </c>
      <c r="AU1429" t="s">
        <v>2261</v>
      </c>
    </row>
    <row r="1430" spans="4:47" ht="13.5" customHeight="1">
      <c r="D1430" s="283" t="s">
        <v>2262</v>
      </c>
      <c r="E1430" s="282"/>
      <c r="F1430" s="285" t="s">
        <v>2263</v>
      </c>
      <c r="G1430" s="199">
        <v>15.9</v>
      </c>
      <c r="H1430" s="284">
        <v>521</v>
      </c>
      <c r="I1430" s="284">
        <v>543</v>
      </c>
      <c r="J1430" s="284">
        <v>614</v>
      </c>
      <c r="K1430" s="284">
        <v>568</v>
      </c>
      <c r="L1430" s="284">
        <v>567</v>
      </c>
      <c r="M1430" s="284">
        <v>715</v>
      </c>
      <c r="N1430" s="284">
        <v>610</v>
      </c>
      <c r="O1430" s="284">
        <v>538</v>
      </c>
      <c r="P1430" s="284">
        <v>623</v>
      </c>
      <c r="Q1430" s="284">
        <v>691</v>
      </c>
      <c r="R1430" s="284">
        <v>644</v>
      </c>
      <c r="S1430" s="284">
        <v>710</v>
      </c>
      <c r="T1430" s="284">
        <v>862</v>
      </c>
      <c r="U1430" s="284">
        <v>952</v>
      </c>
      <c r="V1430" s="284">
        <v>711</v>
      </c>
      <c r="W1430" s="284">
        <v>792</v>
      </c>
      <c r="X1430" s="284">
        <v>584</v>
      </c>
      <c r="Y1430" s="284">
        <v>669</v>
      </c>
      <c r="Z1430" s="284">
        <v>779</v>
      </c>
      <c r="AA1430" s="284">
        <v>641</v>
      </c>
      <c r="AB1430" s="284">
        <v>654</v>
      </c>
      <c r="AC1430" s="284">
        <v>769</v>
      </c>
      <c r="AD1430" s="284">
        <v>903</v>
      </c>
      <c r="AE1430" s="284">
        <v>703</v>
      </c>
      <c r="AF1430" s="284">
        <v>722</v>
      </c>
      <c r="AG1430" s="284">
        <v>839</v>
      </c>
      <c r="AH1430" s="284">
        <v>986</v>
      </c>
      <c r="AI1430" s="284">
        <v>575</v>
      </c>
      <c r="AJ1430" s="284">
        <v>675</v>
      </c>
      <c r="AK1430" s="284">
        <v>791</v>
      </c>
      <c r="AL1430" s="284">
        <v>929</v>
      </c>
      <c r="AM1430" s="284">
        <v>563</v>
      </c>
      <c r="AN1430" s="284">
        <v>635</v>
      </c>
      <c r="AO1430" s="284">
        <v>722</v>
      </c>
      <c r="AP1430" s="284">
        <v>673</v>
      </c>
      <c r="AQ1430" s="284">
        <v>673</v>
      </c>
      <c r="AR1430" s="284">
        <v>893</v>
      </c>
      <c r="AS1430" s="284">
        <v>767</v>
      </c>
      <c r="AU1430" t="s">
        <v>2262</v>
      </c>
    </row>
    <row r="1431" spans="4:47" ht="13.5" customHeight="1">
      <c r="D1431" s="283" t="s">
        <v>2264</v>
      </c>
      <c r="E1431" s="282"/>
      <c r="F1431" s="285" t="s">
        <v>2265</v>
      </c>
      <c r="G1431" s="199">
        <v>17.200000000000003</v>
      </c>
      <c r="H1431" s="284">
        <v>550</v>
      </c>
      <c r="I1431" s="284">
        <v>553</v>
      </c>
      <c r="J1431" s="284">
        <v>663</v>
      </c>
      <c r="K1431" s="284">
        <v>588</v>
      </c>
      <c r="L1431" s="284">
        <v>588</v>
      </c>
      <c r="M1431" s="284">
        <v>713</v>
      </c>
      <c r="N1431" s="284">
        <v>681</v>
      </c>
      <c r="O1431" s="284">
        <v>575</v>
      </c>
      <c r="P1431" s="284">
        <v>656</v>
      </c>
      <c r="Q1431" s="284">
        <v>717</v>
      </c>
      <c r="R1431" s="284">
        <v>698</v>
      </c>
      <c r="S1431" s="284">
        <v>748</v>
      </c>
      <c r="T1431" s="284">
        <v>916</v>
      </c>
      <c r="U1431" s="284">
        <v>1008</v>
      </c>
      <c r="V1431" s="284">
        <v>763</v>
      </c>
      <c r="W1431" s="284">
        <v>844</v>
      </c>
      <c r="X1431" s="284">
        <v>659</v>
      </c>
      <c r="Y1431" s="284">
        <v>784</v>
      </c>
      <c r="Z1431" s="284">
        <v>953</v>
      </c>
      <c r="AA1431" s="284">
        <v>746</v>
      </c>
      <c r="AB1431" s="284">
        <v>692</v>
      </c>
      <c r="AC1431" s="284">
        <v>818</v>
      </c>
      <c r="AD1431" s="284">
        <v>960</v>
      </c>
      <c r="AE1431" s="284">
        <v>745</v>
      </c>
      <c r="AF1431" s="284">
        <v>761</v>
      </c>
      <c r="AG1431" s="284">
        <v>888</v>
      </c>
      <c r="AH1431" s="284">
        <v>1042</v>
      </c>
      <c r="AI1431" s="284">
        <v>605</v>
      </c>
      <c r="AJ1431" s="284">
        <v>714</v>
      </c>
      <c r="AK1431" s="284">
        <v>840</v>
      </c>
      <c r="AL1431" s="284">
        <v>985</v>
      </c>
      <c r="AM1431" s="284">
        <v>594</v>
      </c>
      <c r="AN1431" s="284">
        <v>674</v>
      </c>
      <c r="AO1431" s="284">
        <v>765</v>
      </c>
      <c r="AP1431" s="284">
        <v>720</v>
      </c>
      <c r="AQ1431" s="284">
        <v>720</v>
      </c>
      <c r="AR1431" s="284">
        <v>959</v>
      </c>
      <c r="AS1431" s="284">
        <v>814</v>
      </c>
      <c r="AU1431" t="s">
        <v>2264</v>
      </c>
    </row>
    <row r="1432" spans="4:47" ht="13.5" customHeight="1">
      <c r="D1432" s="283" t="s">
        <v>2352</v>
      </c>
      <c r="E1432" s="282"/>
      <c r="F1432" s="285" t="s">
        <v>2353</v>
      </c>
      <c r="G1432" s="199">
        <v>26.400000000000002</v>
      </c>
      <c r="H1432" s="284">
        <v>1170</v>
      </c>
      <c r="I1432" s="284">
        <v>1196</v>
      </c>
      <c r="J1432" s="284">
        <v>1362</v>
      </c>
      <c r="K1432" s="284">
        <v>1232</v>
      </c>
      <c r="L1432" s="284">
        <v>1227</v>
      </c>
      <c r="M1432" s="284">
        <v>1492</v>
      </c>
      <c r="N1432" s="284">
        <v>1350</v>
      </c>
      <c r="O1432" s="284">
        <v>1182</v>
      </c>
      <c r="P1432" s="284">
        <v>1301</v>
      </c>
      <c r="Q1432" s="284">
        <v>1440</v>
      </c>
      <c r="R1432" s="284">
        <v>1384</v>
      </c>
      <c r="S1432" s="284">
        <v>1701</v>
      </c>
      <c r="T1432" s="284">
        <v>1982</v>
      </c>
      <c r="U1432" s="284">
        <v>2051</v>
      </c>
      <c r="V1432" s="284">
        <v>1531</v>
      </c>
      <c r="W1432" s="284">
        <v>1702</v>
      </c>
      <c r="X1432" s="284">
        <v>1364</v>
      </c>
      <c r="Y1432" s="284">
        <v>1515</v>
      </c>
      <c r="Z1432" s="284">
        <v>1765</v>
      </c>
      <c r="AA1432" s="284">
        <v>1492</v>
      </c>
      <c r="AB1432" s="284">
        <v>1486</v>
      </c>
      <c r="AC1432" s="284">
        <v>1687</v>
      </c>
      <c r="AD1432" s="284">
        <v>1978</v>
      </c>
      <c r="AE1432" s="284">
        <v>1614</v>
      </c>
      <c r="AF1432" s="284">
        <v>1658</v>
      </c>
      <c r="AG1432" s="284">
        <v>1862</v>
      </c>
      <c r="AH1432" s="284">
        <v>2185</v>
      </c>
      <c r="AI1432" s="284">
        <v>1361</v>
      </c>
      <c r="AJ1432" s="284">
        <v>1511</v>
      </c>
      <c r="AK1432" s="284">
        <v>1712</v>
      </c>
      <c r="AL1432" s="284">
        <v>2008</v>
      </c>
      <c r="AM1432" s="284">
        <v>1265</v>
      </c>
      <c r="AN1432" s="284">
        <v>1396</v>
      </c>
      <c r="AO1432" s="284">
        <v>1591</v>
      </c>
      <c r="AP1432" s="284">
        <v>1422</v>
      </c>
      <c r="AQ1432" s="284">
        <v>1422</v>
      </c>
      <c r="AR1432" s="284">
        <v>1803</v>
      </c>
      <c r="AS1432" s="284">
        <v>1641</v>
      </c>
      <c r="AU1432" t="s">
        <v>2352</v>
      </c>
    </row>
    <row r="1433" spans="4:47" ht="13.5" customHeight="1">
      <c r="D1433" s="283" t="s">
        <v>3276</v>
      </c>
      <c r="E1433" s="282"/>
      <c r="F1433" s="285" t="s">
        <v>2353</v>
      </c>
      <c r="G1433" s="199">
        <v>26.400000000000002</v>
      </c>
      <c r="H1433" s="284">
        <v>1170</v>
      </c>
      <c r="I1433" s="284">
        <v>1196</v>
      </c>
      <c r="J1433" s="284">
        <v>1362</v>
      </c>
      <c r="K1433" s="284">
        <v>1232</v>
      </c>
      <c r="L1433" s="284">
        <v>1227</v>
      </c>
      <c r="M1433" s="284">
        <v>1492</v>
      </c>
      <c r="N1433" s="284">
        <v>1350</v>
      </c>
      <c r="O1433" s="284">
        <v>1182</v>
      </c>
      <c r="P1433" s="284">
        <v>1301</v>
      </c>
      <c r="Q1433" s="284">
        <v>1440</v>
      </c>
      <c r="R1433" s="284">
        <v>1384</v>
      </c>
      <c r="S1433" s="284">
        <v>1701</v>
      </c>
      <c r="T1433" s="284">
        <v>1982</v>
      </c>
      <c r="U1433" s="284">
        <v>2051</v>
      </c>
      <c r="V1433" s="284">
        <v>1531</v>
      </c>
      <c r="W1433" s="284">
        <v>1702</v>
      </c>
      <c r="X1433" s="284">
        <v>1364</v>
      </c>
      <c r="Y1433" s="284">
        <v>1515</v>
      </c>
      <c r="Z1433" s="284">
        <v>1765</v>
      </c>
      <c r="AA1433" s="284">
        <v>1492</v>
      </c>
      <c r="AB1433" s="284">
        <v>1486</v>
      </c>
      <c r="AC1433" s="284">
        <v>1687</v>
      </c>
      <c r="AD1433" s="284">
        <v>1978</v>
      </c>
      <c r="AE1433" s="284">
        <v>1614</v>
      </c>
      <c r="AF1433" s="284">
        <v>1658</v>
      </c>
      <c r="AG1433" s="284">
        <v>1862</v>
      </c>
      <c r="AH1433" s="284">
        <v>2185</v>
      </c>
      <c r="AI1433" s="284">
        <v>1361</v>
      </c>
      <c r="AJ1433" s="284">
        <v>1511</v>
      </c>
      <c r="AK1433" s="284">
        <v>1712</v>
      </c>
      <c r="AL1433" s="284">
        <v>2008</v>
      </c>
      <c r="AM1433" s="284">
        <v>1265</v>
      </c>
      <c r="AN1433" s="284">
        <v>1396</v>
      </c>
      <c r="AO1433" s="284">
        <v>1591</v>
      </c>
      <c r="AP1433" s="284">
        <v>1422</v>
      </c>
      <c r="AQ1433" s="284">
        <v>1422</v>
      </c>
      <c r="AR1433" s="284">
        <v>1803</v>
      </c>
      <c r="AS1433" s="284">
        <v>1641</v>
      </c>
      <c r="AU1433" t="s">
        <v>3276</v>
      </c>
    </row>
    <row r="1434" spans="4:47" ht="13.5" customHeight="1">
      <c r="D1434" s="283" t="s">
        <v>2272</v>
      </c>
      <c r="E1434" s="282"/>
      <c r="F1434" s="285" t="s">
        <v>2273</v>
      </c>
      <c r="G1434" s="199">
        <v>18.5</v>
      </c>
      <c r="H1434" s="284">
        <v>567</v>
      </c>
      <c r="I1434" s="284">
        <v>593</v>
      </c>
      <c r="J1434" s="284">
        <v>669</v>
      </c>
      <c r="K1434" s="284">
        <v>615</v>
      </c>
      <c r="L1434" s="284">
        <v>615</v>
      </c>
      <c r="M1434" s="284">
        <v>783</v>
      </c>
      <c r="N1434" s="284">
        <v>663</v>
      </c>
      <c r="O1434" s="284">
        <v>587</v>
      </c>
      <c r="P1434" s="284">
        <v>783</v>
      </c>
      <c r="Q1434" s="284">
        <v>758</v>
      </c>
      <c r="R1434" s="284">
        <v>707</v>
      </c>
      <c r="S1434" s="284">
        <v>773</v>
      </c>
      <c r="T1434" s="284">
        <v>951</v>
      </c>
      <c r="U1434" s="284">
        <v>1045</v>
      </c>
      <c r="V1434" s="284">
        <v>793</v>
      </c>
      <c r="W1434" s="284">
        <v>878</v>
      </c>
      <c r="X1434" s="284">
        <v>635</v>
      </c>
      <c r="Y1434" s="284">
        <v>735</v>
      </c>
      <c r="Z1434" s="284">
        <v>853</v>
      </c>
      <c r="AA1434" s="284">
        <v>698</v>
      </c>
      <c r="AB1434" s="284">
        <v>718</v>
      </c>
      <c r="AC1434" s="284">
        <v>852</v>
      </c>
      <c r="AD1434" s="284">
        <v>1000</v>
      </c>
      <c r="AE1434" s="284">
        <v>772</v>
      </c>
      <c r="AF1434" s="284">
        <v>787</v>
      </c>
      <c r="AG1434" s="284">
        <v>922</v>
      </c>
      <c r="AH1434" s="284">
        <v>1082</v>
      </c>
      <c r="AI1434" s="284">
        <v>622</v>
      </c>
      <c r="AJ1434" s="284">
        <v>740</v>
      </c>
      <c r="AK1434" s="284">
        <v>874</v>
      </c>
      <c r="AL1434" s="284">
        <v>1025</v>
      </c>
      <c r="AM1434" s="284">
        <v>614</v>
      </c>
      <c r="AN1434" s="284">
        <v>699</v>
      </c>
      <c r="AO1434" s="284">
        <v>793</v>
      </c>
      <c r="AP1434" s="284">
        <v>752</v>
      </c>
      <c r="AQ1434" s="284">
        <v>752</v>
      </c>
      <c r="AR1434" s="284">
        <v>1007</v>
      </c>
      <c r="AS1434" s="284">
        <v>845</v>
      </c>
      <c r="AU1434" t="s">
        <v>2272</v>
      </c>
    </row>
    <row r="1435" spans="4:47" ht="13.5" customHeight="1">
      <c r="D1435" s="283" t="s">
        <v>2274</v>
      </c>
      <c r="E1435" s="282"/>
      <c r="F1435" s="285" t="s">
        <v>2275</v>
      </c>
      <c r="G1435" s="199">
        <v>19.8</v>
      </c>
      <c r="H1435" s="284">
        <v>629</v>
      </c>
      <c r="I1435" s="284">
        <v>631</v>
      </c>
      <c r="J1435" s="284">
        <v>756</v>
      </c>
      <c r="K1435" s="284">
        <v>667</v>
      </c>
      <c r="L1435" s="284">
        <v>667</v>
      </c>
      <c r="M1435" s="284">
        <v>807</v>
      </c>
      <c r="N1435" s="284">
        <v>770</v>
      </c>
      <c r="O1435" s="284">
        <v>657</v>
      </c>
      <c r="P1435" s="284">
        <v>750</v>
      </c>
      <c r="Q1435" s="284">
        <v>820</v>
      </c>
      <c r="R1435" s="284">
        <v>797</v>
      </c>
      <c r="S1435" s="284">
        <v>838</v>
      </c>
      <c r="T1435" s="284">
        <v>1030</v>
      </c>
      <c r="U1435" s="284">
        <v>1133</v>
      </c>
      <c r="V1435" s="284">
        <v>866</v>
      </c>
      <c r="W1435" s="284">
        <v>961</v>
      </c>
      <c r="X1435" s="284">
        <v>700</v>
      </c>
      <c r="Y1435" s="284">
        <v>807</v>
      </c>
      <c r="Z1435" s="284">
        <v>938</v>
      </c>
      <c r="AA1435" s="284">
        <v>769</v>
      </c>
      <c r="AB1435" s="284">
        <v>790</v>
      </c>
      <c r="AC1435" s="284">
        <v>934</v>
      </c>
      <c r="AD1435" s="284">
        <v>1096</v>
      </c>
      <c r="AE1435" s="284">
        <v>849</v>
      </c>
      <c r="AF1435" s="284">
        <v>858</v>
      </c>
      <c r="AG1435" s="284">
        <v>1004</v>
      </c>
      <c r="AH1435" s="284">
        <v>1178</v>
      </c>
      <c r="AI1435" s="284">
        <v>685</v>
      </c>
      <c r="AJ1435" s="284">
        <v>811</v>
      </c>
      <c r="AK1435" s="284">
        <v>955</v>
      </c>
      <c r="AL1435" s="284">
        <v>1121</v>
      </c>
      <c r="AM1435" s="284">
        <v>679</v>
      </c>
      <c r="AN1435" s="284">
        <v>770</v>
      </c>
      <c r="AO1435" s="284">
        <v>874</v>
      </c>
      <c r="AP1435" s="284">
        <v>835</v>
      </c>
      <c r="AQ1435" s="284">
        <v>835</v>
      </c>
      <c r="AR1435" s="284">
        <v>1108</v>
      </c>
      <c r="AS1435" s="284">
        <v>928</v>
      </c>
      <c r="AU1435" t="s">
        <v>2274</v>
      </c>
    </row>
    <row r="1436" spans="4:47" ht="13.5" customHeight="1">
      <c r="D1436" s="283" t="s">
        <v>2276</v>
      </c>
      <c r="E1436" s="282"/>
      <c r="F1436" s="285" t="s">
        <v>2277</v>
      </c>
      <c r="G1436" s="199">
        <v>21.1</v>
      </c>
      <c r="H1436" s="284">
        <v>652</v>
      </c>
      <c r="I1436" s="284">
        <v>681</v>
      </c>
      <c r="J1436" s="284">
        <v>767</v>
      </c>
      <c r="K1436" s="284">
        <v>700</v>
      </c>
      <c r="L1436" s="284">
        <v>699</v>
      </c>
      <c r="M1436" s="284">
        <v>898</v>
      </c>
      <c r="N1436" s="284">
        <v>757</v>
      </c>
      <c r="O1436" s="284">
        <v>675</v>
      </c>
      <c r="P1436" s="284">
        <v>800</v>
      </c>
      <c r="Q1436" s="284">
        <v>873</v>
      </c>
      <c r="R1436" s="284">
        <v>813</v>
      </c>
      <c r="S1436" s="284">
        <v>866</v>
      </c>
      <c r="T1436" s="284">
        <v>1069</v>
      </c>
      <c r="U1436" s="284">
        <v>1173</v>
      </c>
      <c r="V1436" s="284">
        <v>900</v>
      </c>
      <c r="W1436" s="284">
        <v>998</v>
      </c>
      <c r="X1436" s="284">
        <v>721</v>
      </c>
      <c r="Y1436" s="284">
        <v>835</v>
      </c>
      <c r="Z1436" s="284">
        <v>970</v>
      </c>
      <c r="AA1436" s="284">
        <v>792</v>
      </c>
      <c r="AB1436" s="284">
        <v>818</v>
      </c>
      <c r="AC1436" s="284">
        <v>971</v>
      </c>
      <c r="AD1436" s="284">
        <v>1139</v>
      </c>
      <c r="AE1436" s="284">
        <v>878</v>
      </c>
      <c r="AF1436" s="284">
        <v>886</v>
      </c>
      <c r="AG1436" s="284">
        <v>1041</v>
      </c>
      <c r="AH1436" s="284">
        <v>1222</v>
      </c>
      <c r="AI1436" s="284">
        <v>703</v>
      </c>
      <c r="AJ1436" s="284">
        <v>839</v>
      </c>
      <c r="AK1436" s="284">
        <v>993</v>
      </c>
      <c r="AL1436" s="284">
        <v>1165</v>
      </c>
      <c r="AM1436" s="284">
        <v>700</v>
      </c>
      <c r="AN1436" s="284">
        <v>797</v>
      </c>
      <c r="AO1436" s="284">
        <v>905</v>
      </c>
      <c r="AP1436" s="284">
        <v>869</v>
      </c>
      <c r="AQ1436" s="284">
        <v>869</v>
      </c>
      <c r="AR1436" s="284">
        <v>1161</v>
      </c>
      <c r="AS1436" s="284">
        <v>961</v>
      </c>
      <c r="AU1436" t="s">
        <v>2276</v>
      </c>
    </row>
    <row r="1437" spans="4:47" ht="13.5" customHeight="1">
      <c r="D1437" s="283" t="s">
        <v>2284</v>
      </c>
      <c r="E1437" s="282"/>
      <c r="F1437" s="285" t="s">
        <v>2285</v>
      </c>
      <c r="G1437" s="199">
        <v>21.1</v>
      </c>
      <c r="H1437" s="284">
        <v>747</v>
      </c>
      <c r="I1437" s="284">
        <v>749</v>
      </c>
      <c r="J1437" s="284">
        <v>897</v>
      </c>
      <c r="K1437" s="284">
        <v>815</v>
      </c>
      <c r="L1437" s="284">
        <v>813</v>
      </c>
      <c r="M1437" s="284">
        <v>993</v>
      </c>
      <c r="N1437" s="284">
        <v>945</v>
      </c>
      <c r="O1437" s="284">
        <v>770</v>
      </c>
      <c r="P1437" s="284">
        <v>858</v>
      </c>
      <c r="Q1437" s="284">
        <v>940</v>
      </c>
      <c r="R1437" s="284">
        <v>915</v>
      </c>
      <c r="S1437" s="284">
        <v>1067</v>
      </c>
      <c r="T1437" s="284">
        <v>1273</v>
      </c>
      <c r="U1437" s="284">
        <v>1422</v>
      </c>
      <c r="V1437" s="284">
        <v>1020</v>
      </c>
      <c r="W1437" s="284">
        <v>1136</v>
      </c>
      <c r="X1437" s="284">
        <v>862</v>
      </c>
      <c r="Y1437" s="284">
        <v>978</v>
      </c>
      <c r="Z1437" s="284">
        <v>1138</v>
      </c>
      <c r="AA1437" s="284">
        <v>949</v>
      </c>
      <c r="AB1437" s="284">
        <v>947</v>
      </c>
      <c r="AC1437" s="284">
        <v>1102</v>
      </c>
      <c r="AD1437" s="284">
        <v>1294</v>
      </c>
      <c r="AE1437" s="284">
        <v>1022</v>
      </c>
      <c r="AF1437" s="284">
        <v>1084</v>
      </c>
      <c r="AG1437" s="284">
        <v>1242</v>
      </c>
      <c r="AH1437" s="284">
        <v>1458</v>
      </c>
      <c r="AI1437" s="284">
        <v>865</v>
      </c>
      <c r="AJ1437" s="284">
        <v>989</v>
      </c>
      <c r="AK1437" s="284">
        <v>1146</v>
      </c>
      <c r="AL1437" s="284">
        <v>1345</v>
      </c>
      <c r="AM1437" s="284">
        <v>820</v>
      </c>
      <c r="AN1437" s="284">
        <v>916</v>
      </c>
      <c r="AO1437" s="284">
        <v>1042</v>
      </c>
      <c r="AP1437" s="284">
        <v>920</v>
      </c>
      <c r="AQ1437" s="284">
        <v>920</v>
      </c>
      <c r="AR1437" s="284">
        <v>1210</v>
      </c>
      <c r="AS1437" s="284">
        <v>1113</v>
      </c>
      <c r="AU1437" t="s">
        <v>2284</v>
      </c>
    </row>
    <row r="1438" spans="4:47" ht="13.5" customHeight="1">
      <c r="D1438" s="283" t="s">
        <v>2286</v>
      </c>
      <c r="E1438" s="282"/>
      <c r="F1438" s="285" t="s">
        <v>2287</v>
      </c>
      <c r="G1438" s="199">
        <v>23.8</v>
      </c>
      <c r="H1438" s="284">
        <v>742</v>
      </c>
      <c r="I1438" s="284">
        <v>746</v>
      </c>
      <c r="J1438" s="284">
        <v>899</v>
      </c>
      <c r="K1438" s="284">
        <v>811</v>
      </c>
      <c r="L1438" s="284">
        <v>812</v>
      </c>
      <c r="M1438" s="284">
        <v>995</v>
      </c>
      <c r="N1438" s="284">
        <v>951</v>
      </c>
      <c r="O1438" s="284">
        <v>772</v>
      </c>
      <c r="P1438" s="284">
        <v>875</v>
      </c>
      <c r="Q1438" s="284">
        <v>954</v>
      </c>
      <c r="R1438" s="284">
        <v>933</v>
      </c>
      <c r="S1438" s="284">
        <v>1081</v>
      </c>
      <c r="T1438" s="284">
        <v>1311</v>
      </c>
      <c r="U1438" s="284">
        <v>1451</v>
      </c>
      <c r="V1438" s="284">
        <v>1044</v>
      </c>
      <c r="W1438" s="284">
        <v>1160</v>
      </c>
      <c r="X1438" s="284">
        <v>862</v>
      </c>
      <c r="Y1438" s="284">
        <v>990</v>
      </c>
      <c r="Z1438" s="284">
        <v>1152</v>
      </c>
      <c r="AA1438" s="284">
        <v>948</v>
      </c>
      <c r="AB1438" s="284">
        <v>961</v>
      </c>
      <c r="AC1438" s="284">
        <v>1134</v>
      </c>
      <c r="AD1438" s="284">
        <v>1331</v>
      </c>
      <c r="AE1438" s="284">
        <v>1034</v>
      </c>
      <c r="AF1438" s="284">
        <v>1098</v>
      </c>
      <c r="AG1438" s="284">
        <v>1274</v>
      </c>
      <c r="AH1438" s="284">
        <v>1495</v>
      </c>
      <c r="AI1438" s="284">
        <v>859</v>
      </c>
      <c r="AJ1438" s="284">
        <v>1004</v>
      </c>
      <c r="AK1438" s="284">
        <v>1177</v>
      </c>
      <c r="AL1438" s="284">
        <v>1382</v>
      </c>
      <c r="AM1438" s="284">
        <v>820</v>
      </c>
      <c r="AN1438" s="284">
        <v>929</v>
      </c>
      <c r="AO1438" s="284">
        <v>1055</v>
      </c>
      <c r="AP1438" s="284">
        <v>941</v>
      </c>
      <c r="AQ1438" s="284">
        <v>941</v>
      </c>
      <c r="AR1438" s="284">
        <v>1269</v>
      </c>
      <c r="AS1438" s="284">
        <v>1133</v>
      </c>
      <c r="AU1438" t="s">
        <v>2286</v>
      </c>
    </row>
    <row r="1439" spans="4:47" ht="13.5" customHeight="1">
      <c r="D1439" s="283" t="s">
        <v>2288</v>
      </c>
      <c r="E1439" s="282"/>
      <c r="F1439" s="285" t="s">
        <v>2289</v>
      </c>
      <c r="G1439" s="199">
        <v>26.400000000000002</v>
      </c>
      <c r="H1439" s="284">
        <v>774</v>
      </c>
      <c r="I1439" s="284">
        <v>780</v>
      </c>
      <c r="J1439" s="284">
        <v>942</v>
      </c>
      <c r="K1439" s="284">
        <v>845</v>
      </c>
      <c r="L1439" s="284">
        <v>847</v>
      </c>
      <c r="M1439" s="284">
        <v>1039</v>
      </c>
      <c r="N1439" s="284">
        <v>994</v>
      </c>
      <c r="O1439" s="284">
        <v>810</v>
      </c>
      <c r="P1439" s="284">
        <v>928</v>
      </c>
      <c r="Q1439" s="284">
        <v>1010</v>
      </c>
      <c r="R1439" s="284">
        <v>990</v>
      </c>
      <c r="S1439" s="284">
        <v>1131</v>
      </c>
      <c r="T1439" s="284">
        <v>1383</v>
      </c>
      <c r="U1439" s="284">
        <v>1525</v>
      </c>
      <c r="V1439" s="284">
        <v>1105</v>
      </c>
      <c r="W1439" s="284">
        <v>1227</v>
      </c>
      <c r="X1439" s="284">
        <v>899</v>
      </c>
      <c r="Y1439" s="284">
        <v>1040</v>
      </c>
      <c r="Z1439" s="284">
        <v>1210</v>
      </c>
      <c r="AA1439" s="284">
        <v>988</v>
      </c>
      <c r="AB1439" s="284">
        <v>1012</v>
      </c>
      <c r="AC1439" s="284">
        <v>1202</v>
      </c>
      <c r="AD1439" s="284">
        <v>1412</v>
      </c>
      <c r="AE1439" s="284">
        <v>1086</v>
      </c>
      <c r="AF1439" s="284">
        <v>1149</v>
      </c>
      <c r="AG1439" s="284">
        <v>1342</v>
      </c>
      <c r="AH1439" s="284">
        <v>1576</v>
      </c>
      <c r="AI1439" s="284">
        <v>889</v>
      </c>
      <c r="AJ1439" s="284">
        <v>1054</v>
      </c>
      <c r="AK1439" s="284">
        <v>1246</v>
      </c>
      <c r="AL1439" s="284">
        <v>1463</v>
      </c>
      <c r="AM1439" s="284">
        <v>857</v>
      </c>
      <c r="AN1439" s="284">
        <v>977</v>
      </c>
      <c r="AO1439" s="284">
        <v>1110</v>
      </c>
      <c r="AP1439" s="284">
        <v>1003</v>
      </c>
      <c r="AQ1439" s="284">
        <v>1003</v>
      </c>
      <c r="AR1439" s="284">
        <v>1368</v>
      </c>
      <c r="AS1439" s="284">
        <v>1194</v>
      </c>
      <c r="AU1439" t="s">
        <v>2288</v>
      </c>
    </row>
    <row r="1440" spans="4:47" ht="13.5" customHeight="1">
      <c r="D1440" s="283" t="s">
        <v>2292</v>
      </c>
      <c r="E1440" s="282"/>
      <c r="F1440" s="285" t="s">
        <v>2293</v>
      </c>
      <c r="G1440" s="199">
        <v>26.400000000000002</v>
      </c>
      <c r="H1440" s="284">
        <v>734</v>
      </c>
      <c r="I1440" s="284">
        <v>774</v>
      </c>
      <c r="J1440" s="284">
        <v>871</v>
      </c>
      <c r="K1440" s="284">
        <v>805</v>
      </c>
      <c r="L1440" s="284">
        <v>807</v>
      </c>
      <c r="M1440" s="284">
        <v>1033</v>
      </c>
      <c r="N1440" s="284">
        <v>872</v>
      </c>
      <c r="O1440" s="284">
        <v>763</v>
      </c>
      <c r="P1440" s="284">
        <v>1004</v>
      </c>
      <c r="Q1440" s="284">
        <v>997</v>
      </c>
      <c r="R1440" s="284">
        <v>930</v>
      </c>
      <c r="S1440" s="284">
        <v>1037</v>
      </c>
      <c r="T1440" s="284">
        <v>1292</v>
      </c>
      <c r="U1440" s="284">
        <v>1414</v>
      </c>
      <c r="V1440" s="284">
        <v>1060</v>
      </c>
      <c r="W1440" s="284">
        <v>1172</v>
      </c>
      <c r="X1440" s="284">
        <v>838</v>
      </c>
      <c r="Y1440" s="284">
        <v>979</v>
      </c>
      <c r="Z1440" s="284">
        <v>1135</v>
      </c>
      <c r="AA1440" s="284">
        <v>920</v>
      </c>
      <c r="AB1440" s="284">
        <v>955</v>
      </c>
      <c r="AC1440" s="284">
        <v>1146</v>
      </c>
      <c r="AD1440" s="284">
        <v>1343</v>
      </c>
      <c r="AE1440" s="284">
        <v>1024</v>
      </c>
      <c r="AF1440" s="284">
        <v>1058</v>
      </c>
      <c r="AG1440" s="284">
        <v>1250</v>
      </c>
      <c r="AH1440" s="284">
        <v>1467</v>
      </c>
      <c r="AI1440" s="284">
        <v>820</v>
      </c>
      <c r="AJ1440" s="284">
        <v>987</v>
      </c>
      <c r="AK1440" s="284">
        <v>1178</v>
      </c>
      <c r="AL1440" s="284">
        <v>1381</v>
      </c>
      <c r="AM1440" s="284">
        <v>806</v>
      </c>
      <c r="AN1440" s="284">
        <v>928</v>
      </c>
      <c r="AO1440" s="284">
        <v>1051</v>
      </c>
      <c r="AP1440" s="284">
        <v>988</v>
      </c>
      <c r="AQ1440" s="284">
        <v>988</v>
      </c>
      <c r="AR1440" s="284">
        <v>1352</v>
      </c>
      <c r="AS1440" s="284">
        <v>1129</v>
      </c>
      <c r="AU1440" t="s">
        <v>2292</v>
      </c>
    </row>
    <row r="1441" spans="4:47" ht="13.5" customHeight="1">
      <c r="D1441" s="283" t="s">
        <v>3277</v>
      </c>
      <c r="E1441" s="282"/>
      <c r="F1441" s="285" t="s">
        <v>2293</v>
      </c>
      <c r="G1441" s="199">
        <v>26.400000000000002</v>
      </c>
      <c r="H1441" s="284">
        <v>734</v>
      </c>
      <c r="I1441" s="284">
        <v>774</v>
      </c>
      <c r="J1441" s="284">
        <v>871</v>
      </c>
      <c r="K1441" s="284">
        <v>805</v>
      </c>
      <c r="L1441" s="284">
        <v>807</v>
      </c>
      <c r="M1441" s="284">
        <v>1033</v>
      </c>
      <c r="N1441" s="284">
        <v>872</v>
      </c>
      <c r="O1441" s="284">
        <v>763</v>
      </c>
      <c r="P1441" s="284">
        <v>1004</v>
      </c>
      <c r="Q1441" s="284">
        <v>997</v>
      </c>
      <c r="R1441" s="284">
        <v>930</v>
      </c>
      <c r="S1441" s="284">
        <v>1037</v>
      </c>
      <c r="T1441" s="284">
        <v>1292</v>
      </c>
      <c r="U1441" s="284">
        <v>1414</v>
      </c>
      <c r="V1441" s="284">
        <v>1060</v>
      </c>
      <c r="W1441" s="284">
        <v>1172</v>
      </c>
      <c r="X1441" s="284">
        <v>838</v>
      </c>
      <c r="Y1441" s="284">
        <v>979</v>
      </c>
      <c r="Z1441" s="284">
        <v>1135</v>
      </c>
      <c r="AA1441" s="284">
        <v>920</v>
      </c>
      <c r="AB1441" s="284">
        <v>955</v>
      </c>
      <c r="AC1441" s="284">
        <v>1146</v>
      </c>
      <c r="AD1441" s="284">
        <v>1343</v>
      </c>
      <c r="AE1441" s="284">
        <v>1024</v>
      </c>
      <c r="AF1441" s="284">
        <v>1058</v>
      </c>
      <c r="AG1441" s="284">
        <v>1250</v>
      </c>
      <c r="AH1441" s="284">
        <v>1467</v>
      </c>
      <c r="AI1441" s="284">
        <v>820</v>
      </c>
      <c r="AJ1441" s="284">
        <v>987</v>
      </c>
      <c r="AK1441" s="284">
        <v>1178</v>
      </c>
      <c r="AL1441" s="284">
        <v>1381</v>
      </c>
      <c r="AM1441" s="284">
        <v>806</v>
      </c>
      <c r="AN1441" s="284">
        <v>928</v>
      </c>
      <c r="AO1441" s="284">
        <v>1051</v>
      </c>
      <c r="AP1441" s="284">
        <v>988</v>
      </c>
      <c r="AQ1441" s="284">
        <v>988</v>
      </c>
      <c r="AR1441" s="284">
        <v>1352</v>
      </c>
      <c r="AS1441" s="284">
        <v>1129</v>
      </c>
      <c r="AU1441" t="s">
        <v>3277</v>
      </c>
    </row>
    <row r="1442" spans="4:47" ht="13.5" customHeight="1">
      <c r="D1442" s="283" t="s">
        <v>182</v>
      </c>
      <c r="E1442" s="283" t="s">
        <v>4713</v>
      </c>
      <c r="F1442" s="285" t="s">
        <v>3723</v>
      </c>
      <c r="G1442" s="199">
        <v>10.7</v>
      </c>
      <c r="H1442" s="284">
        <v>897</v>
      </c>
      <c r="I1442" s="284">
        <v>893</v>
      </c>
      <c r="J1442" s="284">
        <v>1071</v>
      </c>
      <c r="K1442" s="284">
        <v>918</v>
      </c>
      <c r="L1442" s="284">
        <v>901</v>
      </c>
      <c r="M1442" s="284">
        <v>1122</v>
      </c>
      <c r="N1442" s="284">
        <v>967</v>
      </c>
      <c r="O1442" s="284">
        <v>894</v>
      </c>
      <c r="P1442" s="284">
        <v>934</v>
      </c>
      <c r="Q1442" s="284">
        <v>1105</v>
      </c>
      <c r="R1442" s="284">
        <v>1015</v>
      </c>
      <c r="S1442" s="284">
        <v>1031</v>
      </c>
      <c r="T1442" s="284">
        <v>1269</v>
      </c>
      <c r="U1442" s="284">
        <v>1306</v>
      </c>
      <c r="V1442" s="284">
        <v>1125</v>
      </c>
      <c r="W1442" s="284">
        <v>1165</v>
      </c>
      <c r="X1442" s="284">
        <v>937</v>
      </c>
      <c r="Y1442" s="284">
        <v>1011</v>
      </c>
      <c r="Z1442" s="284">
        <v>1242</v>
      </c>
      <c r="AA1442" s="284">
        <v>1056</v>
      </c>
      <c r="AB1442" s="284">
        <v>974</v>
      </c>
      <c r="AC1442" s="284">
        <v>1068</v>
      </c>
      <c r="AD1442" s="284">
        <v>1322</v>
      </c>
      <c r="AE1442" s="284">
        <v>1097</v>
      </c>
      <c r="AF1442" s="284">
        <v>1041</v>
      </c>
      <c r="AG1442" s="284">
        <v>1137</v>
      </c>
      <c r="AH1442" s="284">
        <v>1402</v>
      </c>
      <c r="AI1442" s="284">
        <v>953</v>
      </c>
      <c r="AJ1442" s="284">
        <v>1016</v>
      </c>
      <c r="AK1442" s="284">
        <v>1106</v>
      </c>
      <c r="AL1442" s="284">
        <v>1348</v>
      </c>
      <c r="AM1442" s="284">
        <v>932</v>
      </c>
      <c r="AN1442" s="284">
        <v>990</v>
      </c>
      <c r="AO1442" s="284">
        <v>1175</v>
      </c>
      <c r="AP1442" s="284">
        <v>1052</v>
      </c>
      <c r="AQ1442" s="284">
        <v>1052</v>
      </c>
      <c r="AR1442" s="284">
        <v>1199</v>
      </c>
      <c r="AS1442" s="284">
        <v>1124</v>
      </c>
      <c r="AU1442" t="s">
        <v>182</v>
      </c>
    </row>
    <row r="1443" spans="4:47" ht="13.5" customHeight="1">
      <c r="D1443" s="283" t="s">
        <v>3613</v>
      </c>
      <c r="E1443" s="283" t="s">
        <v>4713</v>
      </c>
      <c r="F1443" s="285" t="s">
        <v>3723</v>
      </c>
      <c r="G1443" s="199">
        <v>10.7</v>
      </c>
      <c r="H1443" s="284">
        <v>897</v>
      </c>
      <c r="I1443" s="284">
        <v>893</v>
      </c>
      <c r="J1443" s="284">
        <v>1071</v>
      </c>
      <c r="K1443" s="284">
        <v>918</v>
      </c>
      <c r="L1443" s="284">
        <v>901</v>
      </c>
      <c r="M1443" s="284">
        <v>1122</v>
      </c>
      <c r="N1443" s="284">
        <v>967</v>
      </c>
      <c r="O1443" s="284">
        <v>894</v>
      </c>
      <c r="P1443" s="284">
        <v>934</v>
      </c>
      <c r="Q1443" s="284">
        <v>1105</v>
      </c>
      <c r="R1443" s="284">
        <v>1015</v>
      </c>
      <c r="S1443" s="284">
        <v>1031</v>
      </c>
      <c r="T1443" s="284">
        <v>1269</v>
      </c>
      <c r="U1443" s="284">
        <v>1306</v>
      </c>
      <c r="V1443" s="284">
        <v>1125</v>
      </c>
      <c r="W1443" s="284">
        <v>1165</v>
      </c>
      <c r="X1443" s="284">
        <v>937</v>
      </c>
      <c r="Y1443" s="284">
        <v>1011</v>
      </c>
      <c r="Z1443" s="284">
        <v>1242</v>
      </c>
      <c r="AA1443" s="284">
        <v>1056</v>
      </c>
      <c r="AB1443" s="284">
        <v>974</v>
      </c>
      <c r="AC1443" s="284">
        <v>1068</v>
      </c>
      <c r="AD1443" s="284">
        <v>1322</v>
      </c>
      <c r="AE1443" s="284">
        <v>1097</v>
      </c>
      <c r="AF1443" s="284">
        <v>1041</v>
      </c>
      <c r="AG1443" s="284">
        <v>1137</v>
      </c>
      <c r="AH1443" s="284">
        <v>1402</v>
      </c>
      <c r="AI1443" s="284">
        <v>953</v>
      </c>
      <c r="AJ1443" s="284">
        <v>1016</v>
      </c>
      <c r="AK1443" s="284">
        <v>1106</v>
      </c>
      <c r="AL1443" s="284">
        <v>1348</v>
      </c>
      <c r="AM1443" s="284">
        <v>932</v>
      </c>
      <c r="AN1443" s="284">
        <v>990</v>
      </c>
      <c r="AO1443" s="284">
        <v>1175</v>
      </c>
      <c r="AP1443" s="284">
        <v>1052</v>
      </c>
      <c r="AQ1443" s="284">
        <v>1052</v>
      </c>
      <c r="AR1443" s="284">
        <v>1199</v>
      </c>
      <c r="AS1443" s="284">
        <v>1124</v>
      </c>
      <c r="AU1443" t="s">
        <v>3613</v>
      </c>
    </row>
    <row r="1444" spans="4:47" ht="13.5" customHeight="1">
      <c r="D1444" s="283" t="s">
        <v>183</v>
      </c>
      <c r="E1444" s="282"/>
      <c r="F1444" s="285" t="s">
        <v>3724</v>
      </c>
      <c r="G1444" s="199">
        <v>13.4</v>
      </c>
      <c r="H1444" s="284">
        <v>1058</v>
      </c>
      <c r="I1444" s="284">
        <v>1054</v>
      </c>
      <c r="J1444" s="284">
        <v>1259</v>
      </c>
      <c r="K1444" s="284">
        <v>1098</v>
      </c>
      <c r="L1444" s="284">
        <v>1077</v>
      </c>
      <c r="M1444" s="284">
        <v>1323</v>
      </c>
      <c r="N1444" s="284">
        <v>1154</v>
      </c>
      <c r="O1444" s="284">
        <v>1054</v>
      </c>
      <c r="P1444" s="284">
        <v>1098</v>
      </c>
      <c r="Q1444" s="284">
        <v>1297</v>
      </c>
      <c r="R1444" s="284">
        <v>1199</v>
      </c>
      <c r="S1444" s="284">
        <v>1359</v>
      </c>
      <c r="T1444" s="284">
        <v>1638</v>
      </c>
      <c r="U1444" s="284">
        <v>1669</v>
      </c>
      <c r="V1444" s="284">
        <v>1369</v>
      </c>
      <c r="W1444" s="284">
        <v>1439</v>
      </c>
      <c r="X1444" s="284">
        <v>1169</v>
      </c>
      <c r="Y1444" s="284">
        <v>1259</v>
      </c>
      <c r="Z1444" s="284">
        <v>1537</v>
      </c>
      <c r="AA1444" s="284">
        <v>1317</v>
      </c>
      <c r="AB1444" s="284">
        <v>1210</v>
      </c>
      <c r="AC1444" s="284">
        <v>1326</v>
      </c>
      <c r="AD1444" s="284">
        <v>1630</v>
      </c>
      <c r="AE1444" s="284">
        <v>1361</v>
      </c>
      <c r="AF1444" s="284">
        <v>1344</v>
      </c>
      <c r="AG1444" s="284">
        <v>1463</v>
      </c>
      <c r="AH1444" s="284">
        <v>1791</v>
      </c>
      <c r="AI1444" s="284">
        <v>1192</v>
      </c>
      <c r="AJ1444" s="284">
        <v>1269</v>
      </c>
      <c r="AK1444" s="284">
        <v>1375</v>
      </c>
      <c r="AL1444" s="284">
        <v>1670</v>
      </c>
      <c r="AM1444" s="284">
        <v>1133</v>
      </c>
      <c r="AN1444" s="284">
        <v>1205</v>
      </c>
      <c r="AO1444" s="284">
        <v>1419</v>
      </c>
      <c r="AP1444" s="284">
        <v>1254</v>
      </c>
      <c r="AQ1444" s="284">
        <v>1254</v>
      </c>
      <c r="AR1444" s="284">
        <v>1458</v>
      </c>
      <c r="AS1444" s="284">
        <v>1389</v>
      </c>
      <c r="AU1444" t="s">
        <v>183</v>
      </c>
    </row>
    <row r="1445" spans="4:47" ht="13.5" customHeight="1">
      <c r="D1445" s="283" t="s">
        <v>184</v>
      </c>
      <c r="E1445" s="282"/>
      <c r="F1445" s="285" t="s">
        <v>3725</v>
      </c>
      <c r="G1445" s="199">
        <v>16</v>
      </c>
      <c r="H1445" s="284">
        <v>1107</v>
      </c>
      <c r="I1445" s="284">
        <v>1106</v>
      </c>
      <c r="J1445" s="284">
        <v>1318</v>
      </c>
      <c r="K1445" s="284">
        <v>1148</v>
      </c>
      <c r="L1445" s="284">
        <v>1126</v>
      </c>
      <c r="M1445" s="284">
        <v>1395</v>
      </c>
      <c r="N1445" s="284">
        <v>1210</v>
      </c>
      <c r="O1445" s="284">
        <v>1106</v>
      </c>
      <c r="P1445" s="284">
        <v>1162</v>
      </c>
      <c r="Q1445" s="284">
        <v>1366</v>
      </c>
      <c r="R1445" s="284">
        <v>1271</v>
      </c>
      <c r="S1445" s="284">
        <v>1419</v>
      </c>
      <c r="T1445" s="284">
        <v>1717</v>
      </c>
      <c r="U1445" s="284">
        <v>1752</v>
      </c>
      <c r="V1445" s="284">
        <v>1435</v>
      </c>
      <c r="W1445" s="284">
        <v>1512</v>
      </c>
      <c r="X1445" s="284">
        <v>1214</v>
      </c>
      <c r="Y1445" s="284">
        <v>1318</v>
      </c>
      <c r="Z1445" s="284">
        <v>1608</v>
      </c>
      <c r="AA1445" s="284">
        <v>1369</v>
      </c>
      <c r="AB1445" s="284">
        <v>1266</v>
      </c>
      <c r="AC1445" s="284">
        <v>1401</v>
      </c>
      <c r="AD1445" s="284">
        <v>1723</v>
      </c>
      <c r="AE1445" s="284">
        <v>1426</v>
      </c>
      <c r="AF1445" s="284">
        <v>1400</v>
      </c>
      <c r="AG1445" s="284">
        <v>1537</v>
      </c>
      <c r="AH1445" s="284">
        <v>1884</v>
      </c>
      <c r="AI1445" s="284">
        <v>1234</v>
      </c>
      <c r="AJ1445" s="284">
        <v>1332</v>
      </c>
      <c r="AK1445" s="284">
        <v>1457</v>
      </c>
      <c r="AL1445" s="284">
        <v>1766</v>
      </c>
      <c r="AM1445" s="284">
        <v>1186</v>
      </c>
      <c r="AN1445" s="284">
        <v>1270</v>
      </c>
      <c r="AO1445" s="284">
        <v>1493</v>
      </c>
      <c r="AP1445" s="284">
        <v>1321</v>
      </c>
      <c r="AQ1445" s="284">
        <v>1321</v>
      </c>
      <c r="AR1445" s="284">
        <v>1555</v>
      </c>
      <c r="AS1445" s="284">
        <v>1454</v>
      </c>
      <c r="AU1445" t="s">
        <v>184</v>
      </c>
    </row>
    <row r="1446" spans="4:47" ht="13.5" customHeight="1">
      <c r="D1446" s="283" t="s">
        <v>185</v>
      </c>
      <c r="E1446" s="282"/>
      <c r="F1446" s="285" t="s">
        <v>3726</v>
      </c>
      <c r="G1446" s="199">
        <v>18.700000000000003</v>
      </c>
      <c r="H1446" s="284">
        <v>1156</v>
      </c>
      <c r="I1446" s="284">
        <v>1157</v>
      </c>
      <c r="J1446" s="284">
        <v>1377</v>
      </c>
      <c r="K1446" s="284">
        <v>1198</v>
      </c>
      <c r="L1446" s="284">
        <v>1176</v>
      </c>
      <c r="M1446" s="284">
        <v>1467</v>
      </c>
      <c r="N1446" s="284">
        <v>1267</v>
      </c>
      <c r="O1446" s="284">
        <v>1159</v>
      </c>
      <c r="P1446" s="284">
        <v>1227</v>
      </c>
      <c r="Q1446" s="284">
        <v>1435</v>
      </c>
      <c r="R1446" s="284">
        <v>1342</v>
      </c>
      <c r="S1446" s="284">
        <v>1479</v>
      </c>
      <c r="T1446" s="284">
        <v>1797</v>
      </c>
      <c r="U1446" s="284">
        <v>1836</v>
      </c>
      <c r="V1446" s="284">
        <v>1503</v>
      </c>
      <c r="W1446" s="284">
        <v>1586</v>
      </c>
      <c r="X1446" s="284">
        <v>1260</v>
      </c>
      <c r="Y1446" s="284">
        <v>1376</v>
      </c>
      <c r="Z1446" s="284">
        <v>1680</v>
      </c>
      <c r="AA1446" s="284">
        <v>1422</v>
      </c>
      <c r="AB1446" s="284">
        <v>1323</v>
      </c>
      <c r="AC1446" s="284">
        <v>1476</v>
      </c>
      <c r="AD1446" s="284">
        <v>1817</v>
      </c>
      <c r="AE1446" s="284">
        <v>1491</v>
      </c>
      <c r="AF1446" s="284">
        <v>1457</v>
      </c>
      <c r="AG1446" s="284">
        <v>1612</v>
      </c>
      <c r="AH1446" s="284">
        <v>1978</v>
      </c>
      <c r="AI1446" s="284">
        <v>1277</v>
      </c>
      <c r="AJ1446" s="284">
        <v>1396</v>
      </c>
      <c r="AK1446" s="284">
        <v>1540</v>
      </c>
      <c r="AL1446" s="284">
        <v>1863</v>
      </c>
      <c r="AM1446" s="284">
        <v>1239</v>
      </c>
      <c r="AN1446" s="284">
        <v>1336</v>
      </c>
      <c r="AO1446" s="284">
        <v>1568</v>
      </c>
      <c r="AP1446" s="284">
        <v>1389</v>
      </c>
      <c r="AQ1446" s="284">
        <v>1389</v>
      </c>
      <c r="AR1446" s="284">
        <v>1653</v>
      </c>
      <c r="AS1446" s="284">
        <v>1520</v>
      </c>
      <c r="AU1446" t="s">
        <v>185</v>
      </c>
    </row>
    <row r="1447" spans="4:47" ht="13.5" customHeight="1">
      <c r="D1447" s="283" t="s">
        <v>2450</v>
      </c>
      <c r="E1447" s="283" t="s">
        <v>4713</v>
      </c>
      <c r="F1447" s="285" t="s">
        <v>2451</v>
      </c>
      <c r="G1447" s="199">
        <v>10.6</v>
      </c>
      <c r="H1447" s="284">
        <v>684</v>
      </c>
      <c r="I1447" s="284">
        <v>700</v>
      </c>
      <c r="J1447" s="284">
        <v>773</v>
      </c>
      <c r="K1447" s="284">
        <v>704</v>
      </c>
      <c r="L1447" s="284">
        <v>714</v>
      </c>
      <c r="M1447" s="284">
        <v>799</v>
      </c>
      <c r="N1447" s="284">
        <v>751</v>
      </c>
      <c r="O1447" s="284">
        <v>677</v>
      </c>
      <c r="P1447" s="284">
        <v>717</v>
      </c>
      <c r="Q1447" s="284">
        <v>784</v>
      </c>
      <c r="R1447" s="284">
        <v>750</v>
      </c>
      <c r="S1447" s="284">
        <v>1024</v>
      </c>
      <c r="T1447" s="284">
        <v>1145</v>
      </c>
      <c r="U1447" s="284">
        <v>1129</v>
      </c>
      <c r="V1447" s="284">
        <v>855</v>
      </c>
      <c r="W1447" s="284">
        <v>951</v>
      </c>
      <c r="X1447" s="284">
        <v>816</v>
      </c>
      <c r="Y1447" s="284">
        <v>883</v>
      </c>
      <c r="Z1447" s="284">
        <v>1030</v>
      </c>
      <c r="AA1447" s="284">
        <v>891</v>
      </c>
      <c r="AB1447" s="284">
        <v>858</v>
      </c>
      <c r="AC1447" s="284">
        <v>945</v>
      </c>
      <c r="AD1447" s="284">
        <v>1107</v>
      </c>
      <c r="AE1447" s="284">
        <v>939</v>
      </c>
      <c r="AF1447" s="284">
        <v>976</v>
      </c>
      <c r="AG1447" s="284">
        <v>1065</v>
      </c>
      <c r="AH1447" s="284">
        <v>1249</v>
      </c>
      <c r="AI1447" s="284">
        <v>811</v>
      </c>
      <c r="AJ1447" s="284">
        <v>873</v>
      </c>
      <c r="AK1447" s="284">
        <v>959</v>
      </c>
      <c r="AL1447" s="284">
        <v>1125</v>
      </c>
      <c r="AM1447" s="284">
        <v>733</v>
      </c>
      <c r="AN1447" s="284">
        <v>794</v>
      </c>
      <c r="AO1447" s="284">
        <v>908</v>
      </c>
      <c r="AP1447" s="284">
        <v>758</v>
      </c>
      <c r="AQ1447" s="284">
        <v>758</v>
      </c>
      <c r="AR1447" s="284">
        <v>906</v>
      </c>
      <c r="AS1447" s="284">
        <v>890</v>
      </c>
      <c r="AU1447" t="s">
        <v>2450</v>
      </c>
    </row>
    <row r="1448" spans="4:47" ht="13.5" customHeight="1">
      <c r="D1448" s="283" t="s">
        <v>3278</v>
      </c>
      <c r="E1448" s="283" t="s">
        <v>4713</v>
      </c>
      <c r="F1448" s="285" t="s">
        <v>2451</v>
      </c>
      <c r="G1448" s="199">
        <v>10.6</v>
      </c>
      <c r="H1448" s="284">
        <v>684</v>
      </c>
      <c r="I1448" s="284">
        <v>700</v>
      </c>
      <c r="J1448" s="284">
        <v>773</v>
      </c>
      <c r="K1448" s="284">
        <v>704</v>
      </c>
      <c r="L1448" s="284">
        <v>714</v>
      </c>
      <c r="M1448" s="284">
        <v>799</v>
      </c>
      <c r="N1448" s="284">
        <v>751</v>
      </c>
      <c r="O1448" s="284">
        <v>677</v>
      </c>
      <c r="P1448" s="284">
        <v>717</v>
      </c>
      <c r="Q1448" s="284">
        <v>784</v>
      </c>
      <c r="R1448" s="284">
        <v>750</v>
      </c>
      <c r="S1448" s="284">
        <v>1024</v>
      </c>
      <c r="T1448" s="284">
        <v>1145</v>
      </c>
      <c r="U1448" s="284">
        <v>1129</v>
      </c>
      <c r="V1448" s="284">
        <v>855</v>
      </c>
      <c r="W1448" s="284">
        <v>951</v>
      </c>
      <c r="X1448" s="284">
        <v>816</v>
      </c>
      <c r="Y1448" s="284">
        <v>883</v>
      </c>
      <c r="Z1448" s="284">
        <v>1030</v>
      </c>
      <c r="AA1448" s="284">
        <v>891</v>
      </c>
      <c r="AB1448" s="284">
        <v>858</v>
      </c>
      <c r="AC1448" s="284">
        <v>945</v>
      </c>
      <c r="AD1448" s="284">
        <v>1107</v>
      </c>
      <c r="AE1448" s="284">
        <v>939</v>
      </c>
      <c r="AF1448" s="284">
        <v>976</v>
      </c>
      <c r="AG1448" s="284">
        <v>1065</v>
      </c>
      <c r="AH1448" s="284">
        <v>1249</v>
      </c>
      <c r="AI1448" s="284">
        <v>811</v>
      </c>
      <c r="AJ1448" s="284">
        <v>873</v>
      </c>
      <c r="AK1448" s="284">
        <v>959</v>
      </c>
      <c r="AL1448" s="284">
        <v>1125</v>
      </c>
      <c r="AM1448" s="284">
        <v>733</v>
      </c>
      <c r="AN1448" s="284">
        <v>794</v>
      </c>
      <c r="AO1448" s="284">
        <v>908</v>
      </c>
      <c r="AP1448" s="284">
        <v>758</v>
      </c>
      <c r="AQ1448" s="284">
        <v>758</v>
      </c>
      <c r="AR1448" s="284">
        <v>906</v>
      </c>
      <c r="AS1448" s="284">
        <v>890</v>
      </c>
      <c r="AU1448" t="s">
        <v>3278</v>
      </c>
    </row>
    <row r="1449" spans="4:47" ht="13.5" customHeight="1">
      <c r="D1449" s="283" t="s">
        <v>2452</v>
      </c>
      <c r="E1449" s="283" t="s">
        <v>4713</v>
      </c>
      <c r="F1449" s="285" t="s">
        <v>2453</v>
      </c>
      <c r="G1449" s="199">
        <v>11.9</v>
      </c>
      <c r="H1449" s="284">
        <v>725</v>
      </c>
      <c r="I1449" s="284">
        <v>743</v>
      </c>
      <c r="J1449" s="284">
        <v>821</v>
      </c>
      <c r="K1449" s="284">
        <v>745</v>
      </c>
      <c r="L1449" s="284">
        <v>755</v>
      </c>
      <c r="M1449" s="284">
        <v>854</v>
      </c>
      <c r="N1449" s="284">
        <v>798</v>
      </c>
      <c r="O1449" s="284">
        <v>719</v>
      </c>
      <c r="P1449" s="284">
        <v>766</v>
      </c>
      <c r="Q1449" s="284">
        <v>837</v>
      </c>
      <c r="R1449" s="284">
        <v>802</v>
      </c>
      <c r="S1449" s="284">
        <v>1065</v>
      </c>
      <c r="T1449" s="284">
        <v>1198</v>
      </c>
      <c r="U1449" s="284">
        <v>1187</v>
      </c>
      <c r="V1449" s="284">
        <v>903</v>
      </c>
      <c r="W1449" s="284">
        <v>1004</v>
      </c>
      <c r="X1449" s="284">
        <v>856</v>
      </c>
      <c r="Y1449" s="284">
        <v>930</v>
      </c>
      <c r="Z1449" s="284">
        <v>1085</v>
      </c>
      <c r="AA1449" s="284">
        <v>934</v>
      </c>
      <c r="AB1449" s="284">
        <v>905</v>
      </c>
      <c r="AC1449" s="284">
        <v>1001</v>
      </c>
      <c r="AD1449" s="284">
        <v>1174</v>
      </c>
      <c r="AE1449" s="284">
        <v>989</v>
      </c>
      <c r="AF1449" s="284">
        <v>1023</v>
      </c>
      <c r="AG1449" s="284">
        <v>1121</v>
      </c>
      <c r="AH1449" s="284">
        <v>1315</v>
      </c>
      <c r="AI1449" s="284">
        <v>848</v>
      </c>
      <c r="AJ1449" s="284">
        <v>920</v>
      </c>
      <c r="AK1449" s="284">
        <v>1016</v>
      </c>
      <c r="AL1449" s="284">
        <v>1191</v>
      </c>
      <c r="AM1449" s="284">
        <v>775</v>
      </c>
      <c r="AN1449" s="284">
        <v>842</v>
      </c>
      <c r="AO1449" s="284">
        <v>962</v>
      </c>
      <c r="AP1449" s="284">
        <v>811</v>
      </c>
      <c r="AQ1449" s="284">
        <v>811</v>
      </c>
      <c r="AR1449" s="284">
        <v>976</v>
      </c>
      <c r="AS1449" s="284">
        <v>942</v>
      </c>
      <c r="AU1449" t="s">
        <v>2452</v>
      </c>
    </row>
    <row r="1450" spans="4:47" ht="13.5" customHeight="1">
      <c r="D1450" s="283" t="s">
        <v>3279</v>
      </c>
      <c r="E1450" s="283" t="s">
        <v>4713</v>
      </c>
      <c r="F1450" s="285" t="s">
        <v>2453</v>
      </c>
      <c r="G1450" s="199">
        <v>11.9</v>
      </c>
      <c r="H1450" s="284">
        <v>725</v>
      </c>
      <c r="I1450" s="284">
        <v>743</v>
      </c>
      <c r="J1450" s="284">
        <v>821</v>
      </c>
      <c r="K1450" s="284">
        <v>745</v>
      </c>
      <c r="L1450" s="284">
        <v>755</v>
      </c>
      <c r="M1450" s="284">
        <v>854</v>
      </c>
      <c r="N1450" s="284">
        <v>798</v>
      </c>
      <c r="O1450" s="284">
        <v>719</v>
      </c>
      <c r="P1450" s="284">
        <v>766</v>
      </c>
      <c r="Q1450" s="284">
        <v>837</v>
      </c>
      <c r="R1450" s="284">
        <v>802</v>
      </c>
      <c r="S1450" s="284">
        <v>1065</v>
      </c>
      <c r="T1450" s="284">
        <v>1198</v>
      </c>
      <c r="U1450" s="284">
        <v>1187</v>
      </c>
      <c r="V1450" s="284">
        <v>903</v>
      </c>
      <c r="W1450" s="284">
        <v>1004</v>
      </c>
      <c r="X1450" s="284">
        <v>856</v>
      </c>
      <c r="Y1450" s="284">
        <v>930</v>
      </c>
      <c r="Z1450" s="284">
        <v>1085</v>
      </c>
      <c r="AA1450" s="284">
        <v>934</v>
      </c>
      <c r="AB1450" s="284">
        <v>905</v>
      </c>
      <c r="AC1450" s="284">
        <v>1001</v>
      </c>
      <c r="AD1450" s="284">
        <v>1174</v>
      </c>
      <c r="AE1450" s="284">
        <v>989</v>
      </c>
      <c r="AF1450" s="284">
        <v>1023</v>
      </c>
      <c r="AG1450" s="284">
        <v>1121</v>
      </c>
      <c r="AH1450" s="284">
        <v>1315</v>
      </c>
      <c r="AI1450" s="284">
        <v>848</v>
      </c>
      <c r="AJ1450" s="284">
        <v>920</v>
      </c>
      <c r="AK1450" s="284">
        <v>1016</v>
      </c>
      <c r="AL1450" s="284">
        <v>1191</v>
      </c>
      <c r="AM1450" s="284">
        <v>775</v>
      </c>
      <c r="AN1450" s="284">
        <v>842</v>
      </c>
      <c r="AO1450" s="284">
        <v>962</v>
      </c>
      <c r="AP1450" s="284">
        <v>811</v>
      </c>
      <c r="AQ1450" s="284">
        <v>811</v>
      </c>
      <c r="AR1450" s="284">
        <v>976</v>
      </c>
      <c r="AS1450" s="284">
        <v>942</v>
      </c>
      <c r="AU1450" t="s">
        <v>3279</v>
      </c>
    </row>
    <row r="1451" spans="4:47" ht="13.5" customHeight="1">
      <c r="D1451" s="283" t="s">
        <v>2454</v>
      </c>
      <c r="E1451" s="283" t="s">
        <v>4713</v>
      </c>
      <c r="F1451" s="285" t="s">
        <v>2455</v>
      </c>
      <c r="G1451" s="199">
        <v>13.2</v>
      </c>
      <c r="H1451" s="284">
        <v>745</v>
      </c>
      <c r="I1451" s="284">
        <v>765</v>
      </c>
      <c r="J1451" s="284">
        <v>846</v>
      </c>
      <c r="K1451" s="284">
        <v>766</v>
      </c>
      <c r="L1451" s="284">
        <v>776</v>
      </c>
      <c r="M1451" s="284">
        <v>885</v>
      </c>
      <c r="N1451" s="284">
        <v>824</v>
      </c>
      <c r="O1451" s="284">
        <v>741</v>
      </c>
      <c r="P1451" s="284">
        <v>795</v>
      </c>
      <c r="Q1451" s="284">
        <v>866</v>
      </c>
      <c r="R1451" s="284">
        <v>832</v>
      </c>
      <c r="S1451" s="284">
        <v>1091</v>
      </c>
      <c r="T1451" s="284">
        <v>1235</v>
      </c>
      <c r="U1451" s="284">
        <v>1224</v>
      </c>
      <c r="V1451" s="284">
        <v>935</v>
      </c>
      <c r="W1451" s="284">
        <v>1038</v>
      </c>
      <c r="X1451" s="284">
        <v>875</v>
      </c>
      <c r="Y1451" s="284">
        <v>956</v>
      </c>
      <c r="Z1451" s="284">
        <v>1115</v>
      </c>
      <c r="AA1451" s="284">
        <v>955</v>
      </c>
      <c r="AB1451" s="284">
        <v>931</v>
      </c>
      <c r="AC1451" s="284">
        <v>1036</v>
      </c>
      <c r="AD1451" s="284">
        <v>1215</v>
      </c>
      <c r="AE1451" s="284">
        <v>1016</v>
      </c>
      <c r="AF1451" s="284">
        <v>1049</v>
      </c>
      <c r="AG1451" s="284">
        <v>1157</v>
      </c>
      <c r="AH1451" s="284">
        <v>1356</v>
      </c>
      <c r="AI1451" s="284">
        <v>866</v>
      </c>
      <c r="AJ1451" s="284">
        <v>946</v>
      </c>
      <c r="AK1451" s="284">
        <v>1051</v>
      </c>
      <c r="AL1451" s="284">
        <v>1232</v>
      </c>
      <c r="AM1451" s="284">
        <v>795</v>
      </c>
      <c r="AN1451" s="284">
        <v>869</v>
      </c>
      <c r="AO1451" s="284">
        <v>993</v>
      </c>
      <c r="AP1451" s="284">
        <v>843</v>
      </c>
      <c r="AQ1451" s="284">
        <v>843</v>
      </c>
      <c r="AR1451" s="284">
        <v>1026</v>
      </c>
      <c r="AS1451" s="284">
        <v>973</v>
      </c>
      <c r="AU1451" t="s">
        <v>2454</v>
      </c>
    </row>
    <row r="1452" spans="4:47" ht="13.5" customHeight="1">
      <c r="D1452" s="283" t="s">
        <v>3280</v>
      </c>
      <c r="E1452" s="283" t="s">
        <v>4713</v>
      </c>
      <c r="F1452" s="285" t="s">
        <v>2455</v>
      </c>
      <c r="G1452" s="199">
        <v>13.2</v>
      </c>
      <c r="H1452" s="284">
        <v>745</v>
      </c>
      <c r="I1452" s="284">
        <v>765</v>
      </c>
      <c r="J1452" s="284">
        <v>846</v>
      </c>
      <c r="K1452" s="284">
        <v>766</v>
      </c>
      <c r="L1452" s="284">
        <v>776</v>
      </c>
      <c r="M1452" s="284">
        <v>885</v>
      </c>
      <c r="N1452" s="284">
        <v>824</v>
      </c>
      <c r="O1452" s="284">
        <v>741</v>
      </c>
      <c r="P1452" s="284">
        <v>795</v>
      </c>
      <c r="Q1452" s="284">
        <v>866</v>
      </c>
      <c r="R1452" s="284">
        <v>832</v>
      </c>
      <c r="S1452" s="284">
        <v>1091</v>
      </c>
      <c r="T1452" s="284">
        <v>1235</v>
      </c>
      <c r="U1452" s="284">
        <v>1224</v>
      </c>
      <c r="V1452" s="284">
        <v>935</v>
      </c>
      <c r="W1452" s="284">
        <v>1038</v>
      </c>
      <c r="X1452" s="284">
        <v>875</v>
      </c>
      <c r="Y1452" s="284">
        <v>956</v>
      </c>
      <c r="Z1452" s="284">
        <v>1115</v>
      </c>
      <c r="AA1452" s="284">
        <v>955</v>
      </c>
      <c r="AB1452" s="284">
        <v>931</v>
      </c>
      <c r="AC1452" s="284">
        <v>1036</v>
      </c>
      <c r="AD1452" s="284">
        <v>1215</v>
      </c>
      <c r="AE1452" s="284">
        <v>1016</v>
      </c>
      <c r="AF1452" s="284">
        <v>1049</v>
      </c>
      <c r="AG1452" s="284">
        <v>1157</v>
      </c>
      <c r="AH1452" s="284">
        <v>1356</v>
      </c>
      <c r="AI1452" s="284">
        <v>866</v>
      </c>
      <c r="AJ1452" s="284">
        <v>946</v>
      </c>
      <c r="AK1452" s="284">
        <v>1051</v>
      </c>
      <c r="AL1452" s="284">
        <v>1232</v>
      </c>
      <c r="AM1452" s="284">
        <v>795</v>
      </c>
      <c r="AN1452" s="284">
        <v>869</v>
      </c>
      <c r="AO1452" s="284">
        <v>993</v>
      </c>
      <c r="AP1452" s="284">
        <v>843</v>
      </c>
      <c r="AQ1452" s="284">
        <v>843</v>
      </c>
      <c r="AR1452" s="284">
        <v>1026</v>
      </c>
      <c r="AS1452" s="284">
        <v>973</v>
      </c>
      <c r="AU1452" t="s">
        <v>3280</v>
      </c>
    </row>
    <row r="1453" spans="4:47" ht="13.5" customHeight="1">
      <c r="D1453" s="283" t="s">
        <v>2456</v>
      </c>
      <c r="E1453" s="283" t="s">
        <v>4713</v>
      </c>
      <c r="F1453" s="285" t="s">
        <v>2457</v>
      </c>
      <c r="G1453" s="199">
        <v>14.5</v>
      </c>
      <c r="H1453" s="284">
        <v>765</v>
      </c>
      <c r="I1453" s="284">
        <v>787</v>
      </c>
      <c r="J1453" s="284">
        <v>865</v>
      </c>
      <c r="K1453" s="284">
        <v>786</v>
      </c>
      <c r="L1453" s="284">
        <v>797</v>
      </c>
      <c r="M1453" s="284">
        <v>910</v>
      </c>
      <c r="N1453" s="284">
        <v>849</v>
      </c>
      <c r="O1453" s="284">
        <v>762</v>
      </c>
      <c r="P1453" s="284">
        <v>824</v>
      </c>
      <c r="Q1453" s="284">
        <v>896</v>
      </c>
      <c r="R1453" s="284">
        <v>862</v>
      </c>
      <c r="S1453" s="284">
        <v>1118</v>
      </c>
      <c r="T1453" s="284">
        <v>1273</v>
      </c>
      <c r="U1453" s="284">
        <v>1261</v>
      </c>
      <c r="V1453" s="284">
        <v>966</v>
      </c>
      <c r="W1453" s="284">
        <v>1073</v>
      </c>
      <c r="X1453" s="284">
        <v>895</v>
      </c>
      <c r="Y1453" s="284">
        <v>982</v>
      </c>
      <c r="Z1453" s="284">
        <v>1144</v>
      </c>
      <c r="AA1453" s="284">
        <v>976</v>
      </c>
      <c r="AB1453" s="284">
        <v>957</v>
      </c>
      <c r="AC1453" s="284">
        <v>1072</v>
      </c>
      <c r="AD1453" s="284">
        <v>1257</v>
      </c>
      <c r="AE1453" s="284">
        <v>1043</v>
      </c>
      <c r="AF1453" s="284">
        <v>1075</v>
      </c>
      <c r="AG1453" s="284">
        <v>1192</v>
      </c>
      <c r="AH1453" s="284">
        <v>1398</v>
      </c>
      <c r="AI1453" s="284">
        <v>882</v>
      </c>
      <c r="AJ1453" s="284">
        <v>972</v>
      </c>
      <c r="AK1453" s="284">
        <v>1086</v>
      </c>
      <c r="AL1453" s="284">
        <v>1274</v>
      </c>
      <c r="AM1453" s="284">
        <v>816</v>
      </c>
      <c r="AN1453" s="284">
        <v>896</v>
      </c>
      <c r="AO1453" s="284">
        <v>1024</v>
      </c>
      <c r="AP1453" s="284">
        <v>876</v>
      </c>
      <c r="AQ1453" s="284">
        <v>876</v>
      </c>
      <c r="AR1453" s="284">
        <v>1077</v>
      </c>
      <c r="AS1453" s="284">
        <v>1004</v>
      </c>
      <c r="AU1453" t="s">
        <v>2456</v>
      </c>
    </row>
    <row r="1454" spans="4:47" ht="13.5" customHeight="1">
      <c r="D1454" s="283" t="s">
        <v>3281</v>
      </c>
      <c r="E1454" s="283" t="s">
        <v>4713</v>
      </c>
      <c r="F1454" s="285" t="s">
        <v>2457</v>
      </c>
      <c r="G1454" s="199">
        <v>14.5</v>
      </c>
      <c r="H1454" s="284">
        <v>765</v>
      </c>
      <c r="I1454" s="284">
        <v>787</v>
      </c>
      <c r="J1454" s="284">
        <v>865</v>
      </c>
      <c r="K1454" s="284">
        <v>786</v>
      </c>
      <c r="L1454" s="284">
        <v>797</v>
      </c>
      <c r="M1454" s="284">
        <v>910</v>
      </c>
      <c r="N1454" s="284">
        <v>849</v>
      </c>
      <c r="O1454" s="284">
        <v>762</v>
      </c>
      <c r="P1454" s="284">
        <v>824</v>
      </c>
      <c r="Q1454" s="284">
        <v>896</v>
      </c>
      <c r="R1454" s="284">
        <v>862</v>
      </c>
      <c r="S1454" s="284">
        <v>1118</v>
      </c>
      <c r="T1454" s="284">
        <v>1273</v>
      </c>
      <c r="U1454" s="284">
        <v>1261</v>
      </c>
      <c r="V1454" s="284">
        <v>966</v>
      </c>
      <c r="W1454" s="284">
        <v>1073</v>
      </c>
      <c r="X1454" s="284">
        <v>895</v>
      </c>
      <c r="Y1454" s="284">
        <v>982</v>
      </c>
      <c r="Z1454" s="284">
        <v>1144</v>
      </c>
      <c r="AA1454" s="284">
        <v>976</v>
      </c>
      <c r="AB1454" s="284">
        <v>957</v>
      </c>
      <c r="AC1454" s="284">
        <v>1072</v>
      </c>
      <c r="AD1454" s="284">
        <v>1257</v>
      </c>
      <c r="AE1454" s="284">
        <v>1043</v>
      </c>
      <c r="AF1454" s="284">
        <v>1075</v>
      </c>
      <c r="AG1454" s="284">
        <v>1192</v>
      </c>
      <c r="AH1454" s="284">
        <v>1398</v>
      </c>
      <c r="AI1454" s="284">
        <v>882</v>
      </c>
      <c r="AJ1454" s="284">
        <v>972</v>
      </c>
      <c r="AK1454" s="284">
        <v>1086</v>
      </c>
      <c r="AL1454" s="284">
        <v>1274</v>
      </c>
      <c r="AM1454" s="284">
        <v>816</v>
      </c>
      <c r="AN1454" s="284">
        <v>896</v>
      </c>
      <c r="AO1454" s="284">
        <v>1024</v>
      </c>
      <c r="AP1454" s="284">
        <v>876</v>
      </c>
      <c r="AQ1454" s="284">
        <v>876</v>
      </c>
      <c r="AR1454" s="284">
        <v>1077</v>
      </c>
      <c r="AS1454" s="284">
        <v>1004</v>
      </c>
      <c r="AU1454" t="s">
        <v>3281</v>
      </c>
    </row>
    <row r="1455" spans="4:47" ht="13.5" customHeight="1">
      <c r="D1455" s="283" t="s">
        <v>2458</v>
      </c>
      <c r="E1455" s="283" t="s">
        <v>4713</v>
      </c>
      <c r="F1455" s="285" t="s">
        <v>2459</v>
      </c>
      <c r="G1455" s="199">
        <v>15.9</v>
      </c>
      <c r="H1455" s="284">
        <v>803</v>
      </c>
      <c r="I1455" s="284">
        <v>813</v>
      </c>
      <c r="J1455" s="284">
        <v>908</v>
      </c>
      <c r="K1455" s="284">
        <v>824</v>
      </c>
      <c r="L1455" s="284">
        <v>823</v>
      </c>
      <c r="M1455" s="284">
        <v>953</v>
      </c>
      <c r="N1455" s="284">
        <v>886</v>
      </c>
      <c r="O1455" s="284">
        <v>799</v>
      </c>
      <c r="P1455" s="284">
        <v>850</v>
      </c>
      <c r="Q1455" s="284">
        <v>943</v>
      </c>
      <c r="R1455" s="284">
        <v>899</v>
      </c>
      <c r="S1455" s="284">
        <v>1157</v>
      </c>
      <c r="T1455" s="284">
        <v>1322</v>
      </c>
      <c r="U1455" s="284">
        <v>1313</v>
      </c>
      <c r="V1455" s="284">
        <v>1004</v>
      </c>
      <c r="W1455" s="284">
        <v>1115</v>
      </c>
      <c r="X1455" s="284">
        <v>923</v>
      </c>
      <c r="Y1455" s="284">
        <v>1016</v>
      </c>
      <c r="Z1455" s="284">
        <v>1184</v>
      </c>
      <c r="AA1455" s="284">
        <v>1007</v>
      </c>
      <c r="AB1455" s="284">
        <v>992</v>
      </c>
      <c r="AC1455" s="284">
        <v>1114</v>
      </c>
      <c r="AD1455" s="284">
        <v>1307</v>
      </c>
      <c r="AE1455" s="284">
        <v>1080</v>
      </c>
      <c r="AF1455" s="284">
        <v>1110</v>
      </c>
      <c r="AG1455" s="284">
        <v>1235</v>
      </c>
      <c r="AH1455" s="284">
        <v>1448</v>
      </c>
      <c r="AI1455" s="284">
        <v>909</v>
      </c>
      <c r="AJ1455" s="284">
        <v>1006</v>
      </c>
      <c r="AK1455" s="284">
        <v>1106</v>
      </c>
      <c r="AL1455" s="284">
        <v>1324</v>
      </c>
      <c r="AM1455" s="284">
        <v>850</v>
      </c>
      <c r="AN1455" s="284">
        <v>938</v>
      </c>
      <c r="AO1455" s="284">
        <v>1072</v>
      </c>
      <c r="AP1455" s="284">
        <v>913</v>
      </c>
      <c r="AQ1455" s="284">
        <v>913</v>
      </c>
      <c r="AR1455" s="284">
        <v>1129</v>
      </c>
      <c r="AS1455" s="284">
        <v>1037</v>
      </c>
      <c r="AU1455" t="s">
        <v>2458</v>
      </c>
    </row>
    <row r="1456" spans="4:47" ht="13.5" customHeight="1">
      <c r="D1456" s="283" t="s">
        <v>3282</v>
      </c>
      <c r="E1456" s="283" t="s">
        <v>4713</v>
      </c>
      <c r="F1456" s="285" t="s">
        <v>2459</v>
      </c>
      <c r="G1456" s="199">
        <v>15.9</v>
      </c>
      <c r="H1456" s="284">
        <v>803</v>
      </c>
      <c r="I1456" s="284">
        <v>813</v>
      </c>
      <c r="J1456" s="284">
        <v>908</v>
      </c>
      <c r="K1456" s="284">
        <v>824</v>
      </c>
      <c r="L1456" s="284">
        <v>823</v>
      </c>
      <c r="M1456" s="284">
        <v>953</v>
      </c>
      <c r="N1456" s="284">
        <v>886</v>
      </c>
      <c r="O1456" s="284">
        <v>799</v>
      </c>
      <c r="P1456" s="284">
        <v>850</v>
      </c>
      <c r="Q1456" s="284">
        <v>943</v>
      </c>
      <c r="R1456" s="284">
        <v>899</v>
      </c>
      <c r="S1456" s="284">
        <v>1157</v>
      </c>
      <c r="T1456" s="284">
        <v>1322</v>
      </c>
      <c r="U1456" s="284">
        <v>1313</v>
      </c>
      <c r="V1456" s="284">
        <v>1004</v>
      </c>
      <c r="W1456" s="284">
        <v>1115</v>
      </c>
      <c r="X1456" s="284">
        <v>923</v>
      </c>
      <c r="Y1456" s="284">
        <v>1016</v>
      </c>
      <c r="Z1456" s="284">
        <v>1184</v>
      </c>
      <c r="AA1456" s="284">
        <v>1007</v>
      </c>
      <c r="AB1456" s="284">
        <v>992</v>
      </c>
      <c r="AC1456" s="284">
        <v>1114</v>
      </c>
      <c r="AD1456" s="284">
        <v>1307</v>
      </c>
      <c r="AE1456" s="284">
        <v>1080</v>
      </c>
      <c r="AF1456" s="284">
        <v>1110</v>
      </c>
      <c r="AG1456" s="284">
        <v>1235</v>
      </c>
      <c r="AH1456" s="284">
        <v>1448</v>
      </c>
      <c r="AI1456" s="284">
        <v>909</v>
      </c>
      <c r="AJ1456" s="284">
        <v>1006</v>
      </c>
      <c r="AK1456" s="284">
        <v>1106</v>
      </c>
      <c r="AL1456" s="284">
        <v>1324</v>
      </c>
      <c r="AM1456" s="284">
        <v>850</v>
      </c>
      <c r="AN1456" s="284">
        <v>938</v>
      </c>
      <c r="AO1456" s="284">
        <v>1072</v>
      </c>
      <c r="AP1456" s="284">
        <v>913</v>
      </c>
      <c r="AQ1456" s="284">
        <v>913</v>
      </c>
      <c r="AR1456" s="284">
        <v>1129</v>
      </c>
      <c r="AS1456" s="284">
        <v>1037</v>
      </c>
      <c r="AU1456" t="s">
        <v>3282</v>
      </c>
    </row>
    <row r="1457" spans="4:47" ht="13.5" customHeight="1">
      <c r="D1457" s="283" t="s">
        <v>2460</v>
      </c>
      <c r="E1457" s="283" t="s">
        <v>4713</v>
      </c>
      <c r="F1457" s="285" t="s">
        <v>2461</v>
      </c>
      <c r="G1457" s="199">
        <v>17.200000000000003</v>
      </c>
      <c r="H1457" s="284">
        <v>870</v>
      </c>
      <c r="I1457" s="284">
        <v>877</v>
      </c>
      <c r="J1457" s="284">
        <v>977</v>
      </c>
      <c r="K1457" s="284">
        <v>909</v>
      </c>
      <c r="L1457" s="284">
        <v>904</v>
      </c>
      <c r="M1457" s="284">
        <v>1032</v>
      </c>
      <c r="N1457" s="284">
        <v>974</v>
      </c>
      <c r="O1457" s="284">
        <v>866</v>
      </c>
      <c r="P1457" s="284">
        <v>913</v>
      </c>
      <c r="Q1457" s="284">
        <v>1019</v>
      </c>
      <c r="R1457" s="284">
        <v>975</v>
      </c>
      <c r="S1457" s="284">
        <v>1283</v>
      </c>
      <c r="T1457" s="284">
        <v>1461</v>
      </c>
      <c r="U1457" s="284">
        <v>1475</v>
      </c>
      <c r="V1457" s="284">
        <v>1096</v>
      </c>
      <c r="W1457" s="284">
        <v>1218</v>
      </c>
      <c r="X1457" s="284">
        <v>1021</v>
      </c>
      <c r="Y1457" s="284">
        <v>1128</v>
      </c>
      <c r="Z1457" s="284">
        <v>1323</v>
      </c>
      <c r="AA1457" s="284">
        <v>1118</v>
      </c>
      <c r="AB1457" s="284">
        <v>1082</v>
      </c>
      <c r="AC1457" s="284">
        <v>1215</v>
      </c>
      <c r="AD1457" s="284">
        <v>1425</v>
      </c>
      <c r="AE1457" s="284">
        <v>1179</v>
      </c>
      <c r="AF1457" s="284">
        <v>1235</v>
      </c>
      <c r="AG1457" s="284">
        <v>1370</v>
      </c>
      <c r="AH1457" s="284">
        <v>1608</v>
      </c>
      <c r="AI1457" s="284">
        <v>1006</v>
      </c>
      <c r="AJ1457" s="284">
        <v>1103</v>
      </c>
      <c r="AK1457" s="284">
        <v>1213</v>
      </c>
      <c r="AL1457" s="284">
        <v>1449</v>
      </c>
      <c r="AM1457" s="284">
        <v>931</v>
      </c>
      <c r="AN1457" s="284">
        <v>1025</v>
      </c>
      <c r="AO1457" s="284">
        <v>1171</v>
      </c>
      <c r="AP1457" s="284">
        <v>971</v>
      </c>
      <c r="AQ1457" s="284">
        <v>971</v>
      </c>
      <c r="AR1457" s="284">
        <v>1204</v>
      </c>
      <c r="AS1457" s="284">
        <v>1144</v>
      </c>
      <c r="AU1457" t="s">
        <v>2460</v>
      </c>
    </row>
    <row r="1458" spans="4:47" ht="13.5" customHeight="1">
      <c r="D1458" s="283" t="s">
        <v>3283</v>
      </c>
      <c r="E1458" s="283" t="s">
        <v>4713</v>
      </c>
      <c r="F1458" s="285" t="s">
        <v>2461</v>
      </c>
      <c r="G1458" s="199">
        <v>17.200000000000003</v>
      </c>
      <c r="H1458" s="284">
        <v>870</v>
      </c>
      <c r="I1458" s="284">
        <v>877</v>
      </c>
      <c r="J1458" s="284">
        <v>977</v>
      </c>
      <c r="K1458" s="284">
        <v>909</v>
      </c>
      <c r="L1458" s="284">
        <v>904</v>
      </c>
      <c r="M1458" s="284">
        <v>1032</v>
      </c>
      <c r="N1458" s="284">
        <v>974</v>
      </c>
      <c r="O1458" s="284">
        <v>866</v>
      </c>
      <c r="P1458" s="284">
        <v>913</v>
      </c>
      <c r="Q1458" s="284">
        <v>1019</v>
      </c>
      <c r="R1458" s="284">
        <v>975</v>
      </c>
      <c r="S1458" s="284">
        <v>1283</v>
      </c>
      <c r="T1458" s="284">
        <v>1461</v>
      </c>
      <c r="U1458" s="284">
        <v>1475</v>
      </c>
      <c r="V1458" s="284">
        <v>1096</v>
      </c>
      <c r="W1458" s="284">
        <v>1218</v>
      </c>
      <c r="X1458" s="284">
        <v>1021</v>
      </c>
      <c r="Y1458" s="284">
        <v>1128</v>
      </c>
      <c r="Z1458" s="284">
        <v>1323</v>
      </c>
      <c r="AA1458" s="284">
        <v>1118</v>
      </c>
      <c r="AB1458" s="284">
        <v>1082</v>
      </c>
      <c r="AC1458" s="284">
        <v>1215</v>
      </c>
      <c r="AD1458" s="284">
        <v>1425</v>
      </c>
      <c r="AE1458" s="284">
        <v>1179</v>
      </c>
      <c r="AF1458" s="284">
        <v>1235</v>
      </c>
      <c r="AG1458" s="284">
        <v>1370</v>
      </c>
      <c r="AH1458" s="284">
        <v>1608</v>
      </c>
      <c r="AI1458" s="284">
        <v>1006</v>
      </c>
      <c r="AJ1458" s="284">
        <v>1103</v>
      </c>
      <c r="AK1458" s="284">
        <v>1213</v>
      </c>
      <c r="AL1458" s="284">
        <v>1449</v>
      </c>
      <c r="AM1458" s="284">
        <v>931</v>
      </c>
      <c r="AN1458" s="284">
        <v>1025</v>
      </c>
      <c r="AO1458" s="284">
        <v>1171</v>
      </c>
      <c r="AP1458" s="284">
        <v>971</v>
      </c>
      <c r="AQ1458" s="284">
        <v>971</v>
      </c>
      <c r="AR1458" s="284">
        <v>1204</v>
      </c>
      <c r="AS1458" s="284">
        <v>1144</v>
      </c>
      <c r="AU1458" t="s">
        <v>3283</v>
      </c>
    </row>
    <row r="1459" spans="4:47" ht="13.5" customHeight="1">
      <c r="D1459" s="283" t="s">
        <v>2462</v>
      </c>
      <c r="E1459" s="283" t="s">
        <v>4713</v>
      </c>
      <c r="F1459" s="285" t="s">
        <v>2463</v>
      </c>
      <c r="G1459" s="199">
        <v>18.5</v>
      </c>
      <c r="H1459" s="284">
        <v>901</v>
      </c>
      <c r="I1459" s="284">
        <v>914</v>
      </c>
      <c r="J1459" s="284">
        <v>1027</v>
      </c>
      <c r="K1459" s="284">
        <v>940</v>
      </c>
      <c r="L1459" s="284">
        <v>940</v>
      </c>
      <c r="M1459" s="284">
        <v>1088</v>
      </c>
      <c r="N1459" s="284">
        <v>1012</v>
      </c>
      <c r="O1459" s="284">
        <v>898</v>
      </c>
      <c r="P1459" s="284">
        <v>957</v>
      </c>
      <c r="Q1459" s="284">
        <v>1066</v>
      </c>
      <c r="R1459" s="284">
        <v>1017</v>
      </c>
      <c r="S1459" s="284">
        <v>1406</v>
      </c>
      <c r="T1459" s="284">
        <v>1605</v>
      </c>
      <c r="U1459" s="284">
        <v>1575</v>
      </c>
      <c r="V1459" s="284">
        <v>1181</v>
      </c>
      <c r="W1459" s="284">
        <v>1313</v>
      </c>
      <c r="X1459" s="284">
        <v>1091</v>
      </c>
      <c r="Y1459" s="284">
        <v>1200</v>
      </c>
      <c r="Z1459" s="284">
        <v>1399</v>
      </c>
      <c r="AA1459" s="284">
        <v>1189</v>
      </c>
      <c r="AB1459" s="284">
        <v>1170</v>
      </c>
      <c r="AC1459" s="284">
        <v>1312</v>
      </c>
      <c r="AD1459" s="284">
        <v>1540</v>
      </c>
      <c r="AE1459" s="284">
        <v>1274</v>
      </c>
      <c r="AF1459" s="284">
        <v>1345</v>
      </c>
      <c r="AG1459" s="284">
        <v>1491</v>
      </c>
      <c r="AH1459" s="284">
        <v>1750</v>
      </c>
      <c r="AI1459" s="284">
        <v>1082</v>
      </c>
      <c r="AJ1459" s="284">
        <v>1193</v>
      </c>
      <c r="AK1459" s="284">
        <v>1313</v>
      </c>
      <c r="AL1459" s="284">
        <v>1567</v>
      </c>
      <c r="AM1459" s="284">
        <v>980</v>
      </c>
      <c r="AN1459" s="284">
        <v>1080</v>
      </c>
      <c r="AO1459" s="284">
        <v>1234</v>
      </c>
      <c r="AP1459" s="284">
        <v>1023</v>
      </c>
      <c r="AQ1459" s="284">
        <v>1023</v>
      </c>
      <c r="AR1459" s="284">
        <v>1285</v>
      </c>
      <c r="AS1459" s="284">
        <v>1228</v>
      </c>
      <c r="AU1459" t="s">
        <v>2462</v>
      </c>
    </row>
    <row r="1460" spans="4:47" ht="13.5" customHeight="1">
      <c r="D1460" s="283" t="s">
        <v>3284</v>
      </c>
      <c r="E1460" s="283" t="s">
        <v>4713</v>
      </c>
      <c r="F1460" s="285" t="s">
        <v>2463</v>
      </c>
      <c r="G1460" s="199">
        <v>18.5</v>
      </c>
      <c r="H1460" s="284">
        <v>901</v>
      </c>
      <c r="I1460" s="284">
        <v>914</v>
      </c>
      <c r="J1460" s="284">
        <v>1027</v>
      </c>
      <c r="K1460" s="284">
        <v>940</v>
      </c>
      <c r="L1460" s="284">
        <v>940</v>
      </c>
      <c r="M1460" s="284">
        <v>1088</v>
      </c>
      <c r="N1460" s="284">
        <v>1012</v>
      </c>
      <c r="O1460" s="284">
        <v>898</v>
      </c>
      <c r="P1460" s="284">
        <v>957</v>
      </c>
      <c r="Q1460" s="284">
        <v>1066</v>
      </c>
      <c r="R1460" s="284">
        <v>1017</v>
      </c>
      <c r="S1460" s="284">
        <v>1406</v>
      </c>
      <c r="T1460" s="284">
        <v>1605</v>
      </c>
      <c r="U1460" s="284">
        <v>1575</v>
      </c>
      <c r="V1460" s="284">
        <v>1181</v>
      </c>
      <c r="W1460" s="284">
        <v>1313</v>
      </c>
      <c r="X1460" s="284">
        <v>1091</v>
      </c>
      <c r="Y1460" s="284">
        <v>1200</v>
      </c>
      <c r="Z1460" s="284">
        <v>1399</v>
      </c>
      <c r="AA1460" s="284">
        <v>1189</v>
      </c>
      <c r="AB1460" s="284">
        <v>1170</v>
      </c>
      <c r="AC1460" s="284">
        <v>1312</v>
      </c>
      <c r="AD1460" s="284">
        <v>1540</v>
      </c>
      <c r="AE1460" s="284">
        <v>1274</v>
      </c>
      <c r="AF1460" s="284">
        <v>1345</v>
      </c>
      <c r="AG1460" s="284">
        <v>1491</v>
      </c>
      <c r="AH1460" s="284">
        <v>1750</v>
      </c>
      <c r="AI1460" s="284">
        <v>1082</v>
      </c>
      <c r="AJ1460" s="284">
        <v>1193</v>
      </c>
      <c r="AK1460" s="284">
        <v>1313</v>
      </c>
      <c r="AL1460" s="284">
        <v>1567</v>
      </c>
      <c r="AM1460" s="284">
        <v>980</v>
      </c>
      <c r="AN1460" s="284">
        <v>1080</v>
      </c>
      <c r="AO1460" s="284">
        <v>1234</v>
      </c>
      <c r="AP1460" s="284">
        <v>1023</v>
      </c>
      <c r="AQ1460" s="284">
        <v>1023</v>
      </c>
      <c r="AR1460" s="284">
        <v>1285</v>
      </c>
      <c r="AS1460" s="284">
        <v>1228</v>
      </c>
      <c r="AU1460" t="s">
        <v>3284</v>
      </c>
    </row>
    <row r="1461" spans="4:47" ht="13.5" customHeight="1">
      <c r="D1461" s="283" t="s">
        <v>2474</v>
      </c>
      <c r="E1461" s="283" t="s">
        <v>4713</v>
      </c>
      <c r="F1461" s="285" t="s">
        <v>2475</v>
      </c>
      <c r="G1461" s="199">
        <v>19.8</v>
      </c>
      <c r="H1461" s="284">
        <v>1006</v>
      </c>
      <c r="I1461" s="284">
        <v>1019</v>
      </c>
      <c r="J1461" s="284">
        <v>1147</v>
      </c>
      <c r="K1461" s="284">
        <v>1045</v>
      </c>
      <c r="L1461" s="284">
        <v>1044</v>
      </c>
      <c r="M1461" s="284">
        <v>1208</v>
      </c>
      <c r="N1461" s="284">
        <v>1123</v>
      </c>
      <c r="O1461" s="284">
        <v>1003</v>
      </c>
      <c r="P1461" s="284">
        <v>1062</v>
      </c>
      <c r="Q1461" s="284">
        <v>1186</v>
      </c>
      <c r="R1461" s="284">
        <v>1128</v>
      </c>
      <c r="S1461" s="284">
        <v>1519</v>
      </c>
      <c r="T1461" s="284">
        <v>1720</v>
      </c>
      <c r="U1461" s="284">
        <v>1716</v>
      </c>
      <c r="V1461" s="284">
        <v>1276</v>
      </c>
      <c r="W1461" s="284">
        <v>1422</v>
      </c>
      <c r="X1461" s="284">
        <v>1194</v>
      </c>
      <c r="Y1461" s="284">
        <v>1305</v>
      </c>
      <c r="Z1461" s="284">
        <v>1523</v>
      </c>
      <c r="AA1461" s="284">
        <v>1302</v>
      </c>
      <c r="AB1461" s="284">
        <v>1273</v>
      </c>
      <c r="AC1461" s="284">
        <v>1418</v>
      </c>
      <c r="AD1461" s="284">
        <v>1664</v>
      </c>
      <c r="AE1461" s="284">
        <v>1388</v>
      </c>
      <c r="AF1461" s="284">
        <v>1448</v>
      </c>
      <c r="AG1461" s="284">
        <v>1597</v>
      </c>
      <c r="AH1461" s="284">
        <v>1874</v>
      </c>
      <c r="AI1461" s="284">
        <v>1188</v>
      </c>
      <c r="AJ1461" s="284">
        <v>1296</v>
      </c>
      <c r="AK1461" s="284">
        <v>1418</v>
      </c>
      <c r="AL1461" s="284">
        <v>1691</v>
      </c>
      <c r="AM1461" s="284">
        <v>1083</v>
      </c>
      <c r="AN1461" s="284">
        <v>1183</v>
      </c>
      <c r="AO1461" s="284">
        <v>1353</v>
      </c>
      <c r="AP1461" s="284">
        <v>1141</v>
      </c>
      <c r="AQ1461" s="284">
        <v>1141</v>
      </c>
      <c r="AR1461" s="284">
        <v>1405</v>
      </c>
      <c r="AS1461" s="284">
        <v>1343</v>
      </c>
      <c r="AU1461" t="s">
        <v>2474</v>
      </c>
    </row>
    <row r="1462" spans="4:47" ht="13.5" customHeight="1">
      <c r="D1462" s="283" t="s">
        <v>3285</v>
      </c>
      <c r="E1462" s="283" t="s">
        <v>4713</v>
      </c>
      <c r="F1462" s="285" t="s">
        <v>2475</v>
      </c>
      <c r="G1462" s="199">
        <v>19.8</v>
      </c>
      <c r="H1462" s="284">
        <v>1006</v>
      </c>
      <c r="I1462" s="284">
        <v>1019</v>
      </c>
      <c r="J1462" s="284">
        <v>1147</v>
      </c>
      <c r="K1462" s="284">
        <v>1045</v>
      </c>
      <c r="L1462" s="284">
        <v>1044</v>
      </c>
      <c r="M1462" s="284">
        <v>1208</v>
      </c>
      <c r="N1462" s="284">
        <v>1123</v>
      </c>
      <c r="O1462" s="284">
        <v>1003</v>
      </c>
      <c r="P1462" s="284">
        <v>1062</v>
      </c>
      <c r="Q1462" s="284">
        <v>1186</v>
      </c>
      <c r="R1462" s="284">
        <v>1128</v>
      </c>
      <c r="S1462" s="284">
        <v>1519</v>
      </c>
      <c r="T1462" s="284">
        <v>1720</v>
      </c>
      <c r="U1462" s="284">
        <v>1716</v>
      </c>
      <c r="V1462" s="284">
        <v>1276</v>
      </c>
      <c r="W1462" s="284">
        <v>1422</v>
      </c>
      <c r="X1462" s="284">
        <v>1194</v>
      </c>
      <c r="Y1462" s="284">
        <v>1305</v>
      </c>
      <c r="Z1462" s="284">
        <v>1523</v>
      </c>
      <c r="AA1462" s="284">
        <v>1302</v>
      </c>
      <c r="AB1462" s="284">
        <v>1273</v>
      </c>
      <c r="AC1462" s="284">
        <v>1418</v>
      </c>
      <c r="AD1462" s="284">
        <v>1664</v>
      </c>
      <c r="AE1462" s="284">
        <v>1388</v>
      </c>
      <c r="AF1462" s="284">
        <v>1448</v>
      </c>
      <c r="AG1462" s="284">
        <v>1597</v>
      </c>
      <c r="AH1462" s="284">
        <v>1874</v>
      </c>
      <c r="AI1462" s="284">
        <v>1188</v>
      </c>
      <c r="AJ1462" s="284">
        <v>1296</v>
      </c>
      <c r="AK1462" s="284">
        <v>1418</v>
      </c>
      <c r="AL1462" s="284">
        <v>1691</v>
      </c>
      <c r="AM1462" s="284">
        <v>1083</v>
      </c>
      <c r="AN1462" s="284">
        <v>1183</v>
      </c>
      <c r="AO1462" s="284">
        <v>1353</v>
      </c>
      <c r="AP1462" s="284">
        <v>1141</v>
      </c>
      <c r="AQ1462" s="284">
        <v>1141</v>
      </c>
      <c r="AR1462" s="284">
        <v>1405</v>
      </c>
      <c r="AS1462" s="284">
        <v>1343</v>
      </c>
      <c r="AU1462" t="s">
        <v>3285</v>
      </c>
    </row>
    <row r="1463" spans="4:47" ht="13.5" customHeight="1">
      <c r="D1463" s="283" t="s">
        <v>2476</v>
      </c>
      <c r="E1463" s="283" t="s">
        <v>4713</v>
      </c>
      <c r="F1463" s="285" t="s">
        <v>2477</v>
      </c>
      <c r="G1463" s="199">
        <v>19.8</v>
      </c>
      <c r="H1463" s="284">
        <v>1074</v>
      </c>
      <c r="I1463" s="284">
        <v>1088</v>
      </c>
      <c r="J1463" s="284">
        <v>1225</v>
      </c>
      <c r="K1463" s="284">
        <v>1114</v>
      </c>
      <c r="L1463" s="284">
        <v>1112</v>
      </c>
      <c r="M1463" s="284">
        <v>1293</v>
      </c>
      <c r="N1463" s="284">
        <v>1198</v>
      </c>
      <c r="O1463" s="284">
        <v>1073</v>
      </c>
      <c r="P1463" s="284">
        <v>1138</v>
      </c>
      <c r="Q1463" s="284">
        <v>1269</v>
      </c>
      <c r="R1463" s="284">
        <v>1208</v>
      </c>
      <c r="S1463" s="284">
        <v>1587</v>
      </c>
      <c r="T1463" s="284">
        <v>1802</v>
      </c>
      <c r="U1463" s="284">
        <v>1807</v>
      </c>
      <c r="V1463" s="284">
        <v>1353</v>
      </c>
      <c r="W1463" s="284">
        <v>1508</v>
      </c>
      <c r="X1463" s="284">
        <v>1261</v>
      </c>
      <c r="Y1463" s="284">
        <v>1379</v>
      </c>
      <c r="Z1463" s="284">
        <v>1609</v>
      </c>
      <c r="AA1463" s="284">
        <v>1375</v>
      </c>
      <c r="AB1463" s="284">
        <v>1347</v>
      </c>
      <c r="AC1463" s="284">
        <v>1501</v>
      </c>
      <c r="AD1463" s="284">
        <v>1762</v>
      </c>
      <c r="AE1463" s="284">
        <v>1468</v>
      </c>
      <c r="AF1463" s="284">
        <v>1522</v>
      </c>
      <c r="AG1463" s="284">
        <v>1680</v>
      </c>
      <c r="AH1463" s="284">
        <v>1972</v>
      </c>
      <c r="AI1463" s="284">
        <v>1253</v>
      </c>
      <c r="AJ1463" s="284">
        <v>1369</v>
      </c>
      <c r="AK1463" s="284">
        <v>1502</v>
      </c>
      <c r="AL1463" s="284">
        <v>1789</v>
      </c>
      <c r="AM1463" s="284">
        <v>1151</v>
      </c>
      <c r="AN1463" s="284">
        <v>1258</v>
      </c>
      <c r="AO1463" s="284">
        <v>1438</v>
      </c>
      <c r="AP1463" s="284">
        <v>1226</v>
      </c>
      <c r="AQ1463" s="284">
        <v>1226</v>
      </c>
      <c r="AR1463" s="284">
        <v>1508</v>
      </c>
      <c r="AS1463" s="284">
        <v>1427</v>
      </c>
      <c r="AU1463" t="s">
        <v>2476</v>
      </c>
    </row>
    <row r="1464" spans="4:47" ht="13.5" customHeight="1">
      <c r="D1464" s="283" t="s">
        <v>3286</v>
      </c>
      <c r="E1464" s="283" t="s">
        <v>4713</v>
      </c>
      <c r="F1464" s="285" t="s">
        <v>2477</v>
      </c>
      <c r="G1464" s="199">
        <v>19.8</v>
      </c>
      <c r="H1464" s="284">
        <v>1074</v>
      </c>
      <c r="I1464" s="284">
        <v>1088</v>
      </c>
      <c r="J1464" s="284">
        <v>1225</v>
      </c>
      <c r="K1464" s="284">
        <v>1114</v>
      </c>
      <c r="L1464" s="284">
        <v>1112</v>
      </c>
      <c r="M1464" s="284">
        <v>1293</v>
      </c>
      <c r="N1464" s="284">
        <v>1198</v>
      </c>
      <c r="O1464" s="284">
        <v>1073</v>
      </c>
      <c r="P1464" s="284">
        <v>1138</v>
      </c>
      <c r="Q1464" s="284">
        <v>1269</v>
      </c>
      <c r="R1464" s="284">
        <v>1208</v>
      </c>
      <c r="S1464" s="284">
        <v>1587</v>
      </c>
      <c r="T1464" s="284">
        <v>1802</v>
      </c>
      <c r="U1464" s="284">
        <v>1807</v>
      </c>
      <c r="V1464" s="284">
        <v>1353</v>
      </c>
      <c r="W1464" s="284">
        <v>1508</v>
      </c>
      <c r="X1464" s="284">
        <v>1261</v>
      </c>
      <c r="Y1464" s="284">
        <v>1379</v>
      </c>
      <c r="Z1464" s="284">
        <v>1609</v>
      </c>
      <c r="AA1464" s="284">
        <v>1375</v>
      </c>
      <c r="AB1464" s="284">
        <v>1347</v>
      </c>
      <c r="AC1464" s="284">
        <v>1501</v>
      </c>
      <c r="AD1464" s="284">
        <v>1762</v>
      </c>
      <c r="AE1464" s="284">
        <v>1468</v>
      </c>
      <c r="AF1464" s="284">
        <v>1522</v>
      </c>
      <c r="AG1464" s="284">
        <v>1680</v>
      </c>
      <c r="AH1464" s="284">
        <v>1972</v>
      </c>
      <c r="AI1464" s="284">
        <v>1253</v>
      </c>
      <c r="AJ1464" s="284">
        <v>1369</v>
      </c>
      <c r="AK1464" s="284">
        <v>1502</v>
      </c>
      <c r="AL1464" s="284">
        <v>1789</v>
      </c>
      <c r="AM1464" s="284">
        <v>1151</v>
      </c>
      <c r="AN1464" s="284">
        <v>1258</v>
      </c>
      <c r="AO1464" s="284">
        <v>1438</v>
      </c>
      <c r="AP1464" s="284">
        <v>1226</v>
      </c>
      <c r="AQ1464" s="284">
        <v>1226</v>
      </c>
      <c r="AR1464" s="284">
        <v>1508</v>
      </c>
      <c r="AS1464" s="284">
        <v>1427</v>
      </c>
      <c r="AU1464" t="s">
        <v>3286</v>
      </c>
    </row>
    <row r="1465" spans="4:47" ht="13.5" customHeight="1">
      <c r="D1465" s="283" t="s">
        <v>2478</v>
      </c>
      <c r="E1465" s="283" t="s">
        <v>4713</v>
      </c>
      <c r="F1465" s="285" t="s">
        <v>2479</v>
      </c>
      <c r="G1465" s="199">
        <v>21.1</v>
      </c>
      <c r="H1465" s="284">
        <v>1094</v>
      </c>
      <c r="I1465" s="284">
        <v>1110</v>
      </c>
      <c r="J1465" s="284">
        <v>1244</v>
      </c>
      <c r="K1465" s="284">
        <v>1134</v>
      </c>
      <c r="L1465" s="284">
        <v>1133</v>
      </c>
      <c r="M1465" s="284">
        <v>1318</v>
      </c>
      <c r="N1465" s="284">
        <v>1224</v>
      </c>
      <c r="O1465" s="284">
        <v>1094</v>
      </c>
      <c r="P1465" s="284">
        <v>1167</v>
      </c>
      <c r="Q1465" s="284">
        <v>1299</v>
      </c>
      <c r="R1465" s="284">
        <v>1238</v>
      </c>
      <c r="S1465" s="284">
        <v>1613</v>
      </c>
      <c r="T1465" s="284">
        <v>1841</v>
      </c>
      <c r="U1465" s="284">
        <v>1844</v>
      </c>
      <c r="V1465" s="284">
        <v>1384</v>
      </c>
      <c r="W1465" s="284">
        <v>1543</v>
      </c>
      <c r="X1465" s="284">
        <v>1281</v>
      </c>
      <c r="Y1465" s="284">
        <v>1405</v>
      </c>
      <c r="Z1465" s="284">
        <v>1639</v>
      </c>
      <c r="AA1465" s="284">
        <v>1396</v>
      </c>
      <c r="AB1465" s="284">
        <v>1373</v>
      </c>
      <c r="AC1465" s="284">
        <v>1537</v>
      </c>
      <c r="AD1465" s="284">
        <v>1803</v>
      </c>
      <c r="AE1465" s="284">
        <v>1495</v>
      </c>
      <c r="AF1465" s="284">
        <v>1548</v>
      </c>
      <c r="AG1465" s="284">
        <v>1715</v>
      </c>
      <c r="AH1465" s="284">
        <v>2013</v>
      </c>
      <c r="AI1465" s="284">
        <v>1270</v>
      </c>
      <c r="AJ1465" s="284">
        <v>1395</v>
      </c>
      <c r="AK1465" s="284">
        <v>1537</v>
      </c>
      <c r="AL1465" s="284">
        <v>1831</v>
      </c>
      <c r="AM1465" s="284">
        <v>1172</v>
      </c>
      <c r="AN1465" s="284">
        <v>1285</v>
      </c>
      <c r="AO1465" s="284">
        <v>1469</v>
      </c>
      <c r="AP1465" s="284">
        <v>1258</v>
      </c>
      <c r="AQ1465" s="284">
        <v>1258</v>
      </c>
      <c r="AR1465" s="284">
        <v>1559</v>
      </c>
      <c r="AS1465" s="284">
        <v>1458</v>
      </c>
      <c r="AU1465" t="s">
        <v>2478</v>
      </c>
    </row>
    <row r="1466" spans="4:47" ht="13.5" customHeight="1">
      <c r="D1466" s="283" t="s">
        <v>3287</v>
      </c>
      <c r="E1466" s="283" t="s">
        <v>4713</v>
      </c>
      <c r="F1466" s="285" t="s">
        <v>2479</v>
      </c>
      <c r="G1466" s="199">
        <v>21.1</v>
      </c>
      <c r="H1466" s="284">
        <v>1094</v>
      </c>
      <c r="I1466" s="284">
        <v>1110</v>
      </c>
      <c r="J1466" s="284">
        <v>1244</v>
      </c>
      <c r="K1466" s="284">
        <v>1134</v>
      </c>
      <c r="L1466" s="284">
        <v>1133</v>
      </c>
      <c r="M1466" s="284">
        <v>1318</v>
      </c>
      <c r="N1466" s="284">
        <v>1224</v>
      </c>
      <c r="O1466" s="284">
        <v>1094</v>
      </c>
      <c r="P1466" s="284">
        <v>1167</v>
      </c>
      <c r="Q1466" s="284">
        <v>1299</v>
      </c>
      <c r="R1466" s="284">
        <v>1238</v>
      </c>
      <c r="S1466" s="284">
        <v>1613</v>
      </c>
      <c r="T1466" s="284">
        <v>1841</v>
      </c>
      <c r="U1466" s="284">
        <v>1844</v>
      </c>
      <c r="V1466" s="284">
        <v>1384</v>
      </c>
      <c r="W1466" s="284">
        <v>1543</v>
      </c>
      <c r="X1466" s="284">
        <v>1281</v>
      </c>
      <c r="Y1466" s="284">
        <v>1405</v>
      </c>
      <c r="Z1466" s="284">
        <v>1639</v>
      </c>
      <c r="AA1466" s="284">
        <v>1396</v>
      </c>
      <c r="AB1466" s="284">
        <v>1373</v>
      </c>
      <c r="AC1466" s="284">
        <v>1537</v>
      </c>
      <c r="AD1466" s="284">
        <v>1803</v>
      </c>
      <c r="AE1466" s="284">
        <v>1495</v>
      </c>
      <c r="AF1466" s="284">
        <v>1548</v>
      </c>
      <c r="AG1466" s="284">
        <v>1715</v>
      </c>
      <c r="AH1466" s="284">
        <v>2013</v>
      </c>
      <c r="AI1466" s="284">
        <v>1270</v>
      </c>
      <c r="AJ1466" s="284">
        <v>1395</v>
      </c>
      <c r="AK1466" s="284">
        <v>1537</v>
      </c>
      <c r="AL1466" s="284">
        <v>1831</v>
      </c>
      <c r="AM1466" s="284">
        <v>1172</v>
      </c>
      <c r="AN1466" s="284">
        <v>1285</v>
      </c>
      <c r="AO1466" s="284">
        <v>1469</v>
      </c>
      <c r="AP1466" s="284">
        <v>1258</v>
      </c>
      <c r="AQ1466" s="284">
        <v>1258</v>
      </c>
      <c r="AR1466" s="284">
        <v>1559</v>
      </c>
      <c r="AS1466" s="284">
        <v>1458</v>
      </c>
      <c r="AU1466" t="s">
        <v>3287</v>
      </c>
    </row>
    <row r="1467" spans="4:47" ht="13.5" customHeight="1">
      <c r="D1467" s="283" t="s">
        <v>2480</v>
      </c>
      <c r="E1467" s="283" t="s">
        <v>4713</v>
      </c>
      <c r="F1467" s="285" t="s">
        <v>2481</v>
      </c>
      <c r="G1467" s="199">
        <v>22.5</v>
      </c>
      <c r="H1467" s="284">
        <v>1138</v>
      </c>
      <c r="I1467" s="284">
        <v>1153</v>
      </c>
      <c r="J1467" s="284">
        <v>1289</v>
      </c>
      <c r="K1467" s="284">
        <v>1179</v>
      </c>
      <c r="L1467" s="284">
        <v>1176</v>
      </c>
      <c r="M1467" s="284">
        <v>1364</v>
      </c>
      <c r="N1467" s="284">
        <v>1269</v>
      </c>
      <c r="O1467" s="284">
        <v>1135</v>
      </c>
      <c r="P1467" s="284">
        <v>1210</v>
      </c>
      <c r="Q1467" s="284">
        <v>1346</v>
      </c>
      <c r="R1467" s="284">
        <v>1283</v>
      </c>
      <c r="S1467" s="284">
        <v>1661</v>
      </c>
      <c r="T1467" s="284">
        <v>1898</v>
      </c>
      <c r="U1467" s="284">
        <v>1906</v>
      </c>
      <c r="V1467" s="284">
        <v>1430</v>
      </c>
      <c r="W1467" s="284">
        <v>1593</v>
      </c>
      <c r="X1467" s="284">
        <v>1316</v>
      </c>
      <c r="Y1467" s="284">
        <v>1447</v>
      </c>
      <c r="Z1467" s="284">
        <v>1688</v>
      </c>
      <c r="AA1467" s="284">
        <v>1437</v>
      </c>
      <c r="AB1467" s="284">
        <v>1415</v>
      </c>
      <c r="AC1467" s="284">
        <v>1588</v>
      </c>
      <c r="AD1467" s="284">
        <v>1864</v>
      </c>
      <c r="AE1467" s="284">
        <v>1540</v>
      </c>
      <c r="AF1467" s="284">
        <v>1590</v>
      </c>
      <c r="AG1467" s="284">
        <v>1767</v>
      </c>
      <c r="AH1467" s="284">
        <v>2074</v>
      </c>
      <c r="AI1467" s="284">
        <v>1303</v>
      </c>
      <c r="AJ1467" s="284">
        <v>1437</v>
      </c>
      <c r="AK1467" s="284">
        <v>1584</v>
      </c>
      <c r="AL1467" s="284">
        <v>1891</v>
      </c>
      <c r="AM1467" s="284">
        <v>1214</v>
      </c>
      <c r="AN1467" s="284">
        <v>1335</v>
      </c>
      <c r="AO1467" s="284">
        <v>1527</v>
      </c>
      <c r="AP1467" s="284">
        <v>1303</v>
      </c>
      <c r="AQ1467" s="284">
        <v>1303</v>
      </c>
      <c r="AR1467" s="284">
        <v>1619</v>
      </c>
      <c r="AS1467" s="284">
        <v>1497</v>
      </c>
      <c r="AU1467" t="s">
        <v>2480</v>
      </c>
    </row>
    <row r="1468" spans="4:47" ht="13.5" customHeight="1">
      <c r="D1468" s="283" t="s">
        <v>3288</v>
      </c>
      <c r="E1468" s="283" t="s">
        <v>4713</v>
      </c>
      <c r="F1468" s="285" t="s">
        <v>2481</v>
      </c>
      <c r="G1468" s="199">
        <v>22.5</v>
      </c>
      <c r="H1468" s="284">
        <v>1138</v>
      </c>
      <c r="I1468" s="284">
        <v>1153</v>
      </c>
      <c r="J1468" s="284">
        <v>1289</v>
      </c>
      <c r="K1468" s="284">
        <v>1179</v>
      </c>
      <c r="L1468" s="284">
        <v>1176</v>
      </c>
      <c r="M1468" s="284">
        <v>1364</v>
      </c>
      <c r="N1468" s="284">
        <v>1269</v>
      </c>
      <c r="O1468" s="284">
        <v>1135</v>
      </c>
      <c r="P1468" s="284">
        <v>1210</v>
      </c>
      <c r="Q1468" s="284">
        <v>1346</v>
      </c>
      <c r="R1468" s="284">
        <v>1283</v>
      </c>
      <c r="S1468" s="284">
        <v>1661</v>
      </c>
      <c r="T1468" s="284">
        <v>1898</v>
      </c>
      <c r="U1468" s="284">
        <v>1906</v>
      </c>
      <c r="V1468" s="284">
        <v>1430</v>
      </c>
      <c r="W1468" s="284">
        <v>1593</v>
      </c>
      <c r="X1468" s="284">
        <v>1316</v>
      </c>
      <c r="Y1468" s="284">
        <v>1447</v>
      </c>
      <c r="Z1468" s="284">
        <v>1688</v>
      </c>
      <c r="AA1468" s="284">
        <v>1437</v>
      </c>
      <c r="AB1468" s="284">
        <v>1415</v>
      </c>
      <c r="AC1468" s="284">
        <v>1588</v>
      </c>
      <c r="AD1468" s="284">
        <v>1864</v>
      </c>
      <c r="AE1468" s="284">
        <v>1540</v>
      </c>
      <c r="AF1468" s="284">
        <v>1590</v>
      </c>
      <c r="AG1468" s="284">
        <v>1767</v>
      </c>
      <c r="AH1468" s="284">
        <v>2074</v>
      </c>
      <c r="AI1468" s="284">
        <v>1303</v>
      </c>
      <c r="AJ1468" s="284">
        <v>1437</v>
      </c>
      <c r="AK1468" s="284">
        <v>1584</v>
      </c>
      <c r="AL1468" s="284">
        <v>1891</v>
      </c>
      <c r="AM1468" s="284">
        <v>1214</v>
      </c>
      <c r="AN1468" s="284">
        <v>1335</v>
      </c>
      <c r="AO1468" s="284">
        <v>1527</v>
      </c>
      <c r="AP1468" s="284">
        <v>1303</v>
      </c>
      <c r="AQ1468" s="284">
        <v>1303</v>
      </c>
      <c r="AR1468" s="284">
        <v>1619</v>
      </c>
      <c r="AS1468" s="284">
        <v>1497</v>
      </c>
      <c r="AU1468" t="s">
        <v>3288</v>
      </c>
    </row>
    <row r="1469" spans="4:47" ht="13.5" customHeight="1">
      <c r="D1469" s="283" t="s">
        <v>2482</v>
      </c>
      <c r="E1469" s="283" t="s">
        <v>4713</v>
      </c>
      <c r="F1469" s="285" t="s">
        <v>2483</v>
      </c>
      <c r="G1469" s="199">
        <v>23.8</v>
      </c>
      <c r="H1469" s="284">
        <v>1158</v>
      </c>
      <c r="I1469" s="284">
        <v>1174</v>
      </c>
      <c r="J1469" s="284">
        <v>1319</v>
      </c>
      <c r="K1469" s="284">
        <v>1199</v>
      </c>
      <c r="L1469" s="284">
        <v>1196</v>
      </c>
      <c r="M1469" s="284">
        <v>1400</v>
      </c>
      <c r="N1469" s="284">
        <v>1294</v>
      </c>
      <c r="O1469" s="284">
        <v>1157</v>
      </c>
      <c r="P1469" s="284">
        <v>1238</v>
      </c>
      <c r="Q1469" s="284">
        <v>1375</v>
      </c>
      <c r="R1469" s="284">
        <v>1312</v>
      </c>
      <c r="S1469" s="284">
        <v>1687</v>
      </c>
      <c r="T1469" s="284">
        <v>1935</v>
      </c>
      <c r="U1469" s="284">
        <v>1943</v>
      </c>
      <c r="V1469" s="284">
        <v>1460</v>
      </c>
      <c r="W1469" s="284">
        <v>1627</v>
      </c>
      <c r="X1469" s="284">
        <v>1335</v>
      </c>
      <c r="Y1469" s="284">
        <v>1473</v>
      </c>
      <c r="Z1469" s="284">
        <v>1718</v>
      </c>
      <c r="AA1469" s="284">
        <v>1457</v>
      </c>
      <c r="AB1469" s="284">
        <v>1441</v>
      </c>
      <c r="AC1469" s="284">
        <v>1623</v>
      </c>
      <c r="AD1469" s="284">
        <v>1905</v>
      </c>
      <c r="AE1469" s="284">
        <v>1567</v>
      </c>
      <c r="AF1469" s="284">
        <v>1616</v>
      </c>
      <c r="AG1469" s="284">
        <v>1802</v>
      </c>
      <c r="AH1469" s="284">
        <v>2115</v>
      </c>
      <c r="AI1469" s="284">
        <v>1320</v>
      </c>
      <c r="AJ1469" s="284">
        <v>1463</v>
      </c>
      <c r="AK1469" s="284">
        <v>1619</v>
      </c>
      <c r="AL1469" s="284">
        <v>1932</v>
      </c>
      <c r="AM1469" s="284">
        <v>1234</v>
      </c>
      <c r="AN1469" s="284">
        <v>1362</v>
      </c>
      <c r="AO1469" s="284">
        <v>1557</v>
      </c>
      <c r="AP1469" s="284">
        <v>1335</v>
      </c>
      <c r="AQ1469" s="284">
        <v>1335</v>
      </c>
      <c r="AR1469" s="284">
        <v>1669</v>
      </c>
      <c r="AS1469" s="284">
        <v>1527</v>
      </c>
      <c r="AU1469" t="s">
        <v>2482</v>
      </c>
    </row>
    <row r="1470" spans="4:47" ht="13.5" customHeight="1">
      <c r="D1470" s="283" t="s">
        <v>3289</v>
      </c>
      <c r="E1470" s="283" t="s">
        <v>4713</v>
      </c>
      <c r="F1470" s="285" t="s">
        <v>2483</v>
      </c>
      <c r="G1470" s="199">
        <v>23.8</v>
      </c>
      <c r="H1470" s="284">
        <v>1158</v>
      </c>
      <c r="I1470" s="284">
        <v>1174</v>
      </c>
      <c r="J1470" s="284">
        <v>1319</v>
      </c>
      <c r="K1470" s="284">
        <v>1199</v>
      </c>
      <c r="L1470" s="284">
        <v>1196</v>
      </c>
      <c r="M1470" s="284">
        <v>1400</v>
      </c>
      <c r="N1470" s="284">
        <v>1294</v>
      </c>
      <c r="O1470" s="284">
        <v>1157</v>
      </c>
      <c r="P1470" s="284">
        <v>1238</v>
      </c>
      <c r="Q1470" s="284">
        <v>1375</v>
      </c>
      <c r="R1470" s="284">
        <v>1312</v>
      </c>
      <c r="S1470" s="284">
        <v>1687</v>
      </c>
      <c r="T1470" s="284">
        <v>1935</v>
      </c>
      <c r="U1470" s="284">
        <v>1943</v>
      </c>
      <c r="V1470" s="284">
        <v>1460</v>
      </c>
      <c r="W1470" s="284">
        <v>1627</v>
      </c>
      <c r="X1470" s="284">
        <v>1335</v>
      </c>
      <c r="Y1470" s="284">
        <v>1473</v>
      </c>
      <c r="Z1470" s="284">
        <v>1718</v>
      </c>
      <c r="AA1470" s="284">
        <v>1457</v>
      </c>
      <c r="AB1470" s="284">
        <v>1441</v>
      </c>
      <c r="AC1470" s="284">
        <v>1623</v>
      </c>
      <c r="AD1470" s="284">
        <v>1905</v>
      </c>
      <c r="AE1470" s="284">
        <v>1567</v>
      </c>
      <c r="AF1470" s="284">
        <v>1616</v>
      </c>
      <c r="AG1470" s="284">
        <v>1802</v>
      </c>
      <c r="AH1470" s="284">
        <v>2115</v>
      </c>
      <c r="AI1470" s="284">
        <v>1320</v>
      </c>
      <c r="AJ1470" s="284">
        <v>1463</v>
      </c>
      <c r="AK1470" s="284">
        <v>1619</v>
      </c>
      <c r="AL1470" s="284">
        <v>1932</v>
      </c>
      <c r="AM1470" s="284">
        <v>1234</v>
      </c>
      <c r="AN1470" s="284">
        <v>1362</v>
      </c>
      <c r="AO1470" s="284">
        <v>1557</v>
      </c>
      <c r="AP1470" s="284">
        <v>1335</v>
      </c>
      <c r="AQ1470" s="284">
        <v>1335</v>
      </c>
      <c r="AR1470" s="284">
        <v>1669</v>
      </c>
      <c r="AS1470" s="284">
        <v>1527</v>
      </c>
      <c r="AU1470" t="s">
        <v>3289</v>
      </c>
    </row>
    <row r="1471" spans="4:47" ht="13.5" customHeight="1">
      <c r="D1471" s="283" t="s">
        <v>2498</v>
      </c>
      <c r="E1471" s="282"/>
      <c r="F1471" s="285" t="s">
        <v>2499</v>
      </c>
      <c r="G1471" s="199">
        <v>14.5</v>
      </c>
      <c r="H1471" s="284">
        <v>742</v>
      </c>
      <c r="I1471" s="284">
        <v>756</v>
      </c>
      <c r="J1471" s="284">
        <v>865</v>
      </c>
      <c r="K1471" s="284">
        <v>782</v>
      </c>
      <c r="L1471" s="284">
        <v>779</v>
      </c>
      <c r="M1471" s="284">
        <v>939</v>
      </c>
      <c r="N1471" s="284">
        <v>851</v>
      </c>
      <c r="O1471" s="284">
        <v>749</v>
      </c>
      <c r="P1471" s="284">
        <v>813</v>
      </c>
      <c r="Q1471" s="284">
        <v>906</v>
      </c>
      <c r="R1471" s="284">
        <v>865</v>
      </c>
      <c r="S1471" s="284">
        <v>1180</v>
      </c>
      <c r="T1471" s="284">
        <v>1362</v>
      </c>
      <c r="U1471" s="284">
        <v>1354</v>
      </c>
      <c r="V1471" s="284">
        <v>1023</v>
      </c>
      <c r="W1471" s="284">
        <v>1142</v>
      </c>
      <c r="X1471" s="284">
        <v>915</v>
      </c>
      <c r="Y1471" s="284">
        <v>1002</v>
      </c>
      <c r="Z1471" s="284">
        <v>1169</v>
      </c>
      <c r="AA1471" s="284">
        <v>997</v>
      </c>
      <c r="AB1471" s="284">
        <v>983</v>
      </c>
      <c r="AC1471" s="284">
        <v>1097</v>
      </c>
      <c r="AD1471" s="284">
        <v>1287</v>
      </c>
      <c r="AE1471" s="284">
        <v>1072</v>
      </c>
      <c r="AF1471" s="284">
        <v>1121</v>
      </c>
      <c r="AG1471" s="284">
        <v>1237</v>
      </c>
      <c r="AH1471" s="284">
        <v>1453</v>
      </c>
      <c r="AI1471" s="284">
        <v>918</v>
      </c>
      <c r="AJ1471" s="284">
        <v>998</v>
      </c>
      <c r="AK1471" s="284">
        <v>1111</v>
      </c>
      <c r="AL1471" s="284">
        <v>1304</v>
      </c>
      <c r="AM1471" s="284">
        <v>815</v>
      </c>
      <c r="AN1471" s="284">
        <v>887</v>
      </c>
      <c r="AO1471" s="284">
        <v>1012</v>
      </c>
      <c r="AP1471" s="284">
        <v>920</v>
      </c>
      <c r="AQ1471" s="284">
        <v>920</v>
      </c>
      <c r="AR1471" s="284">
        <v>1172</v>
      </c>
      <c r="AS1471" s="284">
        <v>1056</v>
      </c>
      <c r="AU1471" t="s">
        <v>2498</v>
      </c>
    </row>
    <row r="1472" spans="4:47" ht="13.5" customHeight="1">
      <c r="D1472" s="283" t="s">
        <v>2500</v>
      </c>
      <c r="E1472" s="282"/>
      <c r="F1472" s="285" t="s">
        <v>2501</v>
      </c>
      <c r="G1472" s="199">
        <v>15.9</v>
      </c>
      <c r="H1472" s="284">
        <v>770</v>
      </c>
      <c r="I1472" s="284">
        <v>783</v>
      </c>
      <c r="J1472" s="284">
        <v>895</v>
      </c>
      <c r="K1472" s="284">
        <v>811</v>
      </c>
      <c r="L1472" s="284">
        <v>805</v>
      </c>
      <c r="M1472" s="284">
        <v>976</v>
      </c>
      <c r="N1472" s="284">
        <v>883</v>
      </c>
      <c r="O1472" s="284">
        <v>776</v>
      </c>
      <c r="P1472" s="284">
        <v>847</v>
      </c>
      <c r="Q1472" s="284">
        <v>942</v>
      </c>
      <c r="R1472" s="284">
        <v>901</v>
      </c>
      <c r="S1472" s="284">
        <v>1209</v>
      </c>
      <c r="T1472" s="284">
        <v>1401</v>
      </c>
      <c r="U1472" s="284">
        <v>1395</v>
      </c>
      <c r="V1472" s="284">
        <v>1057</v>
      </c>
      <c r="W1472" s="284">
        <v>1179</v>
      </c>
      <c r="X1472" s="284">
        <v>940</v>
      </c>
      <c r="Y1472" s="284">
        <v>1033</v>
      </c>
      <c r="Z1472" s="284">
        <v>1206</v>
      </c>
      <c r="AA1472" s="284">
        <v>1025</v>
      </c>
      <c r="AB1472" s="284">
        <v>1015</v>
      </c>
      <c r="AC1472" s="284">
        <v>1137</v>
      </c>
      <c r="AD1472" s="284">
        <v>1335</v>
      </c>
      <c r="AE1472" s="284">
        <v>1105</v>
      </c>
      <c r="AF1472" s="284">
        <v>1153</v>
      </c>
      <c r="AG1472" s="284">
        <v>1278</v>
      </c>
      <c r="AH1472" s="284">
        <v>1500</v>
      </c>
      <c r="AI1472" s="284">
        <v>941</v>
      </c>
      <c r="AJ1472" s="284">
        <v>1029</v>
      </c>
      <c r="AK1472" s="284">
        <v>1152</v>
      </c>
      <c r="AL1472" s="284">
        <v>1352</v>
      </c>
      <c r="AM1472" s="284">
        <v>841</v>
      </c>
      <c r="AN1472" s="284">
        <v>919</v>
      </c>
      <c r="AO1472" s="284">
        <v>1049</v>
      </c>
      <c r="AP1472" s="284">
        <v>954</v>
      </c>
      <c r="AQ1472" s="284">
        <v>954</v>
      </c>
      <c r="AR1472" s="284">
        <v>1220</v>
      </c>
      <c r="AS1472" s="284">
        <v>1089</v>
      </c>
      <c r="AU1472" t="s">
        <v>2500</v>
      </c>
    </row>
    <row r="1473" spans="4:47" ht="13.5" customHeight="1">
      <c r="D1473" s="283" t="s">
        <v>2502</v>
      </c>
      <c r="E1473" s="282"/>
      <c r="F1473" s="285" t="s">
        <v>2503</v>
      </c>
      <c r="G1473" s="199">
        <v>17.200000000000003</v>
      </c>
      <c r="H1473" s="284">
        <v>799</v>
      </c>
      <c r="I1473" s="284">
        <v>798</v>
      </c>
      <c r="J1473" s="284">
        <v>940</v>
      </c>
      <c r="K1473" s="284">
        <v>831</v>
      </c>
      <c r="L1473" s="284">
        <v>827</v>
      </c>
      <c r="M1473" s="284">
        <v>981</v>
      </c>
      <c r="N1473" s="284">
        <v>945</v>
      </c>
      <c r="O1473" s="284">
        <v>814</v>
      </c>
      <c r="P1473" s="284">
        <v>876</v>
      </c>
      <c r="Q1473" s="284">
        <v>962</v>
      </c>
      <c r="R1473" s="284">
        <v>947</v>
      </c>
      <c r="S1473" s="284">
        <v>1242</v>
      </c>
      <c r="T1473" s="284">
        <v>1445</v>
      </c>
      <c r="U1473" s="284">
        <v>1440</v>
      </c>
      <c r="V1473" s="284">
        <v>1092</v>
      </c>
      <c r="W1473" s="284">
        <v>1218</v>
      </c>
      <c r="X1473" s="284">
        <v>967</v>
      </c>
      <c r="Y1473" s="284">
        <v>1067</v>
      </c>
      <c r="Z1473" s="284">
        <v>1245</v>
      </c>
      <c r="AA1473" s="284">
        <v>1053</v>
      </c>
      <c r="AB1473" s="284">
        <v>1049</v>
      </c>
      <c r="AC1473" s="284">
        <v>1180</v>
      </c>
      <c r="AD1473" s="284">
        <v>1386</v>
      </c>
      <c r="AE1473" s="284">
        <v>1141</v>
      </c>
      <c r="AF1473" s="284">
        <v>1186</v>
      </c>
      <c r="AG1473" s="284">
        <v>1321</v>
      </c>
      <c r="AH1473" s="284">
        <v>1551</v>
      </c>
      <c r="AI1473" s="284">
        <v>966</v>
      </c>
      <c r="AJ1473" s="284">
        <v>1063</v>
      </c>
      <c r="AK1473" s="284">
        <v>1195</v>
      </c>
      <c r="AL1473" s="284">
        <v>1403</v>
      </c>
      <c r="AM1473" s="284">
        <v>870</v>
      </c>
      <c r="AN1473" s="284">
        <v>954</v>
      </c>
      <c r="AO1473" s="284">
        <v>1089</v>
      </c>
      <c r="AP1473" s="284">
        <v>990</v>
      </c>
      <c r="AQ1473" s="284">
        <v>990</v>
      </c>
      <c r="AR1473" s="284">
        <v>1271</v>
      </c>
      <c r="AS1473" s="284">
        <v>1168</v>
      </c>
      <c r="AU1473" t="s">
        <v>2502</v>
      </c>
    </row>
    <row r="1474" spans="4:47" ht="13.5" customHeight="1">
      <c r="D1474" s="283" t="s">
        <v>2504</v>
      </c>
      <c r="E1474" s="282"/>
      <c r="F1474" s="285" t="s">
        <v>2505</v>
      </c>
      <c r="G1474" s="199">
        <v>18.5</v>
      </c>
      <c r="H1474" s="284">
        <v>824</v>
      </c>
      <c r="I1474" s="284">
        <v>842</v>
      </c>
      <c r="J1474" s="284">
        <v>960</v>
      </c>
      <c r="K1474" s="284">
        <v>866</v>
      </c>
      <c r="L1474" s="284">
        <v>862</v>
      </c>
      <c r="M1474" s="284">
        <v>1050</v>
      </c>
      <c r="N1474" s="284">
        <v>948</v>
      </c>
      <c r="O1474" s="284">
        <v>832</v>
      </c>
      <c r="P1474" s="284">
        <v>917</v>
      </c>
      <c r="Q1474" s="284">
        <v>1014</v>
      </c>
      <c r="R1474" s="284">
        <v>973</v>
      </c>
      <c r="S1474" s="284">
        <v>1272</v>
      </c>
      <c r="T1474" s="284">
        <v>1488</v>
      </c>
      <c r="U1474" s="284">
        <v>1487</v>
      </c>
      <c r="V1474" s="284">
        <v>1135</v>
      </c>
      <c r="W1474" s="284">
        <v>1261</v>
      </c>
      <c r="X1474" s="284">
        <v>996</v>
      </c>
      <c r="Y1474" s="284">
        <v>1103</v>
      </c>
      <c r="Z1474" s="284">
        <v>1285</v>
      </c>
      <c r="AA1474" s="284">
        <v>1087</v>
      </c>
      <c r="AB1474" s="284">
        <v>1084</v>
      </c>
      <c r="AC1474" s="284">
        <v>1225</v>
      </c>
      <c r="AD1474" s="284">
        <v>1437</v>
      </c>
      <c r="AE1474" s="284">
        <v>1178</v>
      </c>
      <c r="AF1474" s="284">
        <v>1221</v>
      </c>
      <c r="AG1474" s="284">
        <v>1366</v>
      </c>
      <c r="AH1474" s="284">
        <v>1602</v>
      </c>
      <c r="AI1474" s="284">
        <v>994</v>
      </c>
      <c r="AJ1474" s="284">
        <v>1098</v>
      </c>
      <c r="AK1474" s="284">
        <v>1240</v>
      </c>
      <c r="AL1474" s="284">
        <v>1454</v>
      </c>
      <c r="AM1474" s="284">
        <v>900</v>
      </c>
      <c r="AN1474" s="284">
        <v>992</v>
      </c>
      <c r="AO1474" s="284">
        <v>1130</v>
      </c>
      <c r="AP1474" s="284">
        <v>1029</v>
      </c>
      <c r="AQ1474" s="284">
        <v>1029</v>
      </c>
      <c r="AR1474" s="284">
        <v>1323</v>
      </c>
      <c r="AS1474" s="284">
        <v>1207</v>
      </c>
      <c r="AU1474" t="s">
        <v>2504</v>
      </c>
    </row>
    <row r="1475" spans="4:47" ht="13.5" customHeight="1">
      <c r="D1475" s="283" t="s">
        <v>2506</v>
      </c>
      <c r="E1475" s="282"/>
      <c r="F1475" s="285" t="s">
        <v>2507</v>
      </c>
      <c r="G1475" s="199">
        <v>19.8</v>
      </c>
      <c r="H1475" s="284">
        <v>893</v>
      </c>
      <c r="I1475" s="284">
        <v>898</v>
      </c>
      <c r="J1475" s="284">
        <v>1056</v>
      </c>
      <c r="K1475" s="284">
        <v>926</v>
      </c>
      <c r="L1475" s="284">
        <v>928</v>
      </c>
      <c r="M1475" s="284">
        <v>1097</v>
      </c>
      <c r="N1475" s="284">
        <v>1059</v>
      </c>
      <c r="O1475" s="284">
        <v>916</v>
      </c>
      <c r="P1475" s="284">
        <v>987</v>
      </c>
      <c r="Q1475" s="284">
        <v>1094</v>
      </c>
      <c r="R1475" s="284">
        <v>1067</v>
      </c>
      <c r="S1475" s="284">
        <v>1345</v>
      </c>
      <c r="T1475" s="284">
        <v>1571</v>
      </c>
      <c r="U1475" s="284">
        <v>1582</v>
      </c>
      <c r="V1475" s="284">
        <v>1212</v>
      </c>
      <c r="W1475" s="284">
        <v>1346</v>
      </c>
      <c r="X1475" s="284">
        <v>1067</v>
      </c>
      <c r="Y1475" s="284">
        <v>1182</v>
      </c>
      <c r="Z1475" s="284">
        <v>1377</v>
      </c>
      <c r="AA1475" s="284">
        <v>1160</v>
      </c>
      <c r="AB1475" s="284">
        <v>1162</v>
      </c>
      <c r="AC1475" s="284">
        <v>1313</v>
      </c>
      <c r="AD1475" s="284">
        <v>1540</v>
      </c>
      <c r="AE1475" s="284">
        <v>1263</v>
      </c>
      <c r="AF1475" s="284">
        <v>1299</v>
      </c>
      <c r="AG1475" s="284">
        <v>1454</v>
      </c>
      <c r="AH1475" s="284">
        <v>1706</v>
      </c>
      <c r="AI1475" s="284">
        <v>1063</v>
      </c>
      <c r="AJ1475" s="284">
        <v>1176</v>
      </c>
      <c r="AK1475" s="284">
        <v>1328</v>
      </c>
      <c r="AL1475" s="284">
        <v>1557</v>
      </c>
      <c r="AM1475" s="284">
        <v>973</v>
      </c>
      <c r="AN1475" s="284">
        <v>1071</v>
      </c>
      <c r="AO1475" s="284">
        <v>1220</v>
      </c>
      <c r="AP1475" s="284">
        <v>1114</v>
      </c>
      <c r="AQ1475" s="284">
        <v>1114</v>
      </c>
      <c r="AR1475" s="284">
        <v>1423</v>
      </c>
      <c r="AS1475" s="284">
        <v>1291</v>
      </c>
      <c r="AU1475" t="s">
        <v>2506</v>
      </c>
    </row>
    <row r="1476" spans="4:47" ht="13.5" customHeight="1">
      <c r="D1476" s="283" t="s">
        <v>2508</v>
      </c>
      <c r="E1476" s="282"/>
      <c r="F1476" s="285" t="s">
        <v>2509</v>
      </c>
      <c r="G1476" s="199">
        <v>21.1</v>
      </c>
      <c r="H1476" s="284">
        <v>911</v>
      </c>
      <c r="I1476" s="284">
        <v>938</v>
      </c>
      <c r="J1476" s="284">
        <v>1067</v>
      </c>
      <c r="K1476" s="284">
        <v>954</v>
      </c>
      <c r="L1476" s="284">
        <v>955</v>
      </c>
      <c r="M1476" s="284">
        <v>1171</v>
      </c>
      <c r="N1476" s="284">
        <v>1054</v>
      </c>
      <c r="O1476" s="284">
        <v>928</v>
      </c>
      <c r="P1476" s="284">
        <v>1026</v>
      </c>
      <c r="Q1476" s="284">
        <v>1132</v>
      </c>
      <c r="R1476" s="284">
        <v>1088</v>
      </c>
      <c r="S1476" s="284">
        <v>1367</v>
      </c>
      <c r="T1476" s="284">
        <v>1603</v>
      </c>
      <c r="U1476" s="284">
        <v>1614</v>
      </c>
      <c r="V1476" s="284">
        <v>1239</v>
      </c>
      <c r="W1476" s="284">
        <v>1377</v>
      </c>
      <c r="X1476" s="284">
        <v>1087</v>
      </c>
      <c r="Y1476" s="284">
        <v>1208</v>
      </c>
      <c r="Z1476" s="284">
        <v>1407</v>
      </c>
      <c r="AA1476" s="284">
        <v>1183</v>
      </c>
      <c r="AB1476" s="284">
        <v>1188</v>
      </c>
      <c r="AC1476" s="284">
        <v>1349</v>
      </c>
      <c r="AD1476" s="284">
        <v>1582</v>
      </c>
      <c r="AE1476" s="284">
        <v>1290</v>
      </c>
      <c r="AF1476" s="284">
        <v>1326</v>
      </c>
      <c r="AG1476" s="284">
        <v>1489</v>
      </c>
      <c r="AH1476" s="284">
        <v>1747</v>
      </c>
      <c r="AI1476" s="284">
        <v>1080</v>
      </c>
      <c r="AJ1476" s="284">
        <v>1202</v>
      </c>
      <c r="AK1476" s="284">
        <v>1363</v>
      </c>
      <c r="AL1476" s="284">
        <v>1599</v>
      </c>
      <c r="AM1476" s="284">
        <v>993</v>
      </c>
      <c r="AN1476" s="284">
        <v>1098</v>
      </c>
      <c r="AO1476" s="284">
        <v>1251</v>
      </c>
      <c r="AP1476" s="284">
        <v>1142</v>
      </c>
      <c r="AQ1476" s="284">
        <v>1142</v>
      </c>
      <c r="AR1476" s="284">
        <v>1466</v>
      </c>
      <c r="AS1476" s="284">
        <v>1318</v>
      </c>
      <c r="AU1476" t="s">
        <v>2508</v>
      </c>
    </row>
    <row r="1477" spans="4:47" ht="13.5" customHeight="1">
      <c r="D1477" s="283" t="s">
        <v>2510</v>
      </c>
      <c r="E1477" s="282"/>
      <c r="F1477" s="285" t="s">
        <v>2511</v>
      </c>
      <c r="G1477" s="199">
        <v>21.1</v>
      </c>
      <c r="H1477" s="284">
        <v>964</v>
      </c>
      <c r="I1477" s="284">
        <v>992</v>
      </c>
      <c r="J1477" s="284">
        <v>1135</v>
      </c>
      <c r="K1477" s="284">
        <v>1042</v>
      </c>
      <c r="L1477" s="284">
        <v>1045</v>
      </c>
      <c r="M1477" s="284">
        <v>1244</v>
      </c>
      <c r="N1477" s="284">
        <v>1140</v>
      </c>
      <c r="O1477" s="284">
        <v>976</v>
      </c>
      <c r="P1477" s="284">
        <v>1064</v>
      </c>
      <c r="Q1477" s="284">
        <v>1190</v>
      </c>
      <c r="R1477" s="284">
        <v>1142</v>
      </c>
      <c r="S1477" s="284">
        <v>1538</v>
      </c>
      <c r="T1477" s="284">
        <v>1777</v>
      </c>
      <c r="U1477" s="284">
        <v>1827</v>
      </c>
      <c r="V1477" s="284">
        <v>1329</v>
      </c>
      <c r="W1477" s="284">
        <v>1479</v>
      </c>
      <c r="X1477" s="284">
        <v>1193</v>
      </c>
      <c r="Y1477" s="284">
        <v>1316</v>
      </c>
      <c r="Z1477" s="284">
        <v>1534</v>
      </c>
      <c r="AA1477" s="284">
        <v>1301</v>
      </c>
      <c r="AB1477" s="284">
        <v>1283</v>
      </c>
      <c r="AC1477" s="284">
        <v>1445</v>
      </c>
      <c r="AD1477" s="284">
        <v>1695</v>
      </c>
      <c r="AE1477" s="284">
        <v>1396</v>
      </c>
      <c r="AF1477" s="284">
        <v>1489</v>
      </c>
      <c r="AG1477" s="284">
        <v>1655</v>
      </c>
      <c r="AH1477" s="284">
        <v>1943</v>
      </c>
      <c r="AI1477" s="284">
        <v>1205</v>
      </c>
      <c r="AJ1477" s="284">
        <v>1318</v>
      </c>
      <c r="AK1477" s="284">
        <v>1481</v>
      </c>
      <c r="AL1477" s="284">
        <v>1738</v>
      </c>
      <c r="AM1477" s="284">
        <v>1078</v>
      </c>
      <c r="AN1477" s="284">
        <v>1183</v>
      </c>
      <c r="AO1477" s="284">
        <v>1348</v>
      </c>
      <c r="AP1477" s="284">
        <v>1154</v>
      </c>
      <c r="AQ1477" s="284">
        <v>1154</v>
      </c>
      <c r="AR1477" s="284">
        <v>1477</v>
      </c>
      <c r="AS1477" s="284">
        <v>1431</v>
      </c>
      <c r="AU1477" t="s">
        <v>2510</v>
      </c>
    </row>
    <row r="1478" spans="4:47" ht="13.5" customHeight="1">
      <c r="D1478" s="283" t="s">
        <v>2516</v>
      </c>
      <c r="E1478" s="282"/>
      <c r="F1478" s="285" t="s">
        <v>2517</v>
      </c>
      <c r="G1478" s="199">
        <v>25.1</v>
      </c>
      <c r="H1478" s="284">
        <v>1168</v>
      </c>
      <c r="I1478" s="284">
        <v>1179</v>
      </c>
      <c r="J1478" s="284">
        <v>1336</v>
      </c>
      <c r="K1478" s="284">
        <v>1201</v>
      </c>
      <c r="L1478" s="284">
        <v>1209</v>
      </c>
      <c r="M1478" s="284">
        <v>1377</v>
      </c>
      <c r="N1478" s="284">
        <v>1343</v>
      </c>
      <c r="O1478" s="284">
        <v>1177</v>
      </c>
      <c r="P1478" s="284">
        <v>1268</v>
      </c>
      <c r="Q1478" s="284">
        <v>1381</v>
      </c>
      <c r="R1478" s="284">
        <v>1351</v>
      </c>
      <c r="S1478" s="284">
        <v>1781</v>
      </c>
      <c r="T1478" s="284">
        <v>2057</v>
      </c>
      <c r="U1478" s="284">
        <v>2018</v>
      </c>
      <c r="V1478" s="284">
        <v>1542</v>
      </c>
      <c r="W1478" s="284">
        <v>1714</v>
      </c>
      <c r="X1478" s="284">
        <v>1398</v>
      </c>
      <c r="Y1478" s="284">
        <v>1545</v>
      </c>
      <c r="Z1478" s="284">
        <v>1800</v>
      </c>
      <c r="AA1478" s="284">
        <v>1531</v>
      </c>
      <c r="AB1478" s="284">
        <v>1513</v>
      </c>
      <c r="AC1478" s="284">
        <v>1706</v>
      </c>
      <c r="AD1478" s="284">
        <v>2001</v>
      </c>
      <c r="AE1478" s="284">
        <v>1645</v>
      </c>
      <c r="AF1478" s="284">
        <v>1711</v>
      </c>
      <c r="AG1478" s="284">
        <v>1908</v>
      </c>
      <c r="AH1478" s="284">
        <v>2238</v>
      </c>
      <c r="AI1478" s="284">
        <v>1381</v>
      </c>
      <c r="AJ1478" s="284">
        <v>1533</v>
      </c>
      <c r="AK1478" s="284">
        <v>1727</v>
      </c>
      <c r="AL1478" s="284">
        <v>2025</v>
      </c>
      <c r="AM1478" s="284">
        <v>1257</v>
      </c>
      <c r="AN1478" s="284">
        <v>1390</v>
      </c>
      <c r="AO1478" s="284">
        <v>1586</v>
      </c>
      <c r="AP1478" s="284">
        <v>1379</v>
      </c>
      <c r="AQ1478" s="284">
        <v>1379</v>
      </c>
      <c r="AR1478" s="284">
        <v>1749</v>
      </c>
      <c r="AS1478" s="284">
        <v>1613</v>
      </c>
      <c r="AU1478" t="s">
        <v>2516</v>
      </c>
    </row>
    <row r="1479" spans="4:47" ht="13.5" customHeight="1">
      <c r="D1479" s="283" t="s">
        <v>2518</v>
      </c>
      <c r="E1479" s="282"/>
      <c r="F1479" s="285" t="s">
        <v>2519</v>
      </c>
      <c r="G1479" s="199">
        <v>26.400000000000002</v>
      </c>
      <c r="H1479" s="284">
        <v>1268</v>
      </c>
      <c r="I1479" s="284">
        <v>1304</v>
      </c>
      <c r="J1479" s="284">
        <v>1464</v>
      </c>
      <c r="K1479" s="284">
        <v>1346</v>
      </c>
      <c r="L1479" s="284">
        <v>1358</v>
      </c>
      <c r="M1479" s="284">
        <v>1574</v>
      </c>
      <c r="N1479" s="284">
        <v>1459</v>
      </c>
      <c r="O1479" s="284">
        <v>1268</v>
      </c>
      <c r="P1479" s="284">
        <v>1377</v>
      </c>
      <c r="Q1479" s="284">
        <v>1517</v>
      </c>
      <c r="R1479" s="284">
        <v>1460</v>
      </c>
      <c r="S1479" s="284">
        <v>2003</v>
      </c>
      <c r="T1479" s="284">
        <v>2294</v>
      </c>
      <c r="U1479" s="284">
        <v>2299</v>
      </c>
      <c r="V1479" s="284">
        <v>1691</v>
      </c>
      <c r="W1479" s="284">
        <v>1882</v>
      </c>
      <c r="X1479" s="284">
        <v>1558</v>
      </c>
      <c r="Y1479" s="284">
        <v>1713</v>
      </c>
      <c r="Z1479" s="284">
        <v>1998</v>
      </c>
      <c r="AA1479" s="284">
        <v>1700</v>
      </c>
      <c r="AB1479" s="284">
        <v>1668</v>
      </c>
      <c r="AC1479" s="284">
        <v>1872</v>
      </c>
      <c r="AD1479" s="284">
        <v>2196</v>
      </c>
      <c r="AE1479" s="284">
        <v>1816</v>
      </c>
      <c r="AF1479" s="284">
        <v>1935</v>
      </c>
      <c r="AG1479" s="284">
        <v>2144</v>
      </c>
      <c r="AH1479" s="284">
        <v>2516</v>
      </c>
      <c r="AI1479" s="284">
        <v>1558</v>
      </c>
      <c r="AJ1479" s="284">
        <v>1709</v>
      </c>
      <c r="AK1479" s="284">
        <v>1915</v>
      </c>
      <c r="AL1479" s="284">
        <v>2246</v>
      </c>
      <c r="AM1479" s="284">
        <v>1397</v>
      </c>
      <c r="AN1479" s="284">
        <v>1536</v>
      </c>
      <c r="AO1479" s="284">
        <v>1753</v>
      </c>
      <c r="AP1479" s="284">
        <v>1458</v>
      </c>
      <c r="AQ1479" s="284">
        <v>1458</v>
      </c>
      <c r="AR1479" s="284">
        <v>1841</v>
      </c>
      <c r="AS1479" s="284">
        <v>1792</v>
      </c>
      <c r="AU1479" t="s">
        <v>2518</v>
      </c>
    </row>
    <row r="1480" spans="4:47" ht="13.5" customHeight="1">
      <c r="D1480" s="283" t="s">
        <v>2533</v>
      </c>
      <c r="E1480" s="283" t="s">
        <v>4713</v>
      </c>
      <c r="F1480" s="285" t="s">
        <v>2534</v>
      </c>
      <c r="G1480" s="199">
        <v>18.5</v>
      </c>
      <c r="H1480" s="284">
        <v>1362</v>
      </c>
      <c r="I1480" s="284">
        <v>1386</v>
      </c>
      <c r="J1480" s="284">
        <v>1533</v>
      </c>
      <c r="K1480" s="284">
        <v>1383</v>
      </c>
      <c r="L1480" s="284">
        <v>1398</v>
      </c>
      <c r="M1480" s="284">
        <v>1572</v>
      </c>
      <c r="N1480" s="284">
        <v>1468</v>
      </c>
      <c r="O1480" s="284">
        <v>1346</v>
      </c>
      <c r="P1480" s="284">
        <v>1417</v>
      </c>
      <c r="Q1480" s="284">
        <v>1550</v>
      </c>
      <c r="R1480" s="284">
        <v>1476</v>
      </c>
      <c r="S1480" s="284">
        <v>2092</v>
      </c>
      <c r="T1480" s="284">
        <v>2331</v>
      </c>
      <c r="U1480" s="284">
        <v>2255</v>
      </c>
      <c r="V1480" s="284">
        <v>1702</v>
      </c>
      <c r="W1480" s="284">
        <v>1901</v>
      </c>
      <c r="X1480" s="284">
        <v>1640</v>
      </c>
      <c r="Y1480" s="284">
        <v>1761</v>
      </c>
      <c r="Z1480" s="284">
        <v>2058</v>
      </c>
      <c r="AA1480" s="284">
        <v>1787</v>
      </c>
      <c r="AB1480" s="284">
        <v>1720</v>
      </c>
      <c r="AC1480" s="284">
        <v>1875</v>
      </c>
      <c r="AD1480" s="284">
        <v>2200</v>
      </c>
      <c r="AE1480" s="284">
        <v>1885</v>
      </c>
      <c r="AF1480" s="284">
        <v>1944</v>
      </c>
      <c r="AG1480" s="284">
        <v>2104</v>
      </c>
      <c r="AH1480" s="284">
        <v>2469</v>
      </c>
      <c r="AI1480" s="284">
        <v>1625</v>
      </c>
      <c r="AJ1480" s="284">
        <v>1736</v>
      </c>
      <c r="AK1480" s="284">
        <v>1891</v>
      </c>
      <c r="AL1480" s="284">
        <v>2219</v>
      </c>
      <c r="AM1480" s="284">
        <v>1452</v>
      </c>
      <c r="AN1480" s="284">
        <v>1560</v>
      </c>
      <c r="AO1480" s="284">
        <v>1785</v>
      </c>
      <c r="AP1480" s="284">
        <v>1547</v>
      </c>
      <c r="AQ1480" s="284">
        <v>1547</v>
      </c>
      <c r="AR1480" s="284">
        <v>1846</v>
      </c>
      <c r="AS1480" s="284">
        <v>1786</v>
      </c>
      <c r="AU1480" t="s">
        <v>2533</v>
      </c>
    </row>
    <row r="1481" spans="4:47" ht="13.5" customHeight="1">
      <c r="D1481" s="283" t="s">
        <v>3290</v>
      </c>
      <c r="E1481" s="283" t="s">
        <v>4713</v>
      </c>
      <c r="F1481" s="285" t="s">
        <v>2534</v>
      </c>
      <c r="G1481" s="199">
        <v>18.5</v>
      </c>
      <c r="H1481" s="284">
        <v>1362</v>
      </c>
      <c r="I1481" s="284">
        <v>1386</v>
      </c>
      <c r="J1481" s="284">
        <v>1533</v>
      </c>
      <c r="K1481" s="284">
        <v>1383</v>
      </c>
      <c r="L1481" s="284">
        <v>1398</v>
      </c>
      <c r="M1481" s="284">
        <v>1572</v>
      </c>
      <c r="N1481" s="284">
        <v>1468</v>
      </c>
      <c r="O1481" s="284">
        <v>1346</v>
      </c>
      <c r="P1481" s="284">
        <v>1417</v>
      </c>
      <c r="Q1481" s="284">
        <v>1550</v>
      </c>
      <c r="R1481" s="284">
        <v>1476</v>
      </c>
      <c r="S1481" s="284">
        <v>2092</v>
      </c>
      <c r="T1481" s="284">
        <v>2331</v>
      </c>
      <c r="U1481" s="284">
        <v>2255</v>
      </c>
      <c r="V1481" s="284">
        <v>1702</v>
      </c>
      <c r="W1481" s="284">
        <v>1901</v>
      </c>
      <c r="X1481" s="284">
        <v>1640</v>
      </c>
      <c r="Y1481" s="284">
        <v>1761</v>
      </c>
      <c r="Z1481" s="284">
        <v>2058</v>
      </c>
      <c r="AA1481" s="284">
        <v>1787</v>
      </c>
      <c r="AB1481" s="284">
        <v>1720</v>
      </c>
      <c r="AC1481" s="284">
        <v>1875</v>
      </c>
      <c r="AD1481" s="284">
        <v>2200</v>
      </c>
      <c r="AE1481" s="284">
        <v>1885</v>
      </c>
      <c r="AF1481" s="284">
        <v>1944</v>
      </c>
      <c r="AG1481" s="284">
        <v>2104</v>
      </c>
      <c r="AH1481" s="284">
        <v>2469</v>
      </c>
      <c r="AI1481" s="284">
        <v>1625</v>
      </c>
      <c r="AJ1481" s="284">
        <v>1736</v>
      </c>
      <c r="AK1481" s="284">
        <v>1891</v>
      </c>
      <c r="AL1481" s="284">
        <v>2219</v>
      </c>
      <c r="AM1481" s="284">
        <v>1452</v>
      </c>
      <c r="AN1481" s="284">
        <v>1560</v>
      </c>
      <c r="AO1481" s="284">
        <v>1785</v>
      </c>
      <c r="AP1481" s="284">
        <v>1547</v>
      </c>
      <c r="AQ1481" s="284">
        <v>1547</v>
      </c>
      <c r="AR1481" s="284">
        <v>1846</v>
      </c>
      <c r="AS1481" s="284">
        <v>1786</v>
      </c>
      <c r="AU1481" t="s">
        <v>3290</v>
      </c>
    </row>
    <row r="1482" spans="4:47" ht="13.5" customHeight="1">
      <c r="D1482" s="283" t="s">
        <v>2535</v>
      </c>
      <c r="E1482" s="283" t="s">
        <v>4713</v>
      </c>
      <c r="F1482" s="285" t="s">
        <v>2698</v>
      </c>
      <c r="G1482" s="199">
        <v>19.8</v>
      </c>
      <c r="H1482" s="284">
        <v>1427</v>
      </c>
      <c r="I1482" s="284">
        <v>1452</v>
      </c>
      <c r="J1482" s="284">
        <v>1608</v>
      </c>
      <c r="K1482" s="284">
        <v>1448</v>
      </c>
      <c r="L1482" s="284">
        <v>1462</v>
      </c>
      <c r="M1482" s="284">
        <v>1653</v>
      </c>
      <c r="N1482" s="284">
        <v>1540</v>
      </c>
      <c r="O1482" s="284">
        <v>1412</v>
      </c>
      <c r="P1482" s="284">
        <v>1490</v>
      </c>
      <c r="Q1482" s="284">
        <v>1630</v>
      </c>
      <c r="R1482" s="284">
        <v>1553</v>
      </c>
      <c r="S1482" s="284">
        <v>2153</v>
      </c>
      <c r="T1482" s="284">
        <v>2403</v>
      </c>
      <c r="U1482" s="284">
        <v>2335</v>
      </c>
      <c r="V1482" s="284">
        <v>1770</v>
      </c>
      <c r="W1482" s="284">
        <v>1978</v>
      </c>
      <c r="X1482" s="284">
        <v>1704</v>
      </c>
      <c r="Y1482" s="284">
        <v>1832</v>
      </c>
      <c r="Z1482" s="284">
        <v>2141</v>
      </c>
      <c r="AA1482" s="284">
        <v>1857</v>
      </c>
      <c r="AB1482" s="284">
        <v>1790</v>
      </c>
      <c r="AC1482" s="284">
        <v>1955</v>
      </c>
      <c r="AD1482" s="284">
        <v>2294</v>
      </c>
      <c r="AE1482" s="284">
        <v>1961</v>
      </c>
      <c r="AF1482" s="284">
        <v>2015</v>
      </c>
      <c r="AG1482" s="284">
        <v>2184</v>
      </c>
      <c r="AH1482" s="284">
        <v>2564</v>
      </c>
      <c r="AI1482" s="284">
        <v>1687</v>
      </c>
      <c r="AJ1482" s="284">
        <v>1806</v>
      </c>
      <c r="AK1482" s="284">
        <v>1972</v>
      </c>
      <c r="AL1482" s="284">
        <v>2313</v>
      </c>
      <c r="AM1482" s="284">
        <v>1517</v>
      </c>
      <c r="AN1482" s="284">
        <v>1631</v>
      </c>
      <c r="AO1482" s="284">
        <v>1867</v>
      </c>
      <c r="AP1482" s="284">
        <v>1623</v>
      </c>
      <c r="AQ1482" s="284">
        <v>1623</v>
      </c>
      <c r="AR1482" s="284">
        <v>1937</v>
      </c>
      <c r="AS1482" s="284">
        <v>1862</v>
      </c>
      <c r="AU1482" t="s">
        <v>2535</v>
      </c>
    </row>
    <row r="1483" spans="4:47" ht="13.5" customHeight="1">
      <c r="D1483" s="283" t="s">
        <v>3291</v>
      </c>
      <c r="E1483" s="283" t="s">
        <v>4713</v>
      </c>
      <c r="F1483" s="285" t="s">
        <v>2698</v>
      </c>
      <c r="G1483" s="199">
        <v>19.8</v>
      </c>
      <c r="H1483" s="284">
        <v>1427</v>
      </c>
      <c r="I1483" s="284">
        <v>1452</v>
      </c>
      <c r="J1483" s="284">
        <v>1608</v>
      </c>
      <c r="K1483" s="284">
        <v>1448</v>
      </c>
      <c r="L1483" s="284">
        <v>1462</v>
      </c>
      <c r="M1483" s="284">
        <v>1653</v>
      </c>
      <c r="N1483" s="284">
        <v>1540</v>
      </c>
      <c r="O1483" s="284">
        <v>1412</v>
      </c>
      <c r="P1483" s="284">
        <v>1490</v>
      </c>
      <c r="Q1483" s="284">
        <v>1630</v>
      </c>
      <c r="R1483" s="284">
        <v>1553</v>
      </c>
      <c r="S1483" s="284">
        <v>2153</v>
      </c>
      <c r="T1483" s="284">
        <v>2403</v>
      </c>
      <c r="U1483" s="284">
        <v>2335</v>
      </c>
      <c r="V1483" s="284">
        <v>1770</v>
      </c>
      <c r="W1483" s="284">
        <v>1978</v>
      </c>
      <c r="X1483" s="284">
        <v>1704</v>
      </c>
      <c r="Y1483" s="284">
        <v>1832</v>
      </c>
      <c r="Z1483" s="284">
        <v>2141</v>
      </c>
      <c r="AA1483" s="284">
        <v>1857</v>
      </c>
      <c r="AB1483" s="284">
        <v>1790</v>
      </c>
      <c r="AC1483" s="284">
        <v>1955</v>
      </c>
      <c r="AD1483" s="284">
        <v>2294</v>
      </c>
      <c r="AE1483" s="284">
        <v>1961</v>
      </c>
      <c r="AF1483" s="284">
        <v>2015</v>
      </c>
      <c r="AG1483" s="284">
        <v>2184</v>
      </c>
      <c r="AH1483" s="284">
        <v>2564</v>
      </c>
      <c r="AI1483" s="284">
        <v>1687</v>
      </c>
      <c r="AJ1483" s="284">
        <v>1806</v>
      </c>
      <c r="AK1483" s="284">
        <v>1972</v>
      </c>
      <c r="AL1483" s="284">
        <v>2313</v>
      </c>
      <c r="AM1483" s="284">
        <v>1517</v>
      </c>
      <c r="AN1483" s="284">
        <v>1631</v>
      </c>
      <c r="AO1483" s="284">
        <v>1867</v>
      </c>
      <c r="AP1483" s="284">
        <v>1623</v>
      </c>
      <c r="AQ1483" s="284">
        <v>1623</v>
      </c>
      <c r="AR1483" s="284">
        <v>1937</v>
      </c>
      <c r="AS1483" s="284">
        <v>1862</v>
      </c>
      <c r="AU1483" t="s">
        <v>3291</v>
      </c>
    </row>
    <row r="1484" spans="4:47" ht="13.5" customHeight="1">
      <c r="D1484" s="283" t="s">
        <v>2536</v>
      </c>
      <c r="E1484" s="282"/>
      <c r="F1484" s="285" t="s">
        <v>2537</v>
      </c>
      <c r="G1484" s="199">
        <v>21.1</v>
      </c>
      <c r="H1484" s="284">
        <v>1493</v>
      </c>
      <c r="I1484" s="284">
        <v>1520</v>
      </c>
      <c r="J1484" s="284">
        <v>1687</v>
      </c>
      <c r="K1484" s="284">
        <v>1532</v>
      </c>
      <c r="L1484" s="284">
        <v>1547</v>
      </c>
      <c r="M1484" s="284">
        <v>1742</v>
      </c>
      <c r="N1484" s="284">
        <v>1629</v>
      </c>
      <c r="O1484" s="284">
        <v>1476</v>
      </c>
      <c r="P1484" s="284">
        <v>1556</v>
      </c>
      <c r="Q1484" s="284">
        <v>1710</v>
      </c>
      <c r="R1484" s="284">
        <v>1629</v>
      </c>
      <c r="S1484" s="284">
        <v>2276</v>
      </c>
      <c r="T1484" s="284">
        <v>2537</v>
      </c>
      <c r="U1484" s="284">
        <v>2493</v>
      </c>
      <c r="V1484" s="284">
        <v>1859</v>
      </c>
      <c r="W1484" s="284">
        <v>2077</v>
      </c>
      <c r="X1484" s="284">
        <v>1794</v>
      </c>
      <c r="Y1484" s="284">
        <v>1930</v>
      </c>
      <c r="Z1484" s="284">
        <v>2256</v>
      </c>
      <c r="AA1484" s="284">
        <v>1957</v>
      </c>
      <c r="AB1484" s="284">
        <v>1881</v>
      </c>
      <c r="AC1484" s="284">
        <v>2057</v>
      </c>
      <c r="AD1484" s="284">
        <v>2414</v>
      </c>
      <c r="AE1484" s="284">
        <v>2060</v>
      </c>
      <c r="AF1484" s="284">
        <v>2140</v>
      </c>
      <c r="AG1484" s="284">
        <v>2321</v>
      </c>
      <c r="AH1484" s="284">
        <v>2724</v>
      </c>
      <c r="AI1484" s="284">
        <v>1785</v>
      </c>
      <c r="AJ1484" s="284">
        <v>1908</v>
      </c>
      <c r="AK1484" s="284">
        <v>2084</v>
      </c>
      <c r="AL1484" s="284">
        <v>2445</v>
      </c>
      <c r="AM1484" s="284">
        <v>1598</v>
      </c>
      <c r="AN1484" s="284">
        <v>1718</v>
      </c>
      <c r="AO1484" s="284">
        <v>1967</v>
      </c>
      <c r="AP1484" s="284">
        <v>1677</v>
      </c>
      <c r="AQ1484" s="284">
        <v>1677</v>
      </c>
      <c r="AR1484" s="284">
        <v>2005</v>
      </c>
      <c r="AS1484" s="284">
        <v>1966</v>
      </c>
      <c r="AU1484" t="s">
        <v>2536</v>
      </c>
    </row>
    <row r="1485" spans="4:47" ht="13.5" customHeight="1">
      <c r="D1485" s="283" t="s">
        <v>2538</v>
      </c>
      <c r="E1485" s="282"/>
      <c r="F1485" s="285" t="s">
        <v>2539</v>
      </c>
      <c r="G1485" s="199">
        <v>22.5</v>
      </c>
      <c r="H1485" s="284">
        <v>1512</v>
      </c>
      <c r="I1485" s="284">
        <v>1542</v>
      </c>
      <c r="J1485" s="284">
        <v>1711</v>
      </c>
      <c r="K1485" s="284">
        <v>1551</v>
      </c>
      <c r="L1485" s="284">
        <v>1567</v>
      </c>
      <c r="M1485" s="284">
        <v>1772</v>
      </c>
      <c r="N1485" s="284">
        <v>1654</v>
      </c>
      <c r="O1485" s="284">
        <v>1497</v>
      </c>
      <c r="P1485" s="284">
        <v>1585</v>
      </c>
      <c r="Q1485" s="284">
        <v>1739</v>
      </c>
      <c r="R1485" s="284">
        <v>1659</v>
      </c>
      <c r="S1485" s="284">
        <v>2301</v>
      </c>
      <c r="T1485" s="284">
        <v>2572</v>
      </c>
      <c r="U1485" s="284">
        <v>2528</v>
      </c>
      <c r="V1485" s="284">
        <v>1888</v>
      </c>
      <c r="W1485" s="284">
        <v>2109</v>
      </c>
      <c r="X1485" s="284">
        <v>1813</v>
      </c>
      <c r="Y1485" s="284">
        <v>1956</v>
      </c>
      <c r="Z1485" s="284">
        <v>2285</v>
      </c>
      <c r="AA1485" s="284">
        <v>1977</v>
      </c>
      <c r="AB1485" s="284">
        <v>1907</v>
      </c>
      <c r="AC1485" s="284">
        <v>2092</v>
      </c>
      <c r="AD1485" s="284">
        <v>2455</v>
      </c>
      <c r="AE1485" s="284">
        <v>2087</v>
      </c>
      <c r="AF1485" s="284">
        <v>2166</v>
      </c>
      <c r="AG1485" s="284">
        <v>2356</v>
      </c>
      <c r="AH1485" s="284">
        <v>2765</v>
      </c>
      <c r="AI1485" s="284">
        <v>1801</v>
      </c>
      <c r="AJ1485" s="284">
        <v>1934</v>
      </c>
      <c r="AK1485" s="284">
        <v>2119</v>
      </c>
      <c r="AL1485" s="284">
        <v>2486</v>
      </c>
      <c r="AM1485" s="284">
        <v>1618</v>
      </c>
      <c r="AN1485" s="284">
        <v>1745</v>
      </c>
      <c r="AO1485" s="284">
        <v>1997</v>
      </c>
      <c r="AP1485" s="284">
        <v>1706</v>
      </c>
      <c r="AQ1485" s="284">
        <v>1706</v>
      </c>
      <c r="AR1485" s="284">
        <v>2051</v>
      </c>
      <c r="AS1485" s="284">
        <v>1994</v>
      </c>
      <c r="AU1485" t="s">
        <v>2538</v>
      </c>
    </row>
    <row r="1486" spans="4:47" ht="13.5" customHeight="1">
      <c r="D1486" s="283" t="s">
        <v>2540</v>
      </c>
      <c r="E1486" s="282"/>
      <c r="F1486" s="285" t="s">
        <v>2541</v>
      </c>
      <c r="G1486" s="199">
        <v>23.8</v>
      </c>
      <c r="H1486" s="284">
        <v>1570</v>
      </c>
      <c r="I1486" s="284">
        <v>1578</v>
      </c>
      <c r="J1486" s="284">
        <v>1770</v>
      </c>
      <c r="K1486" s="284">
        <v>1609</v>
      </c>
      <c r="L1486" s="284">
        <v>1604</v>
      </c>
      <c r="M1486" s="284">
        <v>1825</v>
      </c>
      <c r="N1486" s="284">
        <v>1709</v>
      </c>
      <c r="O1486" s="284">
        <v>1557</v>
      </c>
      <c r="P1486" s="284">
        <v>1614</v>
      </c>
      <c r="Q1486" s="284">
        <v>1811</v>
      </c>
      <c r="R1486" s="284">
        <v>1710</v>
      </c>
      <c r="S1486" s="284">
        <v>2359</v>
      </c>
      <c r="T1486" s="284">
        <v>2636</v>
      </c>
      <c r="U1486" s="284">
        <v>2599</v>
      </c>
      <c r="V1486" s="284">
        <v>1934</v>
      </c>
      <c r="W1486" s="284">
        <v>2159</v>
      </c>
      <c r="X1486" s="284">
        <v>1857</v>
      </c>
      <c r="Y1486" s="284">
        <v>2006</v>
      </c>
      <c r="Z1486" s="284">
        <v>2343</v>
      </c>
      <c r="AA1486" s="284">
        <v>2022</v>
      </c>
      <c r="AB1486" s="284">
        <v>1957</v>
      </c>
      <c r="AC1486" s="284">
        <v>2149</v>
      </c>
      <c r="AD1486" s="284">
        <v>2522</v>
      </c>
      <c r="AE1486" s="284">
        <v>2141</v>
      </c>
      <c r="AF1486" s="284">
        <v>2216</v>
      </c>
      <c r="AG1486" s="284">
        <v>2413</v>
      </c>
      <c r="AH1486" s="284">
        <v>2832</v>
      </c>
      <c r="AI1486" s="284">
        <v>1845</v>
      </c>
      <c r="AJ1486" s="284">
        <v>1983</v>
      </c>
      <c r="AK1486" s="284">
        <v>2131</v>
      </c>
      <c r="AL1486" s="284">
        <v>2554</v>
      </c>
      <c r="AM1486" s="284">
        <v>1673</v>
      </c>
      <c r="AN1486" s="284">
        <v>1809</v>
      </c>
      <c r="AO1486" s="284">
        <v>2070</v>
      </c>
      <c r="AP1486" s="284">
        <v>1750</v>
      </c>
      <c r="AQ1486" s="284">
        <v>1750</v>
      </c>
      <c r="AR1486" s="284">
        <v>2099</v>
      </c>
      <c r="AS1486" s="284">
        <v>2031</v>
      </c>
      <c r="AU1486" t="s">
        <v>2540</v>
      </c>
    </row>
    <row r="1487" spans="4:47" ht="13.5" customHeight="1">
      <c r="D1487" s="283" t="s">
        <v>2542</v>
      </c>
      <c r="E1487" s="282"/>
      <c r="F1487" s="285" t="s">
        <v>2543</v>
      </c>
      <c r="G1487" s="199">
        <v>25.1</v>
      </c>
      <c r="H1487" s="284">
        <v>1590</v>
      </c>
      <c r="I1487" s="284">
        <v>1600</v>
      </c>
      <c r="J1487" s="284">
        <v>1795</v>
      </c>
      <c r="K1487" s="284">
        <v>1629</v>
      </c>
      <c r="L1487" s="284">
        <v>1626</v>
      </c>
      <c r="M1487" s="284">
        <v>1856</v>
      </c>
      <c r="N1487" s="284">
        <v>1735</v>
      </c>
      <c r="O1487" s="284">
        <v>1579</v>
      </c>
      <c r="P1487" s="284">
        <v>1643</v>
      </c>
      <c r="Q1487" s="284">
        <v>1841</v>
      </c>
      <c r="R1487" s="284">
        <v>1740</v>
      </c>
      <c r="S1487" s="284">
        <v>2384</v>
      </c>
      <c r="T1487" s="284">
        <v>2671</v>
      </c>
      <c r="U1487" s="284">
        <v>2635</v>
      </c>
      <c r="V1487" s="284">
        <v>1963</v>
      </c>
      <c r="W1487" s="284">
        <v>2192</v>
      </c>
      <c r="X1487" s="284">
        <v>1877</v>
      </c>
      <c r="Y1487" s="284">
        <v>2032</v>
      </c>
      <c r="Z1487" s="284">
        <v>2374</v>
      </c>
      <c r="AA1487" s="284">
        <v>2044</v>
      </c>
      <c r="AB1487" s="284">
        <v>1983</v>
      </c>
      <c r="AC1487" s="284">
        <v>2185</v>
      </c>
      <c r="AD1487" s="284">
        <v>2564</v>
      </c>
      <c r="AE1487" s="284">
        <v>2168</v>
      </c>
      <c r="AF1487" s="284">
        <v>2242</v>
      </c>
      <c r="AG1487" s="284">
        <v>2449</v>
      </c>
      <c r="AH1487" s="284">
        <v>2874</v>
      </c>
      <c r="AI1487" s="284">
        <v>1862</v>
      </c>
      <c r="AJ1487" s="284">
        <v>2010</v>
      </c>
      <c r="AK1487" s="284">
        <v>2167</v>
      </c>
      <c r="AL1487" s="284">
        <v>2596</v>
      </c>
      <c r="AM1487" s="284">
        <v>1695</v>
      </c>
      <c r="AN1487" s="284">
        <v>1837</v>
      </c>
      <c r="AO1487" s="284">
        <v>2102</v>
      </c>
      <c r="AP1487" s="284">
        <v>1781</v>
      </c>
      <c r="AQ1487" s="284">
        <v>1781</v>
      </c>
      <c r="AR1487" s="284">
        <v>2146</v>
      </c>
      <c r="AS1487" s="284">
        <v>2060</v>
      </c>
      <c r="AU1487" t="s">
        <v>2542</v>
      </c>
    </row>
    <row r="1488" spans="4:47" ht="13.5" customHeight="1">
      <c r="D1488" s="283" t="s">
        <v>2544</v>
      </c>
      <c r="E1488" s="282"/>
      <c r="F1488" s="285" t="s">
        <v>2545</v>
      </c>
      <c r="G1488" s="199">
        <v>26.400000000000002</v>
      </c>
      <c r="H1488" s="284">
        <v>1609</v>
      </c>
      <c r="I1488" s="284">
        <v>1622</v>
      </c>
      <c r="J1488" s="284">
        <v>1819</v>
      </c>
      <c r="K1488" s="284">
        <v>1649</v>
      </c>
      <c r="L1488" s="284">
        <v>1646</v>
      </c>
      <c r="M1488" s="284">
        <v>1887</v>
      </c>
      <c r="N1488" s="284">
        <v>1760</v>
      </c>
      <c r="O1488" s="284">
        <v>1600</v>
      </c>
      <c r="P1488" s="284">
        <v>1672</v>
      </c>
      <c r="Q1488" s="284">
        <v>1869</v>
      </c>
      <c r="R1488" s="284">
        <v>1770</v>
      </c>
      <c r="S1488" s="284">
        <v>2410</v>
      </c>
      <c r="T1488" s="284">
        <v>2709</v>
      </c>
      <c r="U1488" s="284">
        <v>2672</v>
      </c>
      <c r="V1488" s="284">
        <v>1994</v>
      </c>
      <c r="W1488" s="284">
        <v>2226</v>
      </c>
      <c r="X1488" s="284">
        <v>1896</v>
      </c>
      <c r="Y1488" s="284">
        <v>2058</v>
      </c>
      <c r="Z1488" s="284">
        <v>2403</v>
      </c>
      <c r="AA1488" s="284">
        <v>2064</v>
      </c>
      <c r="AB1488" s="284">
        <v>2009</v>
      </c>
      <c r="AC1488" s="284">
        <v>2220</v>
      </c>
      <c r="AD1488" s="284">
        <v>2605</v>
      </c>
      <c r="AE1488" s="284">
        <v>2195</v>
      </c>
      <c r="AF1488" s="284">
        <v>2268</v>
      </c>
      <c r="AG1488" s="284">
        <v>2484</v>
      </c>
      <c r="AH1488" s="284">
        <v>2915</v>
      </c>
      <c r="AI1488" s="284">
        <v>1879</v>
      </c>
      <c r="AJ1488" s="284">
        <v>2036</v>
      </c>
      <c r="AK1488" s="284">
        <v>2202</v>
      </c>
      <c r="AL1488" s="284">
        <v>2637</v>
      </c>
      <c r="AM1488" s="284">
        <v>1715</v>
      </c>
      <c r="AN1488" s="284">
        <v>1863</v>
      </c>
      <c r="AO1488" s="284">
        <v>2132</v>
      </c>
      <c r="AP1488" s="284">
        <v>1812</v>
      </c>
      <c r="AQ1488" s="284">
        <v>1812</v>
      </c>
      <c r="AR1488" s="284">
        <v>2196</v>
      </c>
      <c r="AS1488" s="284">
        <v>2091</v>
      </c>
      <c r="AU1488" t="s">
        <v>2544</v>
      </c>
    </row>
    <row r="1489" spans="4:47" ht="13.5" customHeight="1">
      <c r="D1489" s="283" t="s">
        <v>2554</v>
      </c>
      <c r="E1489" s="282"/>
      <c r="F1489" s="285" t="s">
        <v>2555</v>
      </c>
      <c r="G1489" s="199">
        <v>22.5</v>
      </c>
      <c r="H1489" s="284">
        <v>995</v>
      </c>
      <c r="I1489" s="284">
        <v>1019</v>
      </c>
      <c r="J1489" s="284">
        <v>1164</v>
      </c>
      <c r="K1489" s="284">
        <v>1073</v>
      </c>
      <c r="L1489" s="284">
        <v>1072</v>
      </c>
      <c r="M1489" s="284">
        <v>1277</v>
      </c>
      <c r="N1489" s="284">
        <v>1171</v>
      </c>
      <c r="O1489" s="284">
        <v>1002</v>
      </c>
      <c r="P1489" s="284">
        <v>1095</v>
      </c>
      <c r="Q1489" s="284">
        <v>1222</v>
      </c>
      <c r="R1489" s="284">
        <v>1174</v>
      </c>
      <c r="S1489" s="284">
        <v>1566</v>
      </c>
      <c r="T1489" s="284">
        <v>1818</v>
      </c>
      <c r="U1489" s="284">
        <v>1869</v>
      </c>
      <c r="V1489" s="284">
        <v>1371</v>
      </c>
      <c r="W1489" s="284">
        <v>1523</v>
      </c>
      <c r="X1489" s="284">
        <v>1219</v>
      </c>
      <c r="Y1489" s="284">
        <v>1349</v>
      </c>
      <c r="Z1489" s="284">
        <v>1572</v>
      </c>
      <c r="AA1489" s="284">
        <v>1334</v>
      </c>
      <c r="AB1489" s="284">
        <v>1315</v>
      </c>
      <c r="AC1489" s="284">
        <v>1487</v>
      </c>
      <c r="AD1489" s="284">
        <v>1743</v>
      </c>
      <c r="AE1489" s="284">
        <v>1430</v>
      </c>
      <c r="AF1489" s="284">
        <v>1522</v>
      </c>
      <c r="AG1489" s="284">
        <v>1697</v>
      </c>
      <c r="AH1489" s="284">
        <v>1991</v>
      </c>
      <c r="AI1489" s="284">
        <v>1231</v>
      </c>
      <c r="AJ1489" s="284">
        <v>1351</v>
      </c>
      <c r="AK1489" s="284">
        <v>1523</v>
      </c>
      <c r="AL1489" s="284">
        <v>1786</v>
      </c>
      <c r="AM1489" s="284">
        <v>1106</v>
      </c>
      <c r="AN1489" s="284">
        <v>1217</v>
      </c>
      <c r="AO1489" s="284">
        <v>1387</v>
      </c>
      <c r="AP1489" s="284">
        <v>1192</v>
      </c>
      <c r="AQ1489" s="284">
        <v>1192</v>
      </c>
      <c r="AR1489" s="284">
        <v>1529</v>
      </c>
      <c r="AS1489" s="284">
        <v>1469</v>
      </c>
      <c r="AU1489" t="s">
        <v>2554</v>
      </c>
    </row>
    <row r="1490" spans="4:47" ht="13.5" customHeight="1">
      <c r="D1490" s="283" t="s">
        <v>2556</v>
      </c>
      <c r="E1490" s="282"/>
      <c r="F1490" s="285" t="s">
        <v>2557</v>
      </c>
      <c r="G1490" s="199">
        <v>23.8</v>
      </c>
      <c r="H1490" s="284">
        <v>1015</v>
      </c>
      <c r="I1490" s="284">
        <v>1041</v>
      </c>
      <c r="J1490" s="284">
        <v>1189</v>
      </c>
      <c r="K1490" s="284">
        <v>1093</v>
      </c>
      <c r="L1490" s="284">
        <v>1093</v>
      </c>
      <c r="M1490" s="284">
        <v>1308</v>
      </c>
      <c r="N1490" s="284">
        <v>1197</v>
      </c>
      <c r="O1490" s="284">
        <v>1023</v>
      </c>
      <c r="P1490" s="284">
        <v>1124</v>
      </c>
      <c r="Q1490" s="284">
        <v>1251</v>
      </c>
      <c r="R1490" s="284">
        <v>1204</v>
      </c>
      <c r="S1490" s="284">
        <v>1592</v>
      </c>
      <c r="T1490" s="284">
        <v>1855</v>
      </c>
      <c r="U1490" s="284">
        <v>1907</v>
      </c>
      <c r="V1490" s="284">
        <v>1403</v>
      </c>
      <c r="W1490" s="284">
        <v>1558</v>
      </c>
      <c r="X1490" s="284">
        <v>1239</v>
      </c>
      <c r="Y1490" s="284">
        <v>1375</v>
      </c>
      <c r="Z1490" s="284">
        <v>1602</v>
      </c>
      <c r="AA1490" s="284">
        <v>1355</v>
      </c>
      <c r="AB1490" s="284">
        <v>1342</v>
      </c>
      <c r="AC1490" s="284">
        <v>1522</v>
      </c>
      <c r="AD1490" s="284">
        <v>1785</v>
      </c>
      <c r="AE1490" s="284">
        <v>1458</v>
      </c>
      <c r="AF1490" s="284">
        <v>1548</v>
      </c>
      <c r="AG1490" s="284">
        <v>1732</v>
      </c>
      <c r="AH1490" s="284">
        <v>2032</v>
      </c>
      <c r="AI1490" s="284">
        <v>1248</v>
      </c>
      <c r="AJ1490" s="284">
        <v>1377</v>
      </c>
      <c r="AK1490" s="284">
        <v>1558</v>
      </c>
      <c r="AL1490" s="284">
        <v>1827</v>
      </c>
      <c r="AM1490" s="284">
        <v>1127</v>
      </c>
      <c r="AN1490" s="284">
        <v>1244</v>
      </c>
      <c r="AO1490" s="284">
        <v>1418</v>
      </c>
      <c r="AP1490" s="284">
        <v>1224</v>
      </c>
      <c r="AQ1490" s="284">
        <v>1224</v>
      </c>
      <c r="AR1490" s="284">
        <v>1580</v>
      </c>
      <c r="AS1490" s="284">
        <v>1500</v>
      </c>
      <c r="AU1490" t="s">
        <v>2556</v>
      </c>
    </row>
    <row r="1491" spans="4:47" ht="13.5" customHeight="1">
      <c r="D1491" s="283" t="s">
        <v>2558</v>
      </c>
      <c r="E1491" s="282"/>
      <c r="F1491" s="285" t="s">
        <v>2559</v>
      </c>
      <c r="G1491" s="199">
        <v>25.1</v>
      </c>
      <c r="H1491" s="284">
        <v>1037</v>
      </c>
      <c r="I1491" s="284">
        <v>1071</v>
      </c>
      <c r="J1491" s="284">
        <v>1222</v>
      </c>
      <c r="K1491" s="284">
        <v>1116</v>
      </c>
      <c r="L1491" s="284">
        <v>1121</v>
      </c>
      <c r="M1491" s="284">
        <v>1348</v>
      </c>
      <c r="N1491" s="284">
        <v>1230</v>
      </c>
      <c r="O1491" s="284">
        <v>1053</v>
      </c>
      <c r="P1491" s="284">
        <v>1161</v>
      </c>
      <c r="Q1491" s="284">
        <v>1289</v>
      </c>
      <c r="R1491" s="284">
        <v>1243</v>
      </c>
      <c r="S1491" s="284">
        <v>1622</v>
      </c>
      <c r="T1491" s="284">
        <v>1894</v>
      </c>
      <c r="U1491" s="284">
        <v>1949</v>
      </c>
      <c r="V1491" s="284">
        <v>1434</v>
      </c>
      <c r="W1491" s="284">
        <v>1593</v>
      </c>
      <c r="X1491" s="284">
        <v>1266</v>
      </c>
      <c r="Y1491" s="284">
        <v>1410</v>
      </c>
      <c r="Z1491" s="284">
        <v>1641</v>
      </c>
      <c r="AA1491" s="284">
        <v>1381</v>
      </c>
      <c r="AB1491" s="284">
        <v>1376</v>
      </c>
      <c r="AC1491" s="284">
        <v>1566</v>
      </c>
      <c r="AD1491" s="284">
        <v>1836</v>
      </c>
      <c r="AE1491" s="284">
        <v>1494</v>
      </c>
      <c r="AF1491" s="284">
        <v>1582</v>
      </c>
      <c r="AG1491" s="284">
        <v>1776</v>
      </c>
      <c r="AH1491" s="284">
        <v>2083</v>
      </c>
      <c r="AI1491" s="284">
        <v>1272</v>
      </c>
      <c r="AJ1491" s="284">
        <v>1411</v>
      </c>
      <c r="AK1491" s="284">
        <v>1602</v>
      </c>
      <c r="AL1491" s="284">
        <v>1878</v>
      </c>
      <c r="AM1491" s="284">
        <v>1156</v>
      </c>
      <c r="AN1491" s="284">
        <v>1280</v>
      </c>
      <c r="AO1491" s="284">
        <v>1458</v>
      </c>
      <c r="AP1491" s="284">
        <v>1256</v>
      </c>
      <c r="AQ1491" s="284">
        <v>1256</v>
      </c>
      <c r="AR1491" s="284">
        <v>1623</v>
      </c>
      <c r="AS1491" s="284">
        <v>1531</v>
      </c>
      <c r="AU1491" t="s">
        <v>2558</v>
      </c>
    </row>
    <row r="1492" spans="4:47" ht="13.5" customHeight="1">
      <c r="D1492" s="283" t="s">
        <v>2560</v>
      </c>
      <c r="E1492" s="282"/>
      <c r="F1492" s="285" t="s">
        <v>2561</v>
      </c>
      <c r="G1492" s="199">
        <v>26.400000000000002</v>
      </c>
      <c r="H1492" s="284">
        <v>1056</v>
      </c>
      <c r="I1492" s="284">
        <v>1092</v>
      </c>
      <c r="J1492" s="284">
        <v>1245</v>
      </c>
      <c r="K1492" s="284">
        <v>1136</v>
      </c>
      <c r="L1492" s="284">
        <v>1142</v>
      </c>
      <c r="M1492" s="284">
        <v>1378</v>
      </c>
      <c r="N1492" s="284">
        <v>1255</v>
      </c>
      <c r="O1492" s="284">
        <v>1074</v>
      </c>
      <c r="P1492" s="284">
        <v>1189</v>
      </c>
      <c r="Q1492" s="284">
        <v>1318</v>
      </c>
      <c r="R1492" s="284">
        <v>1272</v>
      </c>
      <c r="S1492" s="284">
        <v>1647</v>
      </c>
      <c r="T1492" s="284">
        <v>1931</v>
      </c>
      <c r="U1492" s="284">
        <v>1985</v>
      </c>
      <c r="V1492" s="284">
        <v>1464</v>
      </c>
      <c r="W1492" s="284">
        <v>1626</v>
      </c>
      <c r="X1492" s="284">
        <v>1285</v>
      </c>
      <c r="Y1492" s="284">
        <v>1435</v>
      </c>
      <c r="Z1492" s="284">
        <v>1670</v>
      </c>
      <c r="AA1492" s="284">
        <v>1401</v>
      </c>
      <c r="AB1492" s="284">
        <v>1402</v>
      </c>
      <c r="AC1492" s="284">
        <v>1600</v>
      </c>
      <c r="AD1492" s="284">
        <v>1876</v>
      </c>
      <c r="AE1492" s="284">
        <v>1520</v>
      </c>
      <c r="AF1492" s="284">
        <v>1608</v>
      </c>
      <c r="AG1492" s="284">
        <v>1810</v>
      </c>
      <c r="AH1492" s="284">
        <v>2124</v>
      </c>
      <c r="AI1492" s="284">
        <v>1289</v>
      </c>
      <c r="AJ1492" s="284">
        <v>1437</v>
      </c>
      <c r="AK1492" s="284">
        <v>1636</v>
      </c>
      <c r="AL1492" s="284">
        <v>1919</v>
      </c>
      <c r="AM1492" s="284">
        <v>1176</v>
      </c>
      <c r="AN1492" s="284">
        <v>1306</v>
      </c>
      <c r="AO1492" s="284">
        <v>1488</v>
      </c>
      <c r="AP1492" s="284">
        <v>1287</v>
      </c>
      <c r="AQ1492" s="284">
        <v>1287</v>
      </c>
      <c r="AR1492" s="284">
        <v>1673</v>
      </c>
      <c r="AS1492" s="284">
        <v>1561</v>
      </c>
      <c r="AU1492" t="s">
        <v>2560</v>
      </c>
    </row>
    <row r="1493" spans="4:47" ht="13.5" customHeight="1">
      <c r="D1493" s="283" t="s">
        <v>2634</v>
      </c>
      <c r="E1493" s="282"/>
      <c r="F1493" s="285" t="s">
        <v>2635</v>
      </c>
      <c r="G1493" s="199">
        <v>5.3</v>
      </c>
      <c r="H1493" s="284">
        <v>495</v>
      </c>
      <c r="I1493" s="284">
        <v>533</v>
      </c>
      <c r="J1493" s="284">
        <v>617</v>
      </c>
      <c r="K1493" s="284">
        <v>495</v>
      </c>
      <c r="L1493" s="284">
        <v>533</v>
      </c>
      <c r="M1493" s="284">
        <v>617</v>
      </c>
      <c r="N1493" s="284">
        <v>555</v>
      </c>
      <c r="O1493" s="284">
        <v>486</v>
      </c>
      <c r="P1493" s="284">
        <v>533</v>
      </c>
      <c r="Q1493" s="284">
        <v>614</v>
      </c>
      <c r="R1493" s="284">
        <v>555</v>
      </c>
      <c r="S1493" s="284">
        <v>636</v>
      </c>
      <c r="T1493" s="284">
        <v>703</v>
      </c>
      <c r="U1493" s="284">
        <v>769</v>
      </c>
      <c r="V1493" s="284">
        <v>640</v>
      </c>
      <c r="W1493" s="284">
        <v>710</v>
      </c>
      <c r="X1493" s="284">
        <v>521</v>
      </c>
      <c r="Y1493" s="284">
        <v>588</v>
      </c>
      <c r="Z1493" s="284">
        <v>694</v>
      </c>
      <c r="AA1493" s="284">
        <v>612</v>
      </c>
      <c r="AB1493" s="284">
        <v>528</v>
      </c>
      <c r="AC1493" s="284">
        <v>597</v>
      </c>
      <c r="AD1493" s="284">
        <v>705</v>
      </c>
      <c r="AE1493" s="284">
        <v>623</v>
      </c>
      <c r="AF1493" s="284">
        <v>551</v>
      </c>
      <c r="AG1493" s="284">
        <v>620</v>
      </c>
      <c r="AH1493" s="284">
        <v>733</v>
      </c>
      <c r="AI1493" s="284">
        <v>581</v>
      </c>
      <c r="AJ1493" s="284">
        <v>526</v>
      </c>
      <c r="AK1493" s="284">
        <v>594</v>
      </c>
      <c r="AL1493" s="284">
        <v>702</v>
      </c>
      <c r="AM1493" s="284">
        <v>495</v>
      </c>
      <c r="AN1493" s="284">
        <v>552</v>
      </c>
      <c r="AO1493" s="284">
        <v>638</v>
      </c>
      <c r="AP1493" s="284">
        <v>609</v>
      </c>
      <c r="AQ1493" s="284">
        <v>609</v>
      </c>
      <c r="AR1493" s="284">
        <v>639</v>
      </c>
      <c r="AS1493" s="284">
        <v>636</v>
      </c>
      <c r="AU1493" t="s">
        <v>2634</v>
      </c>
    </row>
    <row r="1494" spans="4:47" ht="13.5" customHeight="1">
      <c r="D1494" s="283" t="s">
        <v>2636</v>
      </c>
      <c r="E1494" s="282"/>
      <c r="F1494" s="285" t="s">
        <v>2637</v>
      </c>
      <c r="G1494" s="199">
        <v>6.6</v>
      </c>
      <c r="H1494" s="284">
        <v>529</v>
      </c>
      <c r="I1494" s="284">
        <v>573</v>
      </c>
      <c r="J1494" s="284">
        <v>662</v>
      </c>
      <c r="K1494" s="284">
        <v>529</v>
      </c>
      <c r="L1494" s="284">
        <v>573</v>
      </c>
      <c r="M1494" s="284">
        <v>662</v>
      </c>
      <c r="N1494" s="284">
        <v>597</v>
      </c>
      <c r="O1494" s="284">
        <v>521</v>
      </c>
      <c r="P1494" s="284">
        <v>573</v>
      </c>
      <c r="Q1494" s="284">
        <v>659</v>
      </c>
      <c r="R1494" s="284">
        <v>597</v>
      </c>
      <c r="S1494" s="284">
        <v>676</v>
      </c>
      <c r="T1494" s="284">
        <v>748</v>
      </c>
      <c r="U1494" s="284">
        <v>824</v>
      </c>
      <c r="V1494" s="284">
        <v>685</v>
      </c>
      <c r="W1494" s="284">
        <v>758</v>
      </c>
      <c r="X1494" s="284">
        <v>555</v>
      </c>
      <c r="Y1494" s="284">
        <v>628</v>
      </c>
      <c r="Z1494" s="284">
        <v>741</v>
      </c>
      <c r="AA1494" s="284">
        <v>650</v>
      </c>
      <c r="AB1494" s="284">
        <v>564</v>
      </c>
      <c r="AC1494" s="284">
        <v>639</v>
      </c>
      <c r="AD1494" s="284">
        <v>755</v>
      </c>
      <c r="AE1494" s="284">
        <v>664</v>
      </c>
      <c r="AF1494" s="284">
        <v>587</v>
      </c>
      <c r="AG1494" s="284">
        <v>662</v>
      </c>
      <c r="AH1494" s="284">
        <v>782</v>
      </c>
      <c r="AI1494" s="284">
        <v>620</v>
      </c>
      <c r="AJ1494" s="284">
        <v>561</v>
      </c>
      <c r="AK1494" s="284">
        <v>636</v>
      </c>
      <c r="AL1494" s="284">
        <v>752</v>
      </c>
      <c r="AM1494" s="284">
        <v>531</v>
      </c>
      <c r="AN1494" s="284">
        <v>593</v>
      </c>
      <c r="AO1494" s="284">
        <v>685</v>
      </c>
      <c r="AP1494" s="284">
        <v>649</v>
      </c>
      <c r="AQ1494" s="284">
        <v>649</v>
      </c>
      <c r="AR1494" s="284">
        <v>679</v>
      </c>
      <c r="AS1494" s="284">
        <v>676</v>
      </c>
      <c r="AU1494" t="s">
        <v>2636</v>
      </c>
    </row>
    <row r="1495" spans="4:47" ht="13.5" customHeight="1">
      <c r="D1495" s="283" t="s">
        <v>2638</v>
      </c>
      <c r="E1495" s="282"/>
      <c r="F1495" s="285" t="s">
        <v>2639</v>
      </c>
      <c r="G1495" s="199">
        <v>8</v>
      </c>
      <c r="H1495" s="284">
        <v>569</v>
      </c>
      <c r="I1495" s="284">
        <v>615</v>
      </c>
      <c r="J1495" s="284">
        <v>711</v>
      </c>
      <c r="K1495" s="284">
        <v>569</v>
      </c>
      <c r="L1495" s="284">
        <v>615</v>
      </c>
      <c r="M1495" s="284">
        <v>711</v>
      </c>
      <c r="N1495" s="284">
        <v>641</v>
      </c>
      <c r="O1495" s="284">
        <v>558</v>
      </c>
      <c r="P1495" s="284">
        <v>615</v>
      </c>
      <c r="Q1495" s="284">
        <v>707</v>
      </c>
      <c r="R1495" s="284">
        <v>641</v>
      </c>
      <c r="S1495" s="284">
        <v>718</v>
      </c>
      <c r="T1495" s="284">
        <v>796</v>
      </c>
      <c r="U1495" s="284">
        <v>882</v>
      </c>
      <c r="V1495" s="284">
        <v>733</v>
      </c>
      <c r="W1495" s="284">
        <v>810</v>
      </c>
      <c r="X1495" s="284">
        <v>591</v>
      </c>
      <c r="Y1495" s="284">
        <v>671</v>
      </c>
      <c r="Z1495" s="284">
        <v>791</v>
      </c>
      <c r="AA1495" s="284">
        <v>694</v>
      </c>
      <c r="AB1495" s="284">
        <v>601</v>
      </c>
      <c r="AC1495" s="284">
        <v>683</v>
      </c>
      <c r="AD1495" s="284">
        <v>807</v>
      </c>
      <c r="AE1495" s="284">
        <v>708</v>
      </c>
      <c r="AF1495" s="284">
        <v>624</v>
      </c>
      <c r="AG1495" s="284">
        <v>707</v>
      </c>
      <c r="AH1495" s="284">
        <v>835</v>
      </c>
      <c r="AI1495" s="284">
        <v>661</v>
      </c>
      <c r="AJ1495" s="284">
        <v>599</v>
      </c>
      <c r="AK1495" s="284">
        <v>681</v>
      </c>
      <c r="AL1495" s="284">
        <v>804</v>
      </c>
      <c r="AM1495" s="284">
        <v>568</v>
      </c>
      <c r="AN1495" s="284">
        <v>637</v>
      </c>
      <c r="AO1495" s="284">
        <v>736</v>
      </c>
      <c r="AP1495" s="284">
        <v>692</v>
      </c>
      <c r="AQ1495" s="284">
        <v>692</v>
      </c>
      <c r="AR1495" s="284">
        <v>722</v>
      </c>
      <c r="AS1495" s="284">
        <v>718</v>
      </c>
      <c r="AU1495" t="s">
        <v>2638</v>
      </c>
    </row>
    <row r="1496" spans="4:47" ht="13.5" customHeight="1">
      <c r="D1496" s="283" t="s">
        <v>2640</v>
      </c>
      <c r="E1496" s="282"/>
      <c r="F1496" s="285" t="s">
        <v>2641</v>
      </c>
      <c r="G1496" s="199">
        <v>9.2999999999999989</v>
      </c>
      <c r="H1496" s="284">
        <v>609</v>
      </c>
      <c r="I1496" s="284">
        <v>657</v>
      </c>
      <c r="J1496" s="284">
        <v>760</v>
      </c>
      <c r="K1496" s="284">
        <v>609</v>
      </c>
      <c r="L1496" s="284">
        <v>657</v>
      </c>
      <c r="M1496" s="284">
        <v>760</v>
      </c>
      <c r="N1496" s="284">
        <v>686</v>
      </c>
      <c r="O1496" s="284">
        <v>597</v>
      </c>
      <c r="P1496" s="284">
        <v>657</v>
      </c>
      <c r="Q1496" s="284">
        <v>756</v>
      </c>
      <c r="R1496" s="284">
        <v>686</v>
      </c>
      <c r="S1496" s="284">
        <v>761</v>
      </c>
      <c r="T1496" s="284">
        <v>844</v>
      </c>
      <c r="U1496" s="284">
        <v>942</v>
      </c>
      <c r="V1496" s="284">
        <v>781</v>
      </c>
      <c r="W1496" s="284">
        <v>864</v>
      </c>
      <c r="X1496" s="284">
        <v>628</v>
      </c>
      <c r="Y1496" s="284">
        <v>714</v>
      </c>
      <c r="Z1496" s="284">
        <v>842</v>
      </c>
      <c r="AA1496" s="284">
        <v>737</v>
      </c>
      <c r="AB1496" s="284">
        <v>639</v>
      </c>
      <c r="AC1496" s="284">
        <v>729</v>
      </c>
      <c r="AD1496" s="284">
        <v>860</v>
      </c>
      <c r="AE1496" s="284">
        <v>752</v>
      </c>
      <c r="AF1496" s="284">
        <v>662</v>
      </c>
      <c r="AG1496" s="284">
        <v>752</v>
      </c>
      <c r="AH1496" s="284">
        <v>888</v>
      </c>
      <c r="AI1496" s="284">
        <v>703</v>
      </c>
      <c r="AJ1496" s="284">
        <v>637</v>
      </c>
      <c r="AK1496" s="284">
        <v>726</v>
      </c>
      <c r="AL1496" s="284">
        <v>857</v>
      </c>
      <c r="AM1496" s="284">
        <v>606</v>
      </c>
      <c r="AN1496" s="284">
        <v>681</v>
      </c>
      <c r="AO1496" s="284">
        <v>787</v>
      </c>
      <c r="AP1496" s="284">
        <v>736</v>
      </c>
      <c r="AQ1496" s="284">
        <v>736</v>
      </c>
      <c r="AR1496" s="284">
        <v>766</v>
      </c>
      <c r="AS1496" s="284">
        <v>761</v>
      </c>
      <c r="AU1496" t="s">
        <v>2640</v>
      </c>
    </row>
    <row r="1497" spans="4:47" ht="13.5" customHeight="1">
      <c r="D1497" s="283" t="s">
        <v>2642</v>
      </c>
      <c r="E1497" s="282"/>
      <c r="F1497" s="285" t="s">
        <v>2643</v>
      </c>
      <c r="G1497" s="199">
        <v>10.6</v>
      </c>
      <c r="H1497" s="284">
        <v>649</v>
      </c>
      <c r="I1497" s="284">
        <v>702</v>
      </c>
      <c r="J1497" s="284">
        <v>811</v>
      </c>
      <c r="K1497" s="284">
        <v>649</v>
      </c>
      <c r="L1497" s="284">
        <v>702</v>
      </c>
      <c r="M1497" s="284">
        <v>811</v>
      </c>
      <c r="N1497" s="284">
        <v>732</v>
      </c>
      <c r="O1497" s="284">
        <v>636</v>
      </c>
      <c r="P1497" s="284">
        <v>702</v>
      </c>
      <c r="Q1497" s="284">
        <v>806</v>
      </c>
      <c r="R1497" s="284">
        <v>732</v>
      </c>
      <c r="S1497" s="284">
        <v>805</v>
      </c>
      <c r="T1497" s="284">
        <v>895</v>
      </c>
      <c r="U1497" s="284">
        <v>1004</v>
      </c>
      <c r="V1497" s="284">
        <v>831</v>
      </c>
      <c r="W1497" s="284">
        <v>919</v>
      </c>
      <c r="X1497" s="284">
        <v>666</v>
      </c>
      <c r="Y1497" s="284">
        <v>758</v>
      </c>
      <c r="Z1497" s="284">
        <v>894</v>
      </c>
      <c r="AA1497" s="284">
        <v>781</v>
      </c>
      <c r="AB1497" s="284">
        <v>678</v>
      </c>
      <c r="AC1497" s="284">
        <v>774</v>
      </c>
      <c r="AD1497" s="284">
        <v>914</v>
      </c>
      <c r="AE1497" s="284">
        <v>797</v>
      </c>
      <c r="AF1497" s="284">
        <v>701</v>
      </c>
      <c r="AG1497" s="284">
        <v>798</v>
      </c>
      <c r="AH1497" s="284">
        <v>942</v>
      </c>
      <c r="AI1497" s="284">
        <v>745</v>
      </c>
      <c r="AJ1497" s="284">
        <v>676</v>
      </c>
      <c r="AK1497" s="284">
        <v>772</v>
      </c>
      <c r="AL1497" s="284">
        <v>911</v>
      </c>
      <c r="AM1497" s="284">
        <v>645</v>
      </c>
      <c r="AN1497" s="284">
        <v>726</v>
      </c>
      <c r="AO1497" s="284">
        <v>838</v>
      </c>
      <c r="AP1497" s="284">
        <v>780</v>
      </c>
      <c r="AQ1497" s="284">
        <v>780</v>
      </c>
      <c r="AR1497" s="284">
        <v>810</v>
      </c>
      <c r="AS1497" s="284">
        <v>804</v>
      </c>
      <c r="AU1497" t="s">
        <v>2642</v>
      </c>
    </row>
    <row r="1498" spans="4:47" ht="13.5" customHeight="1">
      <c r="D1498" s="283" t="s">
        <v>2644</v>
      </c>
      <c r="E1498" s="282"/>
      <c r="F1498" s="285" t="s">
        <v>2645</v>
      </c>
      <c r="G1498" s="199">
        <v>11.9</v>
      </c>
      <c r="H1498" s="284">
        <v>710</v>
      </c>
      <c r="I1498" s="284">
        <v>767</v>
      </c>
      <c r="J1498" s="284">
        <v>885</v>
      </c>
      <c r="K1498" s="284">
        <v>710</v>
      </c>
      <c r="L1498" s="284">
        <v>767</v>
      </c>
      <c r="M1498" s="284">
        <v>885</v>
      </c>
      <c r="N1498" s="284">
        <v>801</v>
      </c>
      <c r="O1498" s="284">
        <v>697</v>
      </c>
      <c r="P1498" s="284">
        <v>767</v>
      </c>
      <c r="Q1498" s="284">
        <v>881</v>
      </c>
      <c r="R1498" s="284">
        <v>801</v>
      </c>
      <c r="S1498" s="284">
        <v>870</v>
      </c>
      <c r="T1498" s="284">
        <v>966</v>
      </c>
      <c r="U1498" s="284">
        <v>1089</v>
      </c>
      <c r="V1498" s="284">
        <v>902</v>
      </c>
      <c r="W1498" s="284">
        <v>998</v>
      </c>
      <c r="X1498" s="284">
        <v>725</v>
      </c>
      <c r="Y1498" s="284">
        <v>824</v>
      </c>
      <c r="Z1498" s="284">
        <v>972</v>
      </c>
      <c r="AA1498" s="284">
        <v>849</v>
      </c>
      <c r="AB1498" s="284">
        <v>738</v>
      </c>
      <c r="AC1498" s="284">
        <v>842</v>
      </c>
      <c r="AD1498" s="284">
        <v>994</v>
      </c>
      <c r="AE1498" s="284">
        <v>866</v>
      </c>
      <c r="AF1498" s="284">
        <v>761</v>
      </c>
      <c r="AG1498" s="284">
        <v>866</v>
      </c>
      <c r="AH1498" s="284">
        <v>1022</v>
      </c>
      <c r="AI1498" s="284">
        <v>810</v>
      </c>
      <c r="AJ1498" s="284">
        <v>736</v>
      </c>
      <c r="AK1498" s="284">
        <v>840</v>
      </c>
      <c r="AL1498" s="284">
        <v>991</v>
      </c>
      <c r="AM1498" s="284">
        <v>705</v>
      </c>
      <c r="AN1498" s="284">
        <v>793</v>
      </c>
      <c r="AO1498" s="284">
        <v>915</v>
      </c>
      <c r="AP1498" s="284">
        <v>851</v>
      </c>
      <c r="AQ1498" s="284">
        <v>851</v>
      </c>
      <c r="AR1498" s="284">
        <v>883</v>
      </c>
      <c r="AS1498" s="284">
        <v>874</v>
      </c>
      <c r="AU1498" t="s">
        <v>2644</v>
      </c>
    </row>
    <row r="1499" spans="4:47" ht="13.5" customHeight="1">
      <c r="D1499" s="283" t="s">
        <v>2646</v>
      </c>
      <c r="E1499" s="282"/>
      <c r="F1499" s="285" t="s">
        <v>2647</v>
      </c>
      <c r="G1499" s="199">
        <v>13.2</v>
      </c>
      <c r="H1499" s="284">
        <v>748</v>
      </c>
      <c r="I1499" s="284">
        <v>808</v>
      </c>
      <c r="J1499" s="284">
        <v>933</v>
      </c>
      <c r="K1499" s="284">
        <v>748</v>
      </c>
      <c r="L1499" s="284">
        <v>808</v>
      </c>
      <c r="M1499" s="284">
        <v>933</v>
      </c>
      <c r="N1499" s="284">
        <v>844</v>
      </c>
      <c r="O1499" s="284">
        <v>733</v>
      </c>
      <c r="P1499" s="284">
        <v>808</v>
      </c>
      <c r="Q1499" s="284">
        <v>928</v>
      </c>
      <c r="R1499" s="284">
        <v>844</v>
      </c>
      <c r="S1499" s="284">
        <v>914</v>
      </c>
      <c r="T1499" s="284">
        <v>1018</v>
      </c>
      <c r="U1499" s="284">
        <v>1152</v>
      </c>
      <c r="V1499" s="284">
        <v>953</v>
      </c>
      <c r="W1499" s="284">
        <v>1053</v>
      </c>
      <c r="X1499" s="284">
        <v>760</v>
      </c>
      <c r="Y1499" s="284">
        <v>866</v>
      </c>
      <c r="Z1499" s="284">
        <v>1020</v>
      </c>
      <c r="AA1499" s="284">
        <v>890</v>
      </c>
      <c r="AB1499" s="284">
        <v>775</v>
      </c>
      <c r="AC1499" s="284">
        <v>886</v>
      </c>
      <c r="AD1499" s="284">
        <v>1045</v>
      </c>
      <c r="AE1499" s="284">
        <v>908</v>
      </c>
      <c r="AF1499" s="284">
        <v>798</v>
      </c>
      <c r="AG1499" s="284">
        <v>909</v>
      </c>
      <c r="AH1499" s="284">
        <v>1073</v>
      </c>
      <c r="AI1499" s="284">
        <v>850</v>
      </c>
      <c r="AJ1499" s="284">
        <v>773</v>
      </c>
      <c r="AK1499" s="284">
        <v>883</v>
      </c>
      <c r="AL1499" s="284">
        <v>1042</v>
      </c>
      <c r="AM1499" s="284">
        <v>742</v>
      </c>
      <c r="AN1499" s="284">
        <v>835</v>
      </c>
      <c r="AO1499" s="284">
        <v>964</v>
      </c>
      <c r="AP1499" s="284">
        <v>897</v>
      </c>
      <c r="AQ1499" s="284">
        <v>897</v>
      </c>
      <c r="AR1499" s="284">
        <v>933</v>
      </c>
      <c r="AS1499" s="284">
        <v>919</v>
      </c>
      <c r="AU1499" t="s">
        <v>2646</v>
      </c>
    </row>
    <row r="1500" spans="4:47" ht="13.5" customHeight="1">
      <c r="D1500" s="283" t="s">
        <v>2648</v>
      </c>
      <c r="E1500" s="282"/>
      <c r="F1500" s="285" t="s">
        <v>2649</v>
      </c>
      <c r="G1500" s="199">
        <v>14.5</v>
      </c>
      <c r="H1500" s="284">
        <v>785</v>
      </c>
      <c r="I1500" s="284">
        <v>849</v>
      </c>
      <c r="J1500" s="284">
        <v>974</v>
      </c>
      <c r="K1500" s="284">
        <v>785</v>
      </c>
      <c r="L1500" s="284">
        <v>849</v>
      </c>
      <c r="M1500" s="284">
        <v>974</v>
      </c>
      <c r="N1500" s="284">
        <v>887</v>
      </c>
      <c r="O1500" s="284">
        <v>770</v>
      </c>
      <c r="P1500" s="284">
        <v>849</v>
      </c>
      <c r="Q1500" s="284">
        <v>974</v>
      </c>
      <c r="R1500" s="284">
        <v>887</v>
      </c>
      <c r="S1500" s="284">
        <v>958</v>
      </c>
      <c r="T1500" s="284">
        <v>1069</v>
      </c>
      <c r="U1500" s="284">
        <v>1213</v>
      </c>
      <c r="V1500" s="284">
        <v>1003</v>
      </c>
      <c r="W1500" s="284">
        <v>1108</v>
      </c>
      <c r="X1500" s="284">
        <v>795</v>
      </c>
      <c r="Y1500" s="284">
        <v>907</v>
      </c>
      <c r="Z1500" s="284">
        <v>1069</v>
      </c>
      <c r="AA1500" s="284">
        <v>931</v>
      </c>
      <c r="AB1500" s="284">
        <v>812</v>
      </c>
      <c r="AC1500" s="284">
        <v>929</v>
      </c>
      <c r="AD1500" s="284">
        <v>1096</v>
      </c>
      <c r="AE1500" s="284">
        <v>950</v>
      </c>
      <c r="AF1500" s="284">
        <v>835</v>
      </c>
      <c r="AG1500" s="284">
        <v>952</v>
      </c>
      <c r="AH1500" s="284">
        <v>1123</v>
      </c>
      <c r="AI1500" s="284">
        <v>889</v>
      </c>
      <c r="AJ1500" s="284">
        <v>809</v>
      </c>
      <c r="AK1500" s="284">
        <v>926</v>
      </c>
      <c r="AL1500" s="284">
        <v>1093</v>
      </c>
      <c r="AM1500" s="284">
        <v>779</v>
      </c>
      <c r="AN1500" s="284">
        <v>878</v>
      </c>
      <c r="AO1500" s="284">
        <v>1012</v>
      </c>
      <c r="AP1500" s="284">
        <v>943</v>
      </c>
      <c r="AQ1500" s="284">
        <v>943</v>
      </c>
      <c r="AR1500" s="284">
        <v>983</v>
      </c>
      <c r="AS1500" s="284">
        <v>964</v>
      </c>
      <c r="AU1500" t="s">
        <v>2648</v>
      </c>
    </row>
    <row r="1501" spans="4:47" ht="13.5" customHeight="1">
      <c r="D1501" s="283" t="s">
        <v>2650</v>
      </c>
      <c r="E1501" s="282"/>
      <c r="F1501" s="285" t="s">
        <v>2651</v>
      </c>
      <c r="G1501" s="199">
        <v>15.9</v>
      </c>
      <c r="H1501" s="284">
        <v>825</v>
      </c>
      <c r="I1501" s="284">
        <v>892</v>
      </c>
      <c r="J1501" s="284">
        <v>1029</v>
      </c>
      <c r="K1501" s="284">
        <v>825</v>
      </c>
      <c r="L1501" s="284">
        <v>892</v>
      </c>
      <c r="M1501" s="284">
        <v>1029</v>
      </c>
      <c r="N1501" s="284">
        <v>932</v>
      </c>
      <c r="O1501" s="284">
        <v>809</v>
      </c>
      <c r="P1501" s="284">
        <v>892</v>
      </c>
      <c r="Q1501" s="284">
        <v>1023</v>
      </c>
      <c r="R1501" s="284">
        <v>932</v>
      </c>
      <c r="S1501" s="284">
        <v>1005</v>
      </c>
      <c r="T1501" s="284">
        <v>1125</v>
      </c>
      <c r="U1501" s="284">
        <v>1278</v>
      </c>
      <c r="V1501" s="284">
        <v>1056</v>
      </c>
      <c r="W1501" s="284">
        <v>1167</v>
      </c>
      <c r="X1501" s="284">
        <v>832</v>
      </c>
      <c r="Y1501" s="284">
        <v>951</v>
      </c>
      <c r="Z1501" s="284">
        <v>1121</v>
      </c>
      <c r="AA1501" s="284">
        <v>974</v>
      </c>
      <c r="AB1501" s="284">
        <v>850</v>
      </c>
      <c r="AC1501" s="284">
        <v>975</v>
      </c>
      <c r="AD1501" s="284">
        <v>1150</v>
      </c>
      <c r="AE1501" s="284">
        <v>995</v>
      </c>
      <c r="AF1501" s="284">
        <v>873</v>
      </c>
      <c r="AG1501" s="284">
        <v>998</v>
      </c>
      <c r="AH1501" s="284">
        <v>1177</v>
      </c>
      <c r="AI1501" s="284">
        <v>932</v>
      </c>
      <c r="AJ1501" s="284">
        <v>848</v>
      </c>
      <c r="AK1501" s="284">
        <v>972</v>
      </c>
      <c r="AL1501" s="284">
        <v>1147</v>
      </c>
      <c r="AM1501" s="284">
        <v>817</v>
      </c>
      <c r="AN1501" s="284">
        <v>923</v>
      </c>
      <c r="AO1501" s="284">
        <v>1064</v>
      </c>
      <c r="AP1501" s="284">
        <v>992</v>
      </c>
      <c r="AQ1501" s="284">
        <v>992</v>
      </c>
      <c r="AR1501" s="284">
        <v>1035</v>
      </c>
      <c r="AS1501" s="284">
        <v>1011</v>
      </c>
      <c r="AU1501" t="s">
        <v>2650</v>
      </c>
    </row>
    <row r="1502" spans="4:47" ht="13.5" customHeight="1">
      <c r="D1502" s="283" t="s">
        <v>2429</v>
      </c>
      <c r="E1502" s="282"/>
      <c r="F1502" s="285" t="s">
        <v>2430</v>
      </c>
      <c r="G1502" s="199">
        <v>5.3</v>
      </c>
      <c r="H1502" s="284">
        <v>654</v>
      </c>
      <c r="I1502" s="284">
        <v>658</v>
      </c>
      <c r="J1502" s="284">
        <v>728</v>
      </c>
      <c r="K1502" s="284">
        <v>654</v>
      </c>
      <c r="L1502" s="284">
        <v>658</v>
      </c>
      <c r="M1502" s="284">
        <v>728</v>
      </c>
      <c r="N1502" s="284">
        <v>684</v>
      </c>
      <c r="O1502" s="284">
        <v>642</v>
      </c>
      <c r="P1502" s="284">
        <v>658</v>
      </c>
      <c r="Q1502" s="284">
        <v>725</v>
      </c>
      <c r="R1502" s="284">
        <v>684</v>
      </c>
      <c r="S1502" s="284">
        <v>930</v>
      </c>
      <c r="T1502" s="284">
        <v>1008</v>
      </c>
      <c r="U1502" s="284">
        <v>990</v>
      </c>
      <c r="V1502" s="284">
        <v>756</v>
      </c>
      <c r="W1502" s="284">
        <v>847</v>
      </c>
      <c r="X1502" s="284">
        <v>756</v>
      </c>
      <c r="Y1502" s="284">
        <v>797</v>
      </c>
      <c r="Z1502" s="284">
        <v>933</v>
      </c>
      <c r="AA1502" s="284">
        <v>826</v>
      </c>
      <c r="AB1502" s="284">
        <v>778</v>
      </c>
      <c r="AC1502" s="284">
        <v>828</v>
      </c>
      <c r="AD1502" s="284">
        <v>972</v>
      </c>
      <c r="AE1502" s="284">
        <v>857</v>
      </c>
      <c r="AF1502" s="284">
        <v>862</v>
      </c>
      <c r="AG1502" s="284">
        <v>914</v>
      </c>
      <c r="AH1502" s="284">
        <v>1073</v>
      </c>
      <c r="AI1502" s="284">
        <v>752</v>
      </c>
      <c r="AJ1502" s="284">
        <v>782</v>
      </c>
      <c r="AK1502" s="284">
        <v>832</v>
      </c>
      <c r="AL1502" s="284">
        <v>977</v>
      </c>
      <c r="AM1502" s="284">
        <v>679</v>
      </c>
      <c r="AN1502" s="284">
        <v>713</v>
      </c>
      <c r="AO1502" s="284">
        <v>818</v>
      </c>
      <c r="AP1502" s="284">
        <v>721</v>
      </c>
      <c r="AQ1502" s="284">
        <v>721</v>
      </c>
      <c r="AR1502" s="284">
        <v>812</v>
      </c>
      <c r="AS1502" s="284">
        <v>823</v>
      </c>
      <c r="AU1502" t="s">
        <v>2429</v>
      </c>
    </row>
    <row r="1503" spans="4:47" ht="13.5" customHeight="1">
      <c r="D1503" s="283" t="s">
        <v>684</v>
      </c>
      <c r="E1503" s="282"/>
      <c r="F1503" s="285" t="s">
        <v>2431</v>
      </c>
      <c r="G1503" s="199">
        <v>6.6</v>
      </c>
      <c r="H1503" s="284">
        <v>713</v>
      </c>
      <c r="I1503" s="284">
        <v>706</v>
      </c>
      <c r="J1503" s="284">
        <v>792</v>
      </c>
      <c r="K1503" s="284">
        <v>713</v>
      </c>
      <c r="L1503" s="284">
        <v>706</v>
      </c>
      <c r="M1503" s="284">
        <v>792</v>
      </c>
      <c r="N1503" s="284">
        <v>744</v>
      </c>
      <c r="O1503" s="284">
        <v>701</v>
      </c>
      <c r="P1503" s="284">
        <v>706</v>
      </c>
      <c r="Q1503" s="284">
        <v>798</v>
      </c>
      <c r="R1503" s="284">
        <v>744</v>
      </c>
      <c r="S1503" s="284">
        <v>966</v>
      </c>
      <c r="T1503" s="284">
        <v>1051</v>
      </c>
      <c r="U1503" s="284">
        <v>1037</v>
      </c>
      <c r="V1503" s="284">
        <v>787</v>
      </c>
      <c r="W1503" s="284">
        <v>884</v>
      </c>
      <c r="X1503" s="284">
        <v>805</v>
      </c>
      <c r="Y1503" s="284">
        <v>851</v>
      </c>
      <c r="Z1503" s="284">
        <v>997</v>
      </c>
      <c r="AA1503" s="284">
        <v>877</v>
      </c>
      <c r="AB1503" s="284">
        <v>832</v>
      </c>
      <c r="AC1503" s="284">
        <v>891</v>
      </c>
      <c r="AD1503" s="284">
        <v>1047</v>
      </c>
      <c r="AE1503" s="284">
        <v>915</v>
      </c>
      <c r="AF1503" s="284">
        <v>916</v>
      </c>
      <c r="AG1503" s="284">
        <v>977</v>
      </c>
      <c r="AH1503" s="284">
        <v>1147</v>
      </c>
      <c r="AI1503" s="284">
        <v>798</v>
      </c>
      <c r="AJ1503" s="284">
        <v>836</v>
      </c>
      <c r="AK1503" s="284">
        <v>872</v>
      </c>
      <c r="AL1503" s="284">
        <v>1051</v>
      </c>
      <c r="AM1503" s="284">
        <v>734</v>
      </c>
      <c r="AN1503" s="284">
        <v>775</v>
      </c>
      <c r="AO1503" s="284">
        <v>889</v>
      </c>
      <c r="AP1503" s="284">
        <v>776</v>
      </c>
      <c r="AQ1503" s="284">
        <v>776</v>
      </c>
      <c r="AR1503" s="284">
        <v>878</v>
      </c>
      <c r="AS1503" s="284">
        <v>853</v>
      </c>
      <c r="AU1503" t="s">
        <v>684</v>
      </c>
    </row>
    <row r="1504" spans="4:47" ht="13.5" customHeight="1">
      <c r="D1504" s="283" t="s">
        <v>685</v>
      </c>
      <c r="E1504" s="282"/>
      <c r="F1504" s="285" t="s">
        <v>2432</v>
      </c>
      <c r="G1504" s="199">
        <v>8</v>
      </c>
      <c r="H1504" s="284">
        <v>756</v>
      </c>
      <c r="I1504" s="284">
        <v>748</v>
      </c>
      <c r="J1504" s="284">
        <v>836</v>
      </c>
      <c r="K1504" s="284">
        <v>756</v>
      </c>
      <c r="L1504" s="284">
        <v>748</v>
      </c>
      <c r="M1504" s="284">
        <v>836</v>
      </c>
      <c r="N1504" s="284">
        <v>788</v>
      </c>
      <c r="O1504" s="284">
        <v>742</v>
      </c>
      <c r="P1504" s="284">
        <v>748</v>
      </c>
      <c r="Q1504" s="284">
        <v>843</v>
      </c>
      <c r="R1504" s="284">
        <v>788</v>
      </c>
      <c r="S1504" s="284">
        <v>1012</v>
      </c>
      <c r="T1504" s="284">
        <v>1109</v>
      </c>
      <c r="U1504" s="284">
        <v>1097</v>
      </c>
      <c r="V1504" s="284">
        <v>832</v>
      </c>
      <c r="W1504" s="284">
        <v>931</v>
      </c>
      <c r="X1504" s="284">
        <v>841</v>
      </c>
      <c r="Y1504" s="284">
        <v>895</v>
      </c>
      <c r="Z1504" s="284">
        <v>1047</v>
      </c>
      <c r="AA1504" s="284">
        <v>919</v>
      </c>
      <c r="AB1504" s="284">
        <v>876</v>
      </c>
      <c r="AC1504" s="284">
        <v>944</v>
      </c>
      <c r="AD1504" s="284">
        <v>1109</v>
      </c>
      <c r="AE1504" s="284">
        <v>962</v>
      </c>
      <c r="AF1504" s="284">
        <v>959</v>
      </c>
      <c r="AG1504" s="284">
        <v>1030</v>
      </c>
      <c r="AH1504" s="284">
        <v>1209</v>
      </c>
      <c r="AI1504" s="284">
        <v>833</v>
      </c>
      <c r="AJ1504" s="284">
        <v>879</v>
      </c>
      <c r="AK1504" s="284">
        <v>921</v>
      </c>
      <c r="AL1504" s="284">
        <v>1113</v>
      </c>
      <c r="AM1504" s="284">
        <v>777</v>
      </c>
      <c r="AN1504" s="284">
        <v>827</v>
      </c>
      <c r="AO1504" s="284">
        <v>949</v>
      </c>
      <c r="AP1504" s="284">
        <v>823</v>
      </c>
      <c r="AQ1504" s="284">
        <v>823</v>
      </c>
      <c r="AR1504" s="284">
        <v>939</v>
      </c>
      <c r="AS1504" s="284">
        <v>895</v>
      </c>
      <c r="AU1504" t="s">
        <v>685</v>
      </c>
    </row>
    <row r="1505" spans="4:47" ht="13.5" customHeight="1">
      <c r="D1505" s="283" t="s">
        <v>686</v>
      </c>
      <c r="E1505" s="282"/>
      <c r="F1505" s="285" t="s">
        <v>2433</v>
      </c>
      <c r="G1505" s="199">
        <v>9.2999999999999989</v>
      </c>
      <c r="H1505" s="284">
        <v>797</v>
      </c>
      <c r="I1505" s="284">
        <v>789</v>
      </c>
      <c r="J1505" s="284">
        <v>880</v>
      </c>
      <c r="K1505" s="284">
        <v>797</v>
      </c>
      <c r="L1505" s="284">
        <v>789</v>
      </c>
      <c r="M1505" s="284">
        <v>880</v>
      </c>
      <c r="N1505" s="284">
        <v>832</v>
      </c>
      <c r="O1505" s="284">
        <v>781</v>
      </c>
      <c r="P1505" s="284">
        <v>789</v>
      </c>
      <c r="Q1505" s="284">
        <v>889</v>
      </c>
      <c r="R1505" s="284">
        <v>832</v>
      </c>
      <c r="S1505" s="284">
        <v>1057</v>
      </c>
      <c r="T1505" s="284">
        <v>1164</v>
      </c>
      <c r="U1505" s="284">
        <v>1154</v>
      </c>
      <c r="V1505" s="284">
        <v>874</v>
      </c>
      <c r="W1505" s="284">
        <v>978</v>
      </c>
      <c r="X1505" s="284">
        <v>875</v>
      </c>
      <c r="Y1505" s="284">
        <v>936</v>
      </c>
      <c r="Z1505" s="284">
        <v>1095</v>
      </c>
      <c r="AA1505" s="284">
        <v>956</v>
      </c>
      <c r="AB1505" s="284">
        <v>916</v>
      </c>
      <c r="AC1505" s="284">
        <v>994</v>
      </c>
      <c r="AD1505" s="284">
        <v>1167</v>
      </c>
      <c r="AE1505" s="284">
        <v>1005</v>
      </c>
      <c r="AF1505" s="284">
        <v>1000</v>
      </c>
      <c r="AG1505" s="284">
        <v>1080</v>
      </c>
      <c r="AH1505" s="284">
        <v>1268</v>
      </c>
      <c r="AI1505" s="284">
        <v>865</v>
      </c>
      <c r="AJ1505" s="284">
        <v>920</v>
      </c>
      <c r="AK1505" s="284">
        <v>998</v>
      </c>
      <c r="AL1505" s="284">
        <v>1172</v>
      </c>
      <c r="AM1505" s="284">
        <v>818</v>
      </c>
      <c r="AN1505" s="284">
        <v>876</v>
      </c>
      <c r="AO1505" s="284">
        <v>1005</v>
      </c>
      <c r="AP1505" s="284">
        <v>867</v>
      </c>
      <c r="AQ1505" s="284">
        <v>867</v>
      </c>
      <c r="AR1505" s="284">
        <v>998</v>
      </c>
      <c r="AS1505" s="284">
        <v>934</v>
      </c>
      <c r="AU1505" t="s">
        <v>686</v>
      </c>
    </row>
    <row r="1506" spans="4:47" ht="13.5" customHeight="1">
      <c r="D1506" s="283" t="s">
        <v>2434</v>
      </c>
      <c r="E1506" s="282"/>
      <c r="F1506" s="285" t="s">
        <v>2435</v>
      </c>
      <c r="G1506" s="199">
        <v>10.6</v>
      </c>
      <c r="H1506" s="284">
        <v>809</v>
      </c>
      <c r="I1506" s="284">
        <v>805</v>
      </c>
      <c r="J1506" s="284">
        <v>896</v>
      </c>
      <c r="K1506" s="284">
        <v>809</v>
      </c>
      <c r="L1506" s="284">
        <v>805</v>
      </c>
      <c r="M1506" s="284">
        <v>896</v>
      </c>
      <c r="N1506" s="284">
        <v>852</v>
      </c>
      <c r="O1506" s="284">
        <v>788</v>
      </c>
      <c r="P1506" s="284">
        <v>805</v>
      </c>
      <c r="Q1506" s="284">
        <v>902</v>
      </c>
      <c r="R1506" s="284">
        <v>852</v>
      </c>
      <c r="S1506" s="284">
        <v>1100</v>
      </c>
      <c r="T1506" s="284">
        <v>1217</v>
      </c>
      <c r="U1506" s="284">
        <v>1211</v>
      </c>
      <c r="V1506" s="284">
        <v>914</v>
      </c>
      <c r="W1506" s="284">
        <v>1021</v>
      </c>
      <c r="X1506" s="284">
        <v>880</v>
      </c>
      <c r="Y1506" s="284">
        <v>947</v>
      </c>
      <c r="Z1506" s="284">
        <v>1108</v>
      </c>
      <c r="AA1506" s="284">
        <v>962</v>
      </c>
      <c r="AB1506" s="284">
        <v>928</v>
      </c>
      <c r="AC1506" s="284">
        <v>1015</v>
      </c>
      <c r="AD1506" s="284">
        <v>1192</v>
      </c>
      <c r="AE1506" s="284">
        <v>1016</v>
      </c>
      <c r="AF1506" s="284">
        <v>1012</v>
      </c>
      <c r="AG1506" s="284">
        <v>1100</v>
      </c>
      <c r="AH1506" s="284">
        <v>1292</v>
      </c>
      <c r="AI1506" s="284">
        <v>869</v>
      </c>
      <c r="AJ1506" s="284">
        <v>932</v>
      </c>
      <c r="AK1506" s="284">
        <v>1019</v>
      </c>
      <c r="AL1506" s="284">
        <v>1196</v>
      </c>
      <c r="AM1506" s="284">
        <v>830</v>
      </c>
      <c r="AN1506" s="284">
        <v>896</v>
      </c>
      <c r="AO1506" s="284">
        <v>1028</v>
      </c>
      <c r="AP1506" s="284">
        <v>879</v>
      </c>
      <c r="AQ1506" s="284">
        <v>879</v>
      </c>
      <c r="AR1506" s="284">
        <v>1024</v>
      </c>
      <c r="AS1506" s="284">
        <v>971</v>
      </c>
      <c r="AU1506" t="s">
        <v>2434</v>
      </c>
    </row>
    <row r="1507" spans="4:47" ht="13.5" customHeight="1">
      <c r="D1507" s="283" t="s">
        <v>2568</v>
      </c>
      <c r="E1507" s="283" t="s">
        <v>4713</v>
      </c>
      <c r="F1507" s="285" t="s">
        <v>2569</v>
      </c>
      <c r="G1507" s="199">
        <v>15.9</v>
      </c>
      <c r="H1507" s="284">
        <v>501</v>
      </c>
      <c r="I1507" s="284">
        <v>508</v>
      </c>
      <c r="J1507" s="284">
        <v>599</v>
      </c>
      <c r="K1507" s="284">
        <v>522</v>
      </c>
      <c r="L1507" s="284">
        <v>518</v>
      </c>
      <c r="M1507" s="284">
        <v>644</v>
      </c>
      <c r="N1507" s="284">
        <v>580</v>
      </c>
      <c r="O1507" s="284">
        <v>504</v>
      </c>
      <c r="P1507" s="284">
        <v>545</v>
      </c>
      <c r="Q1507" s="284">
        <v>627</v>
      </c>
      <c r="R1507" s="284">
        <v>592</v>
      </c>
      <c r="S1507" s="284">
        <v>681</v>
      </c>
      <c r="T1507" s="284">
        <v>807</v>
      </c>
      <c r="U1507" s="284">
        <v>843</v>
      </c>
      <c r="V1507" s="284">
        <v>684</v>
      </c>
      <c r="W1507" s="284">
        <v>752</v>
      </c>
      <c r="X1507" s="284">
        <v>563</v>
      </c>
      <c r="Y1507" s="284">
        <v>618</v>
      </c>
      <c r="Z1507" s="284">
        <v>741</v>
      </c>
      <c r="AA1507" s="284">
        <v>631</v>
      </c>
      <c r="AB1507" s="284">
        <v>606</v>
      </c>
      <c r="AC1507" s="284">
        <v>678</v>
      </c>
      <c r="AD1507" s="284">
        <v>816</v>
      </c>
      <c r="AE1507" s="284">
        <v>674</v>
      </c>
      <c r="AF1507" s="284">
        <v>663</v>
      </c>
      <c r="AG1507" s="284">
        <v>736</v>
      </c>
      <c r="AH1507" s="284">
        <v>885</v>
      </c>
      <c r="AI1507" s="284">
        <v>563</v>
      </c>
      <c r="AJ1507" s="284">
        <v>614</v>
      </c>
      <c r="AK1507" s="284">
        <v>686</v>
      </c>
      <c r="AL1507" s="284">
        <v>826</v>
      </c>
      <c r="AM1507" s="284">
        <v>530</v>
      </c>
      <c r="AN1507" s="284">
        <v>576</v>
      </c>
      <c r="AO1507" s="284">
        <v>677</v>
      </c>
      <c r="AP1507" s="284">
        <v>597</v>
      </c>
      <c r="AQ1507" s="284">
        <v>597</v>
      </c>
      <c r="AR1507" s="284">
        <v>729</v>
      </c>
      <c r="AS1507" s="284">
        <v>674</v>
      </c>
      <c r="AU1507" t="s">
        <v>2568</v>
      </c>
    </row>
    <row r="1508" spans="4:47" ht="13.5" customHeight="1">
      <c r="D1508" s="283" t="s">
        <v>3292</v>
      </c>
      <c r="E1508" s="283" t="s">
        <v>4713</v>
      </c>
      <c r="F1508" s="285" t="s">
        <v>2569</v>
      </c>
      <c r="G1508" s="199">
        <v>15.9</v>
      </c>
      <c r="H1508" s="284">
        <v>501</v>
      </c>
      <c r="I1508" s="284">
        <v>508</v>
      </c>
      <c r="J1508" s="284">
        <v>599</v>
      </c>
      <c r="K1508" s="284">
        <v>522</v>
      </c>
      <c r="L1508" s="284">
        <v>518</v>
      </c>
      <c r="M1508" s="284">
        <v>644</v>
      </c>
      <c r="N1508" s="284">
        <v>580</v>
      </c>
      <c r="O1508" s="284">
        <v>504</v>
      </c>
      <c r="P1508" s="284">
        <v>545</v>
      </c>
      <c r="Q1508" s="284">
        <v>627</v>
      </c>
      <c r="R1508" s="284">
        <v>592</v>
      </c>
      <c r="S1508" s="284">
        <v>681</v>
      </c>
      <c r="T1508" s="284">
        <v>807</v>
      </c>
      <c r="U1508" s="284">
        <v>843</v>
      </c>
      <c r="V1508" s="284">
        <v>684</v>
      </c>
      <c r="W1508" s="284">
        <v>752</v>
      </c>
      <c r="X1508" s="284">
        <v>563</v>
      </c>
      <c r="Y1508" s="284">
        <v>618</v>
      </c>
      <c r="Z1508" s="284">
        <v>741</v>
      </c>
      <c r="AA1508" s="284">
        <v>631</v>
      </c>
      <c r="AB1508" s="284">
        <v>606</v>
      </c>
      <c r="AC1508" s="284">
        <v>678</v>
      </c>
      <c r="AD1508" s="284">
        <v>816</v>
      </c>
      <c r="AE1508" s="284">
        <v>674</v>
      </c>
      <c r="AF1508" s="284">
        <v>663</v>
      </c>
      <c r="AG1508" s="284">
        <v>736</v>
      </c>
      <c r="AH1508" s="284">
        <v>885</v>
      </c>
      <c r="AI1508" s="284">
        <v>563</v>
      </c>
      <c r="AJ1508" s="284">
        <v>614</v>
      </c>
      <c r="AK1508" s="284">
        <v>686</v>
      </c>
      <c r="AL1508" s="284">
        <v>826</v>
      </c>
      <c r="AM1508" s="284">
        <v>530</v>
      </c>
      <c r="AN1508" s="284">
        <v>576</v>
      </c>
      <c r="AO1508" s="284">
        <v>677</v>
      </c>
      <c r="AP1508" s="284">
        <v>597</v>
      </c>
      <c r="AQ1508" s="284">
        <v>597</v>
      </c>
      <c r="AR1508" s="284">
        <v>729</v>
      </c>
      <c r="AS1508" s="284">
        <v>674</v>
      </c>
      <c r="AU1508" t="s">
        <v>3292</v>
      </c>
    </row>
    <row r="1509" spans="4:47" ht="13.5" customHeight="1">
      <c r="D1509" s="283" t="s">
        <v>2564</v>
      </c>
      <c r="E1509" s="283" t="s">
        <v>4713</v>
      </c>
      <c r="F1509" s="285" t="s">
        <v>2565</v>
      </c>
      <c r="G1509" s="199">
        <v>15.9</v>
      </c>
      <c r="H1509" s="284">
        <v>469</v>
      </c>
      <c r="I1509" s="284">
        <v>477</v>
      </c>
      <c r="J1509" s="284">
        <v>561</v>
      </c>
      <c r="K1509" s="284">
        <v>493</v>
      </c>
      <c r="L1509" s="284">
        <v>488</v>
      </c>
      <c r="M1509" s="284">
        <v>618</v>
      </c>
      <c r="N1509" s="284">
        <v>536</v>
      </c>
      <c r="O1509" s="284">
        <v>475</v>
      </c>
      <c r="P1509" s="284">
        <v>572</v>
      </c>
      <c r="Q1509" s="284">
        <v>606</v>
      </c>
      <c r="R1509" s="284">
        <v>558</v>
      </c>
      <c r="S1509" s="284">
        <v>582</v>
      </c>
      <c r="T1509" s="284">
        <v>702</v>
      </c>
      <c r="U1509" s="284">
        <v>783</v>
      </c>
      <c r="V1509" s="284">
        <v>629</v>
      </c>
      <c r="W1509" s="284">
        <v>690</v>
      </c>
      <c r="X1509" s="284">
        <v>498</v>
      </c>
      <c r="Y1509" s="284">
        <v>551</v>
      </c>
      <c r="Z1509" s="284">
        <v>663</v>
      </c>
      <c r="AA1509" s="284">
        <v>563</v>
      </c>
      <c r="AB1509" s="284">
        <v>539</v>
      </c>
      <c r="AC1509" s="284">
        <v>610</v>
      </c>
      <c r="AD1509" s="284">
        <v>737</v>
      </c>
      <c r="AE1509" s="284">
        <v>600</v>
      </c>
      <c r="AF1509" s="284">
        <v>573</v>
      </c>
      <c r="AG1509" s="284">
        <v>645</v>
      </c>
      <c r="AH1509" s="284">
        <v>778</v>
      </c>
      <c r="AI1509" s="284">
        <v>495</v>
      </c>
      <c r="AJ1509" s="284">
        <v>550</v>
      </c>
      <c r="AK1509" s="284">
        <v>621</v>
      </c>
      <c r="AL1509" s="284">
        <v>749</v>
      </c>
      <c r="AM1509" s="284">
        <v>487</v>
      </c>
      <c r="AN1509" s="284">
        <v>530</v>
      </c>
      <c r="AO1509" s="284">
        <v>624</v>
      </c>
      <c r="AP1509" s="284">
        <v>578</v>
      </c>
      <c r="AQ1509" s="284">
        <v>578</v>
      </c>
      <c r="AR1509" s="284">
        <v>705</v>
      </c>
      <c r="AS1509" s="284">
        <v>624</v>
      </c>
      <c r="AU1509" t="s">
        <v>2564</v>
      </c>
    </row>
    <row r="1510" spans="4:47" ht="13.5" customHeight="1">
      <c r="D1510" s="283" t="s">
        <v>3293</v>
      </c>
      <c r="E1510" s="283" t="s">
        <v>4713</v>
      </c>
      <c r="F1510" s="285" t="s">
        <v>2565</v>
      </c>
      <c r="G1510" s="199">
        <v>15.9</v>
      </c>
      <c r="H1510" s="284">
        <v>469</v>
      </c>
      <c r="I1510" s="284">
        <v>477</v>
      </c>
      <c r="J1510" s="284">
        <v>561</v>
      </c>
      <c r="K1510" s="284">
        <v>493</v>
      </c>
      <c r="L1510" s="284">
        <v>488</v>
      </c>
      <c r="M1510" s="284">
        <v>618</v>
      </c>
      <c r="N1510" s="284">
        <v>536</v>
      </c>
      <c r="O1510" s="284">
        <v>475</v>
      </c>
      <c r="P1510" s="284">
        <v>572</v>
      </c>
      <c r="Q1510" s="284">
        <v>606</v>
      </c>
      <c r="R1510" s="284">
        <v>558</v>
      </c>
      <c r="S1510" s="284">
        <v>582</v>
      </c>
      <c r="T1510" s="284">
        <v>702</v>
      </c>
      <c r="U1510" s="284">
        <v>783</v>
      </c>
      <c r="V1510" s="284">
        <v>629</v>
      </c>
      <c r="W1510" s="284">
        <v>690</v>
      </c>
      <c r="X1510" s="284">
        <v>498</v>
      </c>
      <c r="Y1510" s="284">
        <v>551</v>
      </c>
      <c r="Z1510" s="284">
        <v>663</v>
      </c>
      <c r="AA1510" s="284">
        <v>563</v>
      </c>
      <c r="AB1510" s="284">
        <v>539</v>
      </c>
      <c r="AC1510" s="284">
        <v>610</v>
      </c>
      <c r="AD1510" s="284">
        <v>737</v>
      </c>
      <c r="AE1510" s="284">
        <v>600</v>
      </c>
      <c r="AF1510" s="284">
        <v>573</v>
      </c>
      <c r="AG1510" s="284">
        <v>645</v>
      </c>
      <c r="AH1510" s="284">
        <v>778</v>
      </c>
      <c r="AI1510" s="284">
        <v>495</v>
      </c>
      <c r="AJ1510" s="284">
        <v>550</v>
      </c>
      <c r="AK1510" s="284">
        <v>621</v>
      </c>
      <c r="AL1510" s="284">
        <v>749</v>
      </c>
      <c r="AM1510" s="284">
        <v>487</v>
      </c>
      <c r="AN1510" s="284">
        <v>530</v>
      </c>
      <c r="AO1510" s="284">
        <v>624</v>
      </c>
      <c r="AP1510" s="284">
        <v>578</v>
      </c>
      <c r="AQ1510" s="284">
        <v>578</v>
      </c>
      <c r="AR1510" s="284">
        <v>705</v>
      </c>
      <c r="AS1510" s="284">
        <v>624</v>
      </c>
      <c r="AU1510" t="s">
        <v>3293</v>
      </c>
    </row>
    <row r="1511" spans="4:47" ht="13.5" customHeight="1">
      <c r="D1511" s="283" t="s">
        <v>2598</v>
      </c>
      <c r="E1511" s="282"/>
      <c r="F1511" s="285" t="s">
        <v>2599</v>
      </c>
      <c r="G1511" s="199">
        <v>5.0999999999999996</v>
      </c>
      <c r="H1511" s="284">
        <v>360</v>
      </c>
      <c r="I1511" s="284">
        <v>408</v>
      </c>
      <c r="J1511" s="284">
        <v>472</v>
      </c>
      <c r="K1511" s="284">
        <v>360</v>
      </c>
      <c r="L1511" s="284">
        <v>408</v>
      </c>
      <c r="M1511" s="284">
        <v>472</v>
      </c>
      <c r="N1511" s="284">
        <v>415</v>
      </c>
      <c r="O1511" s="284">
        <v>360</v>
      </c>
      <c r="P1511" s="284">
        <v>408</v>
      </c>
      <c r="Q1511" s="284">
        <v>472</v>
      </c>
      <c r="R1511" s="284">
        <v>415</v>
      </c>
      <c r="S1511" s="284">
        <v>360</v>
      </c>
      <c r="T1511" s="284">
        <v>408</v>
      </c>
      <c r="U1511" s="284">
        <v>472</v>
      </c>
      <c r="V1511" s="284">
        <v>408</v>
      </c>
      <c r="W1511" s="284">
        <v>472</v>
      </c>
      <c r="X1511" s="284">
        <v>360</v>
      </c>
      <c r="Y1511" s="284">
        <v>408</v>
      </c>
      <c r="Z1511" s="284">
        <v>472</v>
      </c>
      <c r="AA1511" s="284">
        <v>415</v>
      </c>
      <c r="AB1511" s="284">
        <v>360</v>
      </c>
      <c r="AC1511" s="284">
        <v>408</v>
      </c>
      <c r="AD1511" s="284">
        <v>472</v>
      </c>
      <c r="AE1511" s="284">
        <v>415</v>
      </c>
      <c r="AF1511" s="284">
        <v>360</v>
      </c>
      <c r="AG1511" s="284">
        <v>408</v>
      </c>
      <c r="AH1511" s="284">
        <v>472</v>
      </c>
      <c r="AI1511" s="284">
        <v>408</v>
      </c>
      <c r="AJ1511" s="284">
        <v>360</v>
      </c>
      <c r="AK1511" s="284">
        <v>408</v>
      </c>
      <c r="AL1511" s="284">
        <v>472</v>
      </c>
      <c r="AM1511" s="284">
        <v>360</v>
      </c>
      <c r="AN1511" s="284">
        <v>408</v>
      </c>
      <c r="AO1511" s="284">
        <v>472</v>
      </c>
      <c r="AP1511" s="284">
        <v>465</v>
      </c>
      <c r="AQ1511" s="284">
        <v>465</v>
      </c>
      <c r="AR1511" s="284">
        <v>465</v>
      </c>
      <c r="AS1511" s="284">
        <v>465</v>
      </c>
      <c r="AU1511" t="s">
        <v>2598</v>
      </c>
    </row>
    <row r="1512" spans="4:47" ht="13.5" customHeight="1">
      <c r="D1512" s="283" t="s">
        <v>2600</v>
      </c>
      <c r="E1512" s="282"/>
      <c r="F1512" s="285" t="s">
        <v>2601</v>
      </c>
      <c r="G1512" s="199">
        <v>6.3</v>
      </c>
      <c r="H1512" s="284">
        <v>388</v>
      </c>
      <c r="I1512" s="284">
        <v>440</v>
      </c>
      <c r="J1512" s="284">
        <v>509</v>
      </c>
      <c r="K1512" s="284">
        <v>388</v>
      </c>
      <c r="L1512" s="284">
        <v>440</v>
      </c>
      <c r="M1512" s="284">
        <v>509</v>
      </c>
      <c r="N1512" s="284">
        <v>446</v>
      </c>
      <c r="O1512" s="284">
        <v>388</v>
      </c>
      <c r="P1512" s="284">
        <v>440</v>
      </c>
      <c r="Q1512" s="284">
        <v>509</v>
      </c>
      <c r="R1512" s="284">
        <v>446</v>
      </c>
      <c r="S1512" s="284">
        <v>388</v>
      </c>
      <c r="T1512" s="284">
        <v>440</v>
      </c>
      <c r="U1512" s="284">
        <v>509</v>
      </c>
      <c r="V1512" s="284">
        <v>440</v>
      </c>
      <c r="W1512" s="284">
        <v>509</v>
      </c>
      <c r="X1512" s="284">
        <v>388</v>
      </c>
      <c r="Y1512" s="284">
        <v>440</v>
      </c>
      <c r="Z1512" s="284">
        <v>509</v>
      </c>
      <c r="AA1512" s="284">
        <v>446</v>
      </c>
      <c r="AB1512" s="284">
        <v>388</v>
      </c>
      <c r="AC1512" s="284">
        <v>440</v>
      </c>
      <c r="AD1512" s="284">
        <v>509</v>
      </c>
      <c r="AE1512" s="284">
        <v>446</v>
      </c>
      <c r="AF1512" s="284">
        <v>388</v>
      </c>
      <c r="AG1512" s="284">
        <v>440</v>
      </c>
      <c r="AH1512" s="284">
        <v>509</v>
      </c>
      <c r="AI1512" s="284">
        <v>440</v>
      </c>
      <c r="AJ1512" s="284">
        <v>388</v>
      </c>
      <c r="AK1512" s="284">
        <v>440</v>
      </c>
      <c r="AL1512" s="284">
        <v>509</v>
      </c>
      <c r="AM1512" s="284">
        <v>388</v>
      </c>
      <c r="AN1512" s="284">
        <v>440</v>
      </c>
      <c r="AO1512" s="284">
        <v>509</v>
      </c>
      <c r="AP1512" s="284">
        <v>500</v>
      </c>
      <c r="AQ1512" s="284">
        <v>500</v>
      </c>
      <c r="AR1512" s="284">
        <v>500</v>
      </c>
      <c r="AS1512" s="284">
        <v>500</v>
      </c>
      <c r="AU1512" t="s">
        <v>2600</v>
      </c>
    </row>
    <row r="1513" spans="4:47" ht="13.5" customHeight="1">
      <c r="D1513" s="283" t="s">
        <v>2602</v>
      </c>
      <c r="E1513" s="282"/>
      <c r="F1513" s="285" t="s">
        <v>2603</v>
      </c>
      <c r="G1513" s="199">
        <v>7.6</v>
      </c>
      <c r="H1513" s="284">
        <v>420</v>
      </c>
      <c r="I1513" s="284">
        <v>476</v>
      </c>
      <c r="J1513" s="284">
        <v>551</v>
      </c>
      <c r="K1513" s="284">
        <v>420</v>
      </c>
      <c r="L1513" s="284">
        <v>476</v>
      </c>
      <c r="M1513" s="284">
        <v>551</v>
      </c>
      <c r="N1513" s="284">
        <v>482</v>
      </c>
      <c r="O1513" s="284">
        <v>420</v>
      </c>
      <c r="P1513" s="284">
        <v>476</v>
      </c>
      <c r="Q1513" s="284">
        <v>551</v>
      </c>
      <c r="R1513" s="284">
        <v>482</v>
      </c>
      <c r="S1513" s="284">
        <v>420</v>
      </c>
      <c r="T1513" s="284">
        <v>476</v>
      </c>
      <c r="U1513" s="284">
        <v>551</v>
      </c>
      <c r="V1513" s="284">
        <v>476</v>
      </c>
      <c r="W1513" s="284">
        <v>551</v>
      </c>
      <c r="X1513" s="284">
        <v>420</v>
      </c>
      <c r="Y1513" s="284">
        <v>476</v>
      </c>
      <c r="Z1513" s="284">
        <v>551</v>
      </c>
      <c r="AA1513" s="284">
        <v>482</v>
      </c>
      <c r="AB1513" s="284">
        <v>420</v>
      </c>
      <c r="AC1513" s="284">
        <v>476</v>
      </c>
      <c r="AD1513" s="284">
        <v>551</v>
      </c>
      <c r="AE1513" s="284">
        <v>482</v>
      </c>
      <c r="AF1513" s="284">
        <v>420</v>
      </c>
      <c r="AG1513" s="284">
        <v>476</v>
      </c>
      <c r="AH1513" s="284">
        <v>551</v>
      </c>
      <c r="AI1513" s="284">
        <v>476</v>
      </c>
      <c r="AJ1513" s="284">
        <v>420</v>
      </c>
      <c r="AK1513" s="284">
        <v>476</v>
      </c>
      <c r="AL1513" s="284">
        <v>551</v>
      </c>
      <c r="AM1513" s="284">
        <v>420</v>
      </c>
      <c r="AN1513" s="284">
        <v>476</v>
      </c>
      <c r="AO1513" s="284">
        <v>551</v>
      </c>
      <c r="AP1513" s="284">
        <v>540</v>
      </c>
      <c r="AQ1513" s="284">
        <v>540</v>
      </c>
      <c r="AR1513" s="284">
        <v>540</v>
      </c>
      <c r="AS1513" s="284">
        <v>540</v>
      </c>
      <c r="AU1513" t="s">
        <v>2602</v>
      </c>
    </row>
    <row r="1514" spans="4:47" ht="13.5" customHeight="1">
      <c r="D1514" s="283" t="s">
        <v>2604</v>
      </c>
      <c r="E1514" s="282"/>
      <c r="F1514" s="285" t="s">
        <v>2605</v>
      </c>
      <c r="G1514" s="199">
        <v>8.9</v>
      </c>
      <c r="H1514" s="284">
        <v>455</v>
      </c>
      <c r="I1514" s="284">
        <v>515</v>
      </c>
      <c r="J1514" s="284">
        <v>595</v>
      </c>
      <c r="K1514" s="284">
        <v>455</v>
      </c>
      <c r="L1514" s="284">
        <v>515</v>
      </c>
      <c r="M1514" s="284">
        <v>595</v>
      </c>
      <c r="N1514" s="284">
        <v>520</v>
      </c>
      <c r="O1514" s="284">
        <v>455</v>
      </c>
      <c r="P1514" s="284">
        <v>515</v>
      </c>
      <c r="Q1514" s="284">
        <v>595</v>
      </c>
      <c r="R1514" s="284">
        <v>520</v>
      </c>
      <c r="S1514" s="284">
        <v>455</v>
      </c>
      <c r="T1514" s="284">
        <v>515</v>
      </c>
      <c r="U1514" s="284">
        <v>595</v>
      </c>
      <c r="V1514" s="284">
        <v>515</v>
      </c>
      <c r="W1514" s="284">
        <v>595</v>
      </c>
      <c r="X1514" s="284">
        <v>455</v>
      </c>
      <c r="Y1514" s="284">
        <v>515</v>
      </c>
      <c r="Z1514" s="284">
        <v>595</v>
      </c>
      <c r="AA1514" s="284">
        <v>520</v>
      </c>
      <c r="AB1514" s="284">
        <v>455</v>
      </c>
      <c r="AC1514" s="284">
        <v>515</v>
      </c>
      <c r="AD1514" s="284">
        <v>595</v>
      </c>
      <c r="AE1514" s="284">
        <v>520</v>
      </c>
      <c r="AF1514" s="284">
        <v>455</v>
      </c>
      <c r="AG1514" s="284">
        <v>515</v>
      </c>
      <c r="AH1514" s="284">
        <v>595</v>
      </c>
      <c r="AI1514" s="284">
        <v>515</v>
      </c>
      <c r="AJ1514" s="284">
        <v>455</v>
      </c>
      <c r="AK1514" s="284">
        <v>515</v>
      </c>
      <c r="AL1514" s="284">
        <v>595</v>
      </c>
      <c r="AM1514" s="284">
        <v>455</v>
      </c>
      <c r="AN1514" s="284">
        <v>515</v>
      </c>
      <c r="AO1514" s="284">
        <v>595</v>
      </c>
      <c r="AP1514" s="284">
        <v>582</v>
      </c>
      <c r="AQ1514" s="284">
        <v>582</v>
      </c>
      <c r="AR1514" s="284">
        <v>582</v>
      </c>
      <c r="AS1514" s="284">
        <v>582</v>
      </c>
      <c r="AU1514" t="s">
        <v>2604</v>
      </c>
    </row>
    <row r="1515" spans="4:47" ht="13.5" customHeight="1">
      <c r="D1515" s="283" t="s">
        <v>2606</v>
      </c>
      <c r="E1515" s="282"/>
      <c r="F1515" s="285" t="s">
        <v>2607</v>
      </c>
      <c r="G1515" s="199">
        <v>10.1</v>
      </c>
      <c r="H1515" s="284">
        <v>482</v>
      </c>
      <c r="I1515" s="284">
        <v>546</v>
      </c>
      <c r="J1515" s="284">
        <v>631</v>
      </c>
      <c r="K1515" s="284">
        <v>482</v>
      </c>
      <c r="L1515" s="284">
        <v>546</v>
      </c>
      <c r="M1515" s="284">
        <v>631</v>
      </c>
      <c r="N1515" s="284">
        <v>551</v>
      </c>
      <c r="O1515" s="284">
        <v>482</v>
      </c>
      <c r="P1515" s="284">
        <v>546</v>
      </c>
      <c r="Q1515" s="284">
        <v>631</v>
      </c>
      <c r="R1515" s="284">
        <v>551</v>
      </c>
      <c r="S1515" s="284">
        <v>482</v>
      </c>
      <c r="T1515" s="284">
        <v>546</v>
      </c>
      <c r="U1515" s="284">
        <v>631</v>
      </c>
      <c r="V1515" s="284">
        <v>546</v>
      </c>
      <c r="W1515" s="284">
        <v>631</v>
      </c>
      <c r="X1515" s="284">
        <v>482</v>
      </c>
      <c r="Y1515" s="284">
        <v>546</v>
      </c>
      <c r="Z1515" s="284">
        <v>631</v>
      </c>
      <c r="AA1515" s="284">
        <v>551</v>
      </c>
      <c r="AB1515" s="284">
        <v>482</v>
      </c>
      <c r="AC1515" s="284">
        <v>546</v>
      </c>
      <c r="AD1515" s="284">
        <v>631</v>
      </c>
      <c r="AE1515" s="284">
        <v>551</v>
      </c>
      <c r="AF1515" s="284">
        <v>482</v>
      </c>
      <c r="AG1515" s="284">
        <v>546</v>
      </c>
      <c r="AH1515" s="284">
        <v>631</v>
      </c>
      <c r="AI1515" s="284">
        <v>546</v>
      </c>
      <c r="AJ1515" s="284">
        <v>482</v>
      </c>
      <c r="AK1515" s="284">
        <v>546</v>
      </c>
      <c r="AL1515" s="284">
        <v>631</v>
      </c>
      <c r="AM1515" s="284">
        <v>482</v>
      </c>
      <c r="AN1515" s="284">
        <v>546</v>
      </c>
      <c r="AO1515" s="284">
        <v>631</v>
      </c>
      <c r="AP1515" s="284">
        <v>616</v>
      </c>
      <c r="AQ1515" s="284">
        <v>616</v>
      </c>
      <c r="AR1515" s="284">
        <v>616</v>
      </c>
      <c r="AS1515" s="284">
        <v>616</v>
      </c>
      <c r="AU1515" t="s">
        <v>2606</v>
      </c>
    </row>
    <row r="1516" spans="4:47" ht="13.5" customHeight="1">
      <c r="D1516" s="283" t="s">
        <v>2608</v>
      </c>
      <c r="E1516" s="282"/>
      <c r="F1516" s="285" t="s">
        <v>2609</v>
      </c>
      <c r="G1516" s="199">
        <v>11.4</v>
      </c>
      <c r="H1516" s="284">
        <v>537</v>
      </c>
      <c r="I1516" s="284">
        <v>605</v>
      </c>
      <c r="J1516" s="284">
        <v>700</v>
      </c>
      <c r="K1516" s="284">
        <v>537</v>
      </c>
      <c r="L1516" s="284">
        <v>605</v>
      </c>
      <c r="M1516" s="284">
        <v>700</v>
      </c>
      <c r="N1516" s="284">
        <v>611</v>
      </c>
      <c r="O1516" s="284">
        <v>537</v>
      </c>
      <c r="P1516" s="284">
        <v>605</v>
      </c>
      <c r="Q1516" s="284">
        <v>700</v>
      </c>
      <c r="R1516" s="284">
        <v>611</v>
      </c>
      <c r="S1516" s="284">
        <v>537</v>
      </c>
      <c r="T1516" s="284">
        <v>605</v>
      </c>
      <c r="U1516" s="284">
        <v>700</v>
      </c>
      <c r="V1516" s="284">
        <v>605</v>
      </c>
      <c r="W1516" s="284">
        <v>700</v>
      </c>
      <c r="X1516" s="284">
        <v>537</v>
      </c>
      <c r="Y1516" s="284">
        <v>605</v>
      </c>
      <c r="Z1516" s="284">
        <v>700</v>
      </c>
      <c r="AA1516" s="284">
        <v>611</v>
      </c>
      <c r="AB1516" s="284">
        <v>537</v>
      </c>
      <c r="AC1516" s="284">
        <v>605</v>
      </c>
      <c r="AD1516" s="284">
        <v>700</v>
      </c>
      <c r="AE1516" s="284">
        <v>611</v>
      </c>
      <c r="AF1516" s="284">
        <v>537</v>
      </c>
      <c r="AG1516" s="284">
        <v>605</v>
      </c>
      <c r="AH1516" s="284">
        <v>700</v>
      </c>
      <c r="AI1516" s="284">
        <v>605</v>
      </c>
      <c r="AJ1516" s="284">
        <v>537</v>
      </c>
      <c r="AK1516" s="284">
        <v>605</v>
      </c>
      <c r="AL1516" s="284">
        <v>700</v>
      </c>
      <c r="AM1516" s="284">
        <v>537</v>
      </c>
      <c r="AN1516" s="284">
        <v>605</v>
      </c>
      <c r="AO1516" s="284">
        <v>700</v>
      </c>
      <c r="AP1516" s="284">
        <v>682</v>
      </c>
      <c r="AQ1516" s="284">
        <v>682</v>
      </c>
      <c r="AR1516" s="284">
        <v>682</v>
      </c>
      <c r="AS1516" s="284">
        <v>682</v>
      </c>
      <c r="AU1516" t="s">
        <v>2608</v>
      </c>
    </row>
    <row r="1517" spans="4:47" ht="13.5" customHeight="1">
      <c r="D1517" s="283" t="s">
        <v>2610</v>
      </c>
      <c r="E1517" s="282"/>
      <c r="F1517" s="285" t="s">
        <v>2611</v>
      </c>
      <c r="G1517" s="199">
        <v>12.6</v>
      </c>
      <c r="H1517" s="284">
        <v>567</v>
      </c>
      <c r="I1517" s="284">
        <v>640</v>
      </c>
      <c r="J1517" s="284">
        <v>739</v>
      </c>
      <c r="K1517" s="284">
        <v>567</v>
      </c>
      <c r="L1517" s="284">
        <v>640</v>
      </c>
      <c r="M1517" s="284">
        <v>739</v>
      </c>
      <c r="N1517" s="284">
        <v>645</v>
      </c>
      <c r="O1517" s="284">
        <v>567</v>
      </c>
      <c r="P1517" s="284">
        <v>640</v>
      </c>
      <c r="Q1517" s="284">
        <v>739</v>
      </c>
      <c r="R1517" s="284">
        <v>645</v>
      </c>
      <c r="S1517" s="284">
        <v>567</v>
      </c>
      <c r="T1517" s="284">
        <v>640</v>
      </c>
      <c r="U1517" s="284">
        <v>739</v>
      </c>
      <c r="V1517" s="284">
        <v>640</v>
      </c>
      <c r="W1517" s="284">
        <v>739</v>
      </c>
      <c r="X1517" s="284">
        <v>567</v>
      </c>
      <c r="Y1517" s="284">
        <v>640</v>
      </c>
      <c r="Z1517" s="284">
        <v>739</v>
      </c>
      <c r="AA1517" s="284">
        <v>645</v>
      </c>
      <c r="AB1517" s="284">
        <v>567</v>
      </c>
      <c r="AC1517" s="284">
        <v>640</v>
      </c>
      <c r="AD1517" s="284">
        <v>739</v>
      </c>
      <c r="AE1517" s="284">
        <v>645</v>
      </c>
      <c r="AF1517" s="284">
        <v>567</v>
      </c>
      <c r="AG1517" s="284">
        <v>640</v>
      </c>
      <c r="AH1517" s="284">
        <v>739</v>
      </c>
      <c r="AI1517" s="284">
        <v>640</v>
      </c>
      <c r="AJ1517" s="284">
        <v>567</v>
      </c>
      <c r="AK1517" s="284">
        <v>640</v>
      </c>
      <c r="AL1517" s="284">
        <v>739</v>
      </c>
      <c r="AM1517" s="284">
        <v>567</v>
      </c>
      <c r="AN1517" s="284">
        <v>640</v>
      </c>
      <c r="AO1517" s="284">
        <v>739</v>
      </c>
      <c r="AP1517" s="284">
        <v>720</v>
      </c>
      <c r="AQ1517" s="284">
        <v>720</v>
      </c>
      <c r="AR1517" s="284">
        <v>720</v>
      </c>
      <c r="AS1517" s="284">
        <v>720</v>
      </c>
      <c r="AU1517" t="s">
        <v>2610</v>
      </c>
    </row>
    <row r="1518" spans="4:47" ht="13.5" customHeight="1">
      <c r="D1518" s="283" t="s">
        <v>2612</v>
      </c>
      <c r="E1518" s="282"/>
      <c r="F1518" s="285" t="s">
        <v>2613</v>
      </c>
      <c r="G1518" s="199">
        <v>13.9</v>
      </c>
      <c r="H1518" s="284">
        <v>598</v>
      </c>
      <c r="I1518" s="284">
        <v>675</v>
      </c>
      <c r="J1518" s="284">
        <v>780</v>
      </c>
      <c r="K1518" s="284">
        <v>598</v>
      </c>
      <c r="L1518" s="284">
        <v>675</v>
      </c>
      <c r="M1518" s="284">
        <v>780</v>
      </c>
      <c r="N1518" s="284">
        <v>680</v>
      </c>
      <c r="O1518" s="284">
        <v>598</v>
      </c>
      <c r="P1518" s="284">
        <v>675</v>
      </c>
      <c r="Q1518" s="284">
        <v>780</v>
      </c>
      <c r="R1518" s="284">
        <v>680</v>
      </c>
      <c r="S1518" s="284">
        <v>598</v>
      </c>
      <c r="T1518" s="284">
        <v>675</v>
      </c>
      <c r="U1518" s="284">
        <v>780</v>
      </c>
      <c r="V1518" s="284">
        <v>675</v>
      </c>
      <c r="W1518" s="284">
        <v>780</v>
      </c>
      <c r="X1518" s="284">
        <v>598</v>
      </c>
      <c r="Y1518" s="284">
        <v>675</v>
      </c>
      <c r="Z1518" s="284">
        <v>780</v>
      </c>
      <c r="AA1518" s="284">
        <v>680</v>
      </c>
      <c r="AB1518" s="284">
        <v>598</v>
      </c>
      <c r="AC1518" s="284">
        <v>675</v>
      </c>
      <c r="AD1518" s="284">
        <v>780</v>
      </c>
      <c r="AE1518" s="284">
        <v>680</v>
      </c>
      <c r="AF1518" s="284">
        <v>598</v>
      </c>
      <c r="AG1518" s="284">
        <v>675</v>
      </c>
      <c r="AH1518" s="284">
        <v>780</v>
      </c>
      <c r="AI1518" s="284">
        <v>675</v>
      </c>
      <c r="AJ1518" s="284">
        <v>598</v>
      </c>
      <c r="AK1518" s="284">
        <v>675</v>
      </c>
      <c r="AL1518" s="284">
        <v>780</v>
      </c>
      <c r="AM1518" s="284">
        <v>598</v>
      </c>
      <c r="AN1518" s="284">
        <v>675</v>
      </c>
      <c r="AO1518" s="284">
        <v>780</v>
      </c>
      <c r="AP1518" s="284">
        <v>758</v>
      </c>
      <c r="AQ1518" s="284">
        <v>758</v>
      </c>
      <c r="AR1518" s="284">
        <v>758</v>
      </c>
      <c r="AS1518" s="284">
        <v>758</v>
      </c>
      <c r="AU1518" t="s">
        <v>2612</v>
      </c>
    </row>
    <row r="1519" spans="4:47" ht="13.5" customHeight="1">
      <c r="D1519" s="283" t="s">
        <v>2614</v>
      </c>
      <c r="E1519" s="282"/>
      <c r="F1519" s="285" t="s">
        <v>2615</v>
      </c>
      <c r="G1519" s="199">
        <v>15.1</v>
      </c>
      <c r="H1519" s="284">
        <v>632</v>
      </c>
      <c r="I1519" s="284">
        <v>713</v>
      </c>
      <c r="J1519" s="284">
        <v>823</v>
      </c>
      <c r="K1519" s="284">
        <v>632</v>
      </c>
      <c r="L1519" s="284">
        <v>713</v>
      </c>
      <c r="M1519" s="284">
        <v>823</v>
      </c>
      <c r="N1519" s="284">
        <v>717</v>
      </c>
      <c r="O1519" s="284">
        <v>632</v>
      </c>
      <c r="P1519" s="284">
        <v>713</v>
      </c>
      <c r="Q1519" s="284">
        <v>823</v>
      </c>
      <c r="R1519" s="284">
        <v>717</v>
      </c>
      <c r="S1519" s="284">
        <v>632</v>
      </c>
      <c r="T1519" s="284">
        <v>713</v>
      </c>
      <c r="U1519" s="284">
        <v>823</v>
      </c>
      <c r="V1519" s="284">
        <v>713</v>
      </c>
      <c r="W1519" s="284">
        <v>823</v>
      </c>
      <c r="X1519" s="284">
        <v>632</v>
      </c>
      <c r="Y1519" s="284">
        <v>713</v>
      </c>
      <c r="Z1519" s="284">
        <v>823</v>
      </c>
      <c r="AA1519" s="284">
        <v>717</v>
      </c>
      <c r="AB1519" s="284">
        <v>632</v>
      </c>
      <c r="AC1519" s="284">
        <v>713</v>
      </c>
      <c r="AD1519" s="284">
        <v>823</v>
      </c>
      <c r="AE1519" s="284">
        <v>717</v>
      </c>
      <c r="AF1519" s="284">
        <v>632</v>
      </c>
      <c r="AG1519" s="284">
        <v>713</v>
      </c>
      <c r="AH1519" s="284">
        <v>823</v>
      </c>
      <c r="AI1519" s="284">
        <v>713</v>
      </c>
      <c r="AJ1519" s="284">
        <v>632</v>
      </c>
      <c r="AK1519" s="284">
        <v>713</v>
      </c>
      <c r="AL1519" s="284">
        <v>823</v>
      </c>
      <c r="AM1519" s="284">
        <v>632</v>
      </c>
      <c r="AN1519" s="284">
        <v>713</v>
      </c>
      <c r="AO1519" s="284">
        <v>823</v>
      </c>
      <c r="AP1519" s="284">
        <v>800</v>
      </c>
      <c r="AQ1519" s="284">
        <v>800</v>
      </c>
      <c r="AR1519" s="284">
        <v>800</v>
      </c>
      <c r="AS1519" s="284">
        <v>800</v>
      </c>
      <c r="AU1519" t="s">
        <v>2614</v>
      </c>
    </row>
    <row r="1520" spans="4:47" ht="13.5" customHeight="1">
      <c r="D1520" s="283" t="s">
        <v>2364</v>
      </c>
      <c r="E1520" s="283" t="s">
        <v>4713</v>
      </c>
      <c r="F1520" s="285" t="s">
        <v>2365</v>
      </c>
      <c r="G1520" s="199">
        <v>5.3</v>
      </c>
      <c r="H1520" s="284">
        <v>309</v>
      </c>
      <c r="I1520" s="284">
        <v>312</v>
      </c>
      <c r="J1520" s="284">
        <v>358</v>
      </c>
      <c r="K1520" s="284">
        <v>328</v>
      </c>
      <c r="L1520" s="284">
        <v>326</v>
      </c>
      <c r="M1520" s="284">
        <v>383</v>
      </c>
      <c r="N1520" s="284">
        <v>353</v>
      </c>
      <c r="O1520" s="284">
        <v>308</v>
      </c>
      <c r="P1520" s="284">
        <v>329</v>
      </c>
      <c r="Q1520" s="284">
        <v>370</v>
      </c>
      <c r="R1520" s="284">
        <v>352</v>
      </c>
      <c r="S1520" s="284">
        <v>469</v>
      </c>
      <c r="T1520" s="284">
        <v>535</v>
      </c>
      <c r="U1520" s="284">
        <v>544</v>
      </c>
      <c r="V1520" s="284">
        <v>421</v>
      </c>
      <c r="W1520" s="284">
        <v>468</v>
      </c>
      <c r="X1520" s="284">
        <v>375</v>
      </c>
      <c r="Y1520" s="284">
        <v>407</v>
      </c>
      <c r="Z1520" s="284">
        <v>475</v>
      </c>
      <c r="AA1520" s="284">
        <v>410</v>
      </c>
      <c r="AB1520" s="284">
        <v>398</v>
      </c>
      <c r="AC1520" s="284">
        <v>440</v>
      </c>
      <c r="AD1520" s="284">
        <v>515</v>
      </c>
      <c r="AE1520" s="284">
        <v>434</v>
      </c>
      <c r="AF1520" s="284">
        <v>455</v>
      </c>
      <c r="AG1520" s="284">
        <v>498</v>
      </c>
      <c r="AH1520" s="284">
        <v>584</v>
      </c>
      <c r="AI1520" s="284">
        <v>380</v>
      </c>
      <c r="AJ1520" s="284">
        <v>406</v>
      </c>
      <c r="AK1520" s="284">
        <v>448</v>
      </c>
      <c r="AL1520" s="284">
        <v>525</v>
      </c>
      <c r="AM1520" s="284">
        <v>339</v>
      </c>
      <c r="AN1520" s="284">
        <v>365</v>
      </c>
      <c r="AO1520" s="284">
        <v>416</v>
      </c>
      <c r="AP1520" s="284">
        <v>369</v>
      </c>
      <c r="AQ1520" s="284">
        <v>369</v>
      </c>
      <c r="AR1520" s="284">
        <v>456</v>
      </c>
      <c r="AS1520" s="284">
        <v>447</v>
      </c>
      <c r="AU1520" t="s">
        <v>2364</v>
      </c>
    </row>
    <row r="1521" spans="4:47" ht="13.5" customHeight="1">
      <c r="D1521" s="283" t="s">
        <v>3294</v>
      </c>
      <c r="E1521" s="283" t="s">
        <v>4713</v>
      </c>
      <c r="F1521" s="285" t="s">
        <v>2365</v>
      </c>
      <c r="G1521" s="199">
        <v>5.3</v>
      </c>
      <c r="H1521" s="284">
        <v>309</v>
      </c>
      <c r="I1521" s="284">
        <v>312</v>
      </c>
      <c r="J1521" s="284">
        <v>358</v>
      </c>
      <c r="K1521" s="284">
        <v>328</v>
      </c>
      <c r="L1521" s="284">
        <v>326</v>
      </c>
      <c r="M1521" s="284">
        <v>383</v>
      </c>
      <c r="N1521" s="284">
        <v>353</v>
      </c>
      <c r="O1521" s="284">
        <v>308</v>
      </c>
      <c r="P1521" s="284">
        <v>329</v>
      </c>
      <c r="Q1521" s="284">
        <v>370</v>
      </c>
      <c r="R1521" s="284">
        <v>352</v>
      </c>
      <c r="S1521" s="284">
        <v>469</v>
      </c>
      <c r="T1521" s="284">
        <v>535</v>
      </c>
      <c r="U1521" s="284">
        <v>544</v>
      </c>
      <c r="V1521" s="284">
        <v>421</v>
      </c>
      <c r="W1521" s="284">
        <v>468</v>
      </c>
      <c r="X1521" s="284">
        <v>375</v>
      </c>
      <c r="Y1521" s="284">
        <v>407</v>
      </c>
      <c r="Z1521" s="284">
        <v>475</v>
      </c>
      <c r="AA1521" s="284">
        <v>410</v>
      </c>
      <c r="AB1521" s="284">
        <v>398</v>
      </c>
      <c r="AC1521" s="284">
        <v>440</v>
      </c>
      <c r="AD1521" s="284">
        <v>515</v>
      </c>
      <c r="AE1521" s="284">
        <v>434</v>
      </c>
      <c r="AF1521" s="284">
        <v>455</v>
      </c>
      <c r="AG1521" s="284">
        <v>498</v>
      </c>
      <c r="AH1521" s="284">
        <v>584</v>
      </c>
      <c r="AI1521" s="284">
        <v>380</v>
      </c>
      <c r="AJ1521" s="284">
        <v>406</v>
      </c>
      <c r="AK1521" s="284">
        <v>448</v>
      </c>
      <c r="AL1521" s="284">
        <v>525</v>
      </c>
      <c r="AM1521" s="284">
        <v>339</v>
      </c>
      <c r="AN1521" s="284">
        <v>365</v>
      </c>
      <c r="AO1521" s="284">
        <v>416</v>
      </c>
      <c r="AP1521" s="284">
        <v>369</v>
      </c>
      <c r="AQ1521" s="284">
        <v>369</v>
      </c>
      <c r="AR1521" s="284">
        <v>456</v>
      </c>
      <c r="AS1521" s="284">
        <v>447</v>
      </c>
      <c r="AU1521" t="s">
        <v>3294</v>
      </c>
    </row>
    <row r="1522" spans="4:47" ht="13.5" customHeight="1">
      <c r="D1522" s="283" t="s">
        <v>2366</v>
      </c>
      <c r="E1522" s="283" t="s">
        <v>4713</v>
      </c>
      <c r="F1522" s="285" t="s">
        <v>2367</v>
      </c>
      <c r="G1522" s="199">
        <v>6.6</v>
      </c>
      <c r="H1522" s="284">
        <v>325</v>
      </c>
      <c r="I1522" s="284">
        <v>334</v>
      </c>
      <c r="J1522" s="284">
        <v>381</v>
      </c>
      <c r="K1522" s="284">
        <v>345</v>
      </c>
      <c r="L1522" s="284">
        <v>346</v>
      </c>
      <c r="M1522" s="284">
        <v>414</v>
      </c>
      <c r="N1522" s="284">
        <v>378</v>
      </c>
      <c r="O1522" s="284">
        <v>330</v>
      </c>
      <c r="P1522" s="284">
        <v>357</v>
      </c>
      <c r="Q1522" s="284">
        <v>399</v>
      </c>
      <c r="R1522" s="284">
        <v>381</v>
      </c>
      <c r="S1522" s="284">
        <v>491</v>
      </c>
      <c r="T1522" s="284">
        <v>567</v>
      </c>
      <c r="U1522" s="284">
        <v>576</v>
      </c>
      <c r="V1522" s="284">
        <v>448</v>
      </c>
      <c r="W1522" s="284">
        <v>497</v>
      </c>
      <c r="X1522" s="284">
        <v>394</v>
      </c>
      <c r="Y1522" s="284">
        <v>433</v>
      </c>
      <c r="Z1522" s="284">
        <v>505</v>
      </c>
      <c r="AA1522" s="284">
        <v>429</v>
      </c>
      <c r="AB1522" s="284">
        <v>423</v>
      </c>
      <c r="AC1522" s="284">
        <v>474</v>
      </c>
      <c r="AD1522" s="284">
        <v>556</v>
      </c>
      <c r="AE1522" s="284">
        <v>461</v>
      </c>
      <c r="AF1522" s="284">
        <v>481</v>
      </c>
      <c r="AG1522" s="284">
        <v>533</v>
      </c>
      <c r="AH1522" s="284">
        <v>625</v>
      </c>
      <c r="AI1522" s="284">
        <v>397</v>
      </c>
      <c r="AJ1522" s="284">
        <v>432</v>
      </c>
      <c r="AK1522" s="284">
        <v>483</v>
      </c>
      <c r="AL1522" s="284">
        <v>566</v>
      </c>
      <c r="AM1522" s="284">
        <v>359</v>
      </c>
      <c r="AN1522" s="284">
        <v>392</v>
      </c>
      <c r="AO1522" s="284">
        <v>446</v>
      </c>
      <c r="AP1522" s="284">
        <v>396</v>
      </c>
      <c r="AQ1522" s="284">
        <v>396</v>
      </c>
      <c r="AR1522" s="284">
        <v>498</v>
      </c>
      <c r="AS1522" s="284">
        <v>474</v>
      </c>
      <c r="AU1522" t="s">
        <v>2366</v>
      </c>
    </row>
    <row r="1523" spans="4:47" ht="13.5" customHeight="1">
      <c r="D1523" s="283" t="s">
        <v>3295</v>
      </c>
      <c r="E1523" s="283" t="s">
        <v>4713</v>
      </c>
      <c r="F1523" s="285" t="s">
        <v>2367</v>
      </c>
      <c r="G1523" s="199">
        <v>6.6</v>
      </c>
      <c r="H1523" s="284">
        <v>325</v>
      </c>
      <c r="I1523" s="284">
        <v>334</v>
      </c>
      <c r="J1523" s="284">
        <v>381</v>
      </c>
      <c r="K1523" s="284">
        <v>345</v>
      </c>
      <c r="L1523" s="284">
        <v>346</v>
      </c>
      <c r="M1523" s="284">
        <v>414</v>
      </c>
      <c r="N1523" s="284">
        <v>378</v>
      </c>
      <c r="O1523" s="284">
        <v>330</v>
      </c>
      <c r="P1523" s="284">
        <v>357</v>
      </c>
      <c r="Q1523" s="284">
        <v>399</v>
      </c>
      <c r="R1523" s="284">
        <v>381</v>
      </c>
      <c r="S1523" s="284">
        <v>491</v>
      </c>
      <c r="T1523" s="284">
        <v>567</v>
      </c>
      <c r="U1523" s="284">
        <v>576</v>
      </c>
      <c r="V1523" s="284">
        <v>448</v>
      </c>
      <c r="W1523" s="284">
        <v>497</v>
      </c>
      <c r="X1523" s="284">
        <v>394</v>
      </c>
      <c r="Y1523" s="284">
        <v>433</v>
      </c>
      <c r="Z1523" s="284">
        <v>505</v>
      </c>
      <c r="AA1523" s="284">
        <v>429</v>
      </c>
      <c r="AB1523" s="284">
        <v>423</v>
      </c>
      <c r="AC1523" s="284">
        <v>474</v>
      </c>
      <c r="AD1523" s="284">
        <v>556</v>
      </c>
      <c r="AE1523" s="284">
        <v>461</v>
      </c>
      <c r="AF1523" s="284">
        <v>481</v>
      </c>
      <c r="AG1523" s="284">
        <v>533</v>
      </c>
      <c r="AH1523" s="284">
        <v>625</v>
      </c>
      <c r="AI1523" s="284">
        <v>397</v>
      </c>
      <c r="AJ1523" s="284">
        <v>432</v>
      </c>
      <c r="AK1523" s="284">
        <v>483</v>
      </c>
      <c r="AL1523" s="284">
        <v>566</v>
      </c>
      <c r="AM1523" s="284">
        <v>359</v>
      </c>
      <c r="AN1523" s="284">
        <v>392</v>
      </c>
      <c r="AO1523" s="284">
        <v>446</v>
      </c>
      <c r="AP1523" s="284">
        <v>396</v>
      </c>
      <c r="AQ1523" s="284">
        <v>396</v>
      </c>
      <c r="AR1523" s="284">
        <v>498</v>
      </c>
      <c r="AS1523" s="284">
        <v>474</v>
      </c>
      <c r="AU1523" t="s">
        <v>3295</v>
      </c>
    </row>
    <row r="1524" spans="4:47" ht="13.5" customHeight="1">
      <c r="D1524" s="283" t="s">
        <v>2368</v>
      </c>
      <c r="E1524" s="283" t="s">
        <v>4713</v>
      </c>
      <c r="F1524" s="285" t="s">
        <v>2369</v>
      </c>
      <c r="G1524" s="199">
        <v>8</v>
      </c>
      <c r="H1524" s="284">
        <v>348</v>
      </c>
      <c r="I1524" s="284">
        <v>356</v>
      </c>
      <c r="J1524" s="284">
        <v>405</v>
      </c>
      <c r="K1524" s="284">
        <v>368</v>
      </c>
      <c r="L1524" s="284">
        <v>367</v>
      </c>
      <c r="M1524" s="284">
        <v>444</v>
      </c>
      <c r="N1524" s="284">
        <v>403</v>
      </c>
      <c r="O1524" s="284">
        <v>351</v>
      </c>
      <c r="P1524" s="284">
        <v>386</v>
      </c>
      <c r="Q1524" s="284">
        <v>428</v>
      </c>
      <c r="R1524" s="284">
        <v>411</v>
      </c>
      <c r="S1524" s="284">
        <v>513</v>
      </c>
      <c r="T1524" s="284">
        <v>599</v>
      </c>
      <c r="U1524" s="284">
        <v>609</v>
      </c>
      <c r="V1524" s="284">
        <v>476</v>
      </c>
      <c r="W1524" s="284">
        <v>527</v>
      </c>
      <c r="X1524" s="284">
        <v>413</v>
      </c>
      <c r="Y1524" s="284">
        <v>459</v>
      </c>
      <c r="Z1524" s="284">
        <v>535</v>
      </c>
      <c r="AA1524" s="284">
        <v>452</v>
      </c>
      <c r="AB1524" s="284">
        <v>450</v>
      </c>
      <c r="AC1524" s="284">
        <v>510</v>
      </c>
      <c r="AD1524" s="284">
        <v>598</v>
      </c>
      <c r="AE1524" s="284">
        <v>488</v>
      </c>
      <c r="AF1524" s="284">
        <v>507</v>
      </c>
      <c r="AG1524" s="284">
        <v>568</v>
      </c>
      <c r="AH1524" s="284">
        <v>667</v>
      </c>
      <c r="AI1524" s="284">
        <v>414</v>
      </c>
      <c r="AJ1524" s="284">
        <v>458</v>
      </c>
      <c r="AK1524" s="284">
        <v>518</v>
      </c>
      <c r="AL1524" s="284">
        <v>608</v>
      </c>
      <c r="AM1524" s="284">
        <v>380</v>
      </c>
      <c r="AN1524" s="284">
        <v>419</v>
      </c>
      <c r="AO1524" s="284">
        <v>477</v>
      </c>
      <c r="AP1524" s="284">
        <v>424</v>
      </c>
      <c r="AQ1524" s="284">
        <v>424</v>
      </c>
      <c r="AR1524" s="284">
        <v>541</v>
      </c>
      <c r="AS1524" s="284">
        <v>501</v>
      </c>
      <c r="AU1524" t="s">
        <v>2368</v>
      </c>
    </row>
    <row r="1525" spans="4:47" ht="13.5" customHeight="1">
      <c r="D1525" s="283" t="s">
        <v>3296</v>
      </c>
      <c r="E1525" s="283" t="s">
        <v>4713</v>
      </c>
      <c r="F1525" s="285" t="s">
        <v>2369</v>
      </c>
      <c r="G1525" s="199">
        <v>8</v>
      </c>
      <c r="H1525" s="284">
        <v>348</v>
      </c>
      <c r="I1525" s="284">
        <v>356</v>
      </c>
      <c r="J1525" s="284">
        <v>405</v>
      </c>
      <c r="K1525" s="284">
        <v>368</v>
      </c>
      <c r="L1525" s="284">
        <v>367</v>
      </c>
      <c r="M1525" s="284">
        <v>444</v>
      </c>
      <c r="N1525" s="284">
        <v>403</v>
      </c>
      <c r="O1525" s="284">
        <v>351</v>
      </c>
      <c r="P1525" s="284">
        <v>386</v>
      </c>
      <c r="Q1525" s="284">
        <v>428</v>
      </c>
      <c r="R1525" s="284">
        <v>411</v>
      </c>
      <c r="S1525" s="284">
        <v>513</v>
      </c>
      <c r="T1525" s="284">
        <v>599</v>
      </c>
      <c r="U1525" s="284">
        <v>609</v>
      </c>
      <c r="V1525" s="284">
        <v>476</v>
      </c>
      <c r="W1525" s="284">
        <v>527</v>
      </c>
      <c r="X1525" s="284">
        <v>413</v>
      </c>
      <c r="Y1525" s="284">
        <v>459</v>
      </c>
      <c r="Z1525" s="284">
        <v>535</v>
      </c>
      <c r="AA1525" s="284">
        <v>452</v>
      </c>
      <c r="AB1525" s="284">
        <v>450</v>
      </c>
      <c r="AC1525" s="284">
        <v>510</v>
      </c>
      <c r="AD1525" s="284">
        <v>598</v>
      </c>
      <c r="AE1525" s="284">
        <v>488</v>
      </c>
      <c r="AF1525" s="284">
        <v>507</v>
      </c>
      <c r="AG1525" s="284">
        <v>568</v>
      </c>
      <c r="AH1525" s="284">
        <v>667</v>
      </c>
      <c r="AI1525" s="284">
        <v>414</v>
      </c>
      <c r="AJ1525" s="284">
        <v>458</v>
      </c>
      <c r="AK1525" s="284">
        <v>518</v>
      </c>
      <c r="AL1525" s="284">
        <v>608</v>
      </c>
      <c r="AM1525" s="284">
        <v>380</v>
      </c>
      <c r="AN1525" s="284">
        <v>419</v>
      </c>
      <c r="AO1525" s="284">
        <v>477</v>
      </c>
      <c r="AP1525" s="284">
        <v>424</v>
      </c>
      <c r="AQ1525" s="284">
        <v>424</v>
      </c>
      <c r="AR1525" s="284">
        <v>541</v>
      </c>
      <c r="AS1525" s="284">
        <v>501</v>
      </c>
      <c r="AU1525" t="s">
        <v>3296</v>
      </c>
    </row>
    <row r="1526" spans="4:47" ht="13.5" customHeight="1">
      <c r="D1526" s="283" t="s">
        <v>2370</v>
      </c>
      <c r="E1526" s="283" t="s">
        <v>4713</v>
      </c>
      <c r="F1526" s="285" t="s">
        <v>2371</v>
      </c>
      <c r="G1526" s="199">
        <v>9.2999999999999989</v>
      </c>
      <c r="H1526" s="284">
        <v>368</v>
      </c>
      <c r="I1526" s="284">
        <v>378</v>
      </c>
      <c r="J1526" s="284">
        <v>431</v>
      </c>
      <c r="K1526" s="284">
        <v>389</v>
      </c>
      <c r="L1526" s="284">
        <v>388</v>
      </c>
      <c r="M1526" s="284">
        <v>476</v>
      </c>
      <c r="N1526" s="284">
        <v>429</v>
      </c>
      <c r="O1526" s="284">
        <v>373</v>
      </c>
      <c r="P1526" s="284">
        <v>416</v>
      </c>
      <c r="Q1526" s="284">
        <v>458</v>
      </c>
      <c r="R1526" s="284">
        <v>442</v>
      </c>
      <c r="S1526" s="284">
        <v>536</v>
      </c>
      <c r="T1526" s="284">
        <v>632</v>
      </c>
      <c r="U1526" s="284">
        <v>642</v>
      </c>
      <c r="V1526" s="284">
        <v>504</v>
      </c>
      <c r="W1526" s="284">
        <v>558</v>
      </c>
      <c r="X1526" s="284">
        <v>434</v>
      </c>
      <c r="Y1526" s="284">
        <v>486</v>
      </c>
      <c r="Z1526" s="284">
        <v>565</v>
      </c>
      <c r="AA1526" s="284">
        <v>474</v>
      </c>
      <c r="AB1526" s="284">
        <v>477</v>
      </c>
      <c r="AC1526" s="284">
        <v>546</v>
      </c>
      <c r="AD1526" s="284">
        <v>640</v>
      </c>
      <c r="AE1526" s="284">
        <v>516</v>
      </c>
      <c r="AF1526" s="284">
        <v>534</v>
      </c>
      <c r="AG1526" s="284">
        <v>604</v>
      </c>
      <c r="AH1526" s="284">
        <v>709</v>
      </c>
      <c r="AI1526" s="284">
        <v>431</v>
      </c>
      <c r="AJ1526" s="284">
        <v>485</v>
      </c>
      <c r="AK1526" s="284">
        <v>554</v>
      </c>
      <c r="AL1526" s="284">
        <v>650</v>
      </c>
      <c r="AM1526" s="284">
        <v>401</v>
      </c>
      <c r="AN1526" s="284">
        <v>447</v>
      </c>
      <c r="AO1526" s="284">
        <v>509</v>
      </c>
      <c r="AP1526" s="284">
        <v>452</v>
      </c>
      <c r="AQ1526" s="284">
        <v>452</v>
      </c>
      <c r="AR1526" s="284">
        <v>584</v>
      </c>
      <c r="AS1526" s="284">
        <v>529</v>
      </c>
      <c r="AU1526" t="s">
        <v>2370</v>
      </c>
    </row>
    <row r="1527" spans="4:47" ht="13.5" customHeight="1">
      <c r="D1527" s="283" t="s">
        <v>3297</v>
      </c>
      <c r="E1527" s="283" t="s">
        <v>4713</v>
      </c>
      <c r="F1527" s="285" t="s">
        <v>2371</v>
      </c>
      <c r="G1527" s="199">
        <v>9.2999999999999989</v>
      </c>
      <c r="H1527" s="284">
        <v>368</v>
      </c>
      <c r="I1527" s="284">
        <v>378</v>
      </c>
      <c r="J1527" s="284">
        <v>431</v>
      </c>
      <c r="K1527" s="284">
        <v>389</v>
      </c>
      <c r="L1527" s="284">
        <v>388</v>
      </c>
      <c r="M1527" s="284">
        <v>476</v>
      </c>
      <c r="N1527" s="284">
        <v>429</v>
      </c>
      <c r="O1527" s="284">
        <v>373</v>
      </c>
      <c r="P1527" s="284">
        <v>416</v>
      </c>
      <c r="Q1527" s="284">
        <v>458</v>
      </c>
      <c r="R1527" s="284">
        <v>442</v>
      </c>
      <c r="S1527" s="284">
        <v>536</v>
      </c>
      <c r="T1527" s="284">
        <v>632</v>
      </c>
      <c r="U1527" s="284">
        <v>642</v>
      </c>
      <c r="V1527" s="284">
        <v>504</v>
      </c>
      <c r="W1527" s="284">
        <v>558</v>
      </c>
      <c r="X1527" s="284">
        <v>434</v>
      </c>
      <c r="Y1527" s="284">
        <v>486</v>
      </c>
      <c r="Z1527" s="284">
        <v>565</v>
      </c>
      <c r="AA1527" s="284">
        <v>474</v>
      </c>
      <c r="AB1527" s="284">
        <v>477</v>
      </c>
      <c r="AC1527" s="284">
        <v>546</v>
      </c>
      <c r="AD1527" s="284">
        <v>640</v>
      </c>
      <c r="AE1527" s="284">
        <v>516</v>
      </c>
      <c r="AF1527" s="284">
        <v>534</v>
      </c>
      <c r="AG1527" s="284">
        <v>604</v>
      </c>
      <c r="AH1527" s="284">
        <v>709</v>
      </c>
      <c r="AI1527" s="284">
        <v>431</v>
      </c>
      <c r="AJ1527" s="284">
        <v>485</v>
      </c>
      <c r="AK1527" s="284">
        <v>554</v>
      </c>
      <c r="AL1527" s="284">
        <v>650</v>
      </c>
      <c r="AM1527" s="284">
        <v>401</v>
      </c>
      <c r="AN1527" s="284">
        <v>447</v>
      </c>
      <c r="AO1527" s="284">
        <v>509</v>
      </c>
      <c r="AP1527" s="284">
        <v>452</v>
      </c>
      <c r="AQ1527" s="284">
        <v>452</v>
      </c>
      <c r="AR1527" s="284">
        <v>584</v>
      </c>
      <c r="AS1527" s="284">
        <v>529</v>
      </c>
      <c r="AU1527" t="s">
        <v>3297</v>
      </c>
    </row>
    <row r="1528" spans="4:47" ht="13.5" customHeight="1">
      <c r="D1528" s="283" t="s">
        <v>687</v>
      </c>
      <c r="E1528" s="282"/>
      <c r="F1528" s="285" t="s">
        <v>2386</v>
      </c>
      <c r="G1528" s="199">
        <v>10.6</v>
      </c>
      <c r="H1528" s="284">
        <v>428</v>
      </c>
      <c r="I1528" s="284">
        <v>441</v>
      </c>
      <c r="J1528" s="284">
        <v>503</v>
      </c>
      <c r="K1528" s="284">
        <v>467</v>
      </c>
      <c r="L1528" s="284">
        <v>467</v>
      </c>
      <c r="M1528" s="284">
        <v>558</v>
      </c>
      <c r="N1528" s="284">
        <v>512</v>
      </c>
      <c r="O1528" s="284">
        <v>432</v>
      </c>
      <c r="P1528" s="284">
        <v>477</v>
      </c>
      <c r="Q1528" s="284">
        <v>531</v>
      </c>
      <c r="R1528" s="284">
        <v>513</v>
      </c>
      <c r="S1528" s="284">
        <v>655</v>
      </c>
      <c r="T1528" s="284">
        <v>762</v>
      </c>
      <c r="U1528" s="284">
        <v>793</v>
      </c>
      <c r="V1528" s="284">
        <v>586</v>
      </c>
      <c r="W1528" s="284">
        <v>651</v>
      </c>
      <c r="X1528" s="284">
        <v>518</v>
      </c>
      <c r="Y1528" s="284">
        <v>578</v>
      </c>
      <c r="Z1528" s="284">
        <v>673</v>
      </c>
      <c r="AA1528" s="284">
        <v>567</v>
      </c>
      <c r="AB1528" s="284">
        <v>562</v>
      </c>
      <c r="AC1528" s="284">
        <v>642</v>
      </c>
      <c r="AD1528" s="284">
        <v>753</v>
      </c>
      <c r="AE1528" s="284">
        <v>610</v>
      </c>
      <c r="AF1528" s="284">
        <v>654</v>
      </c>
      <c r="AG1528" s="284">
        <v>735</v>
      </c>
      <c r="AH1528" s="284">
        <v>863</v>
      </c>
      <c r="AI1528" s="284">
        <v>523</v>
      </c>
      <c r="AJ1528" s="284">
        <v>581</v>
      </c>
      <c r="AK1528" s="284">
        <v>661</v>
      </c>
      <c r="AL1528" s="284">
        <v>776</v>
      </c>
      <c r="AM1528" s="284">
        <v>477</v>
      </c>
      <c r="AN1528" s="284">
        <v>529</v>
      </c>
      <c r="AO1528" s="284">
        <v>602</v>
      </c>
      <c r="AP1528" s="284">
        <v>500</v>
      </c>
      <c r="AQ1528" s="284">
        <v>500</v>
      </c>
      <c r="AR1528" s="284">
        <v>646</v>
      </c>
      <c r="AS1528" s="284">
        <v>628</v>
      </c>
      <c r="AU1528" t="s">
        <v>687</v>
      </c>
    </row>
    <row r="1529" spans="4:47" ht="13.5" customHeight="1">
      <c r="D1529" s="283" t="s">
        <v>2372</v>
      </c>
      <c r="E1529" s="283" t="s">
        <v>4713</v>
      </c>
      <c r="F1529" s="285" t="s">
        <v>2373</v>
      </c>
      <c r="G1529" s="199">
        <v>10.6</v>
      </c>
      <c r="H1529" s="284">
        <v>388</v>
      </c>
      <c r="I1529" s="284">
        <v>401</v>
      </c>
      <c r="J1529" s="284">
        <v>455</v>
      </c>
      <c r="K1529" s="284">
        <v>409</v>
      </c>
      <c r="L1529" s="284">
        <v>409</v>
      </c>
      <c r="M1529" s="284">
        <v>507</v>
      </c>
      <c r="N1529" s="284">
        <v>455</v>
      </c>
      <c r="O1529" s="284">
        <v>395</v>
      </c>
      <c r="P1529" s="284">
        <v>445</v>
      </c>
      <c r="Q1529" s="284">
        <v>488</v>
      </c>
      <c r="R1529" s="284">
        <v>472</v>
      </c>
      <c r="S1529" s="284">
        <v>558</v>
      </c>
      <c r="T1529" s="284">
        <v>663</v>
      </c>
      <c r="U1529" s="284">
        <v>674</v>
      </c>
      <c r="V1529" s="284">
        <v>530</v>
      </c>
      <c r="W1529" s="284">
        <v>587</v>
      </c>
      <c r="X1529" s="284">
        <v>452</v>
      </c>
      <c r="Y1529" s="284">
        <v>511</v>
      </c>
      <c r="Z1529" s="284">
        <v>595</v>
      </c>
      <c r="AA1529" s="284">
        <v>494</v>
      </c>
      <c r="AB1529" s="284">
        <v>502</v>
      </c>
      <c r="AC1529" s="284">
        <v>580</v>
      </c>
      <c r="AD1529" s="284">
        <v>681</v>
      </c>
      <c r="AE1529" s="284">
        <v>543</v>
      </c>
      <c r="AF1529" s="284">
        <v>560</v>
      </c>
      <c r="AG1529" s="284">
        <v>639</v>
      </c>
      <c r="AH1529" s="284">
        <v>750</v>
      </c>
      <c r="AI1529" s="284">
        <v>447</v>
      </c>
      <c r="AJ1529" s="284">
        <v>510</v>
      </c>
      <c r="AK1529" s="284">
        <v>589</v>
      </c>
      <c r="AL1529" s="284">
        <v>691</v>
      </c>
      <c r="AM1529" s="284">
        <v>421</v>
      </c>
      <c r="AN1529" s="284">
        <v>473</v>
      </c>
      <c r="AO1529" s="284">
        <v>539</v>
      </c>
      <c r="AP1529" s="284">
        <v>479</v>
      </c>
      <c r="AQ1529" s="284">
        <v>479</v>
      </c>
      <c r="AR1529" s="284">
        <v>626</v>
      </c>
      <c r="AS1529" s="284">
        <v>555</v>
      </c>
      <c r="AU1529" t="s">
        <v>2372</v>
      </c>
    </row>
    <row r="1530" spans="4:47" ht="13.5" customHeight="1">
      <c r="D1530" s="283" t="s">
        <v>3298</v>
      </c>
      <c r="E1530" s="283" t="s">
        <v>4713</v>
      </c>
      <c r="F1530" s="285" t="s">
        <v>2373</v>
      </c>
      <c r="G1530" s="199">
        <v>10.6</v>
      </c>
      <c r="H1530" s="284">
        <v>388</v>
      </c>
      <c r="I1530" s="284">
        <v>401</v>
      </c>
      <c r="J1530" s="284">
        <v>455</v>
      </c>
      <c r="K1530" s="284">
        <v>409</v>
      </c>
      <c r="L1530" s="284">
        <v>409</v>
      </c>
      <c r="M1530" s="284">
        <v>507</v>
      </c>
      <c r="N1530" s="284">
        <v>455</v>
      </c>
      <c r="O1530" s="284">
        <v>395</v>
      </c>
      <c r="P1530" s="284">
        <v>445</v>
      </c>
      <c r="Q1530" s="284">
        <v>488</v>
      </c>
      <c r="R1530" s="284">
        <v>472</v>
      </c>
      <c r="S1530" s="284">
        <v>558</v>
      </c>
      <c r="T1530" s="284">
        <v>663</v>
      </c>
      <c r="U1530" s="284">
        <v>674</v>
      </c>
      <c r="V1530" s="284">
        <v>530</v>
      </c>
      <c r="W1530" s="284">
        <v>587</v>
      </c>
      <c r="X1530" s="284">
        <v>452</v>
      </c>
      <c r="Y1530" s="284">
        <v>511</v>
      </c>
      <c r="Z1530" s="284">
        <v>595</v>
      </c>
      <c r="AA1530" s="284">
        <v>494</v>
      </c>
      <c r="AB1530" s="284">
        <v>502</v>
      </c>
      <c r="AC1530" s="284">
        <v>580</v>
      </c>
      <c r="AD1530" s="284">
        <v>681</v>
      </c>
      <c r="AE1530" s="284">
        <v>543</v>
      </c>
      <c r="AF1530" s="284">
        <v>560</v>
      </c>
      <c r="AG1530" s="284">
        <v>639</v>
      </c>
      <c r="AH1530" s="284">
        <v>750</v>
      </c>
      <c r="AI1530" s="284">
        <v>447</v>
      </c>
      <c r="AJ1530" s="284">
        <v>510</v>
      </c>
      <c r="AK1530" s="284">
        <v>589</v>
      </c>
      <c r="AL1530" s="284">
        <v>691</v>
      </c>
      <c r="AM1530" s="284">
        <v>421</v>
      </c>
      <c r="AN1530" s="284">
        <v>473</v>
      </c>
      <c r="AO1530" s="284">
        <v>539</v>
      </c>
      <c r="AP1530" s="284">
        <v>479</v>
      </c>
      <c r="AQ1530" s="284">
        <v>479</v>
      </c>
      <c r="AR1530" s="284">
        <v>626</v>
      </c>
      <c r="AS1530" s="284">
        <v>555</v>
      </c>
      <c r="AU1530" t="s">
        <v>3298</v>
      </c>
    </row>
    <row r="1531" spans="4:47" ht="13.5" customHeight="1">
      <c r="D1531" s="283" t="s">
        <v>688</v>
      </c>
      <c r="E1531" s="282"/>
      <c r="F1531" s="285" t="s">
        <v>2387</v>
      </c>
      <c r="G1531" s="199">
        <v>11.9</v>
      </c>
      <c r="H1531" s="284">
        <v>448</v>
      </c>
      <c r="I1531" s="284">
        <v>463</v>
      </c>
      <c r="J1531" s="284">
        <v>528</v>
      </c>
      <c r="K1531" s="284">
        <v>487</v>
      </c>
      <c r="L1531" s="284">
        <v>488</v>
      </c>
      <c r="M1531" s="284">
        <v>589</v>
      </c>
      <c r="N1531" s="284">
        <v>538</v>
      </c>
      <c r="O1531" s="284">
        <v>454</v>
      </c>
      <c r="P1531" s="284">
        <v>506</v>
      </c>
      <c r="Q1531" s="284">
        <v>560</v>
      </c>
      <c r="R1531" s="284">
        <v>543</v>
      </c>
      <c r="S1531" s="284">
        <v>679</v>
      </c>
      <c r="T1531" s="284">
        <v>797</v>
      </c>
      <c r="U1531" s="284">
        <v>828</v>
      </c>
      <c r="V1531" s="284">
        <v>616</v>
      </c>
      <c r="W1531" s="284">
        <v>683</v>
      </c>
      <c r="X1531" s="284">
        <v>538</v>
      </c>
      <c r="Y1531" s="284">
        <v>604</v>
      </c>
      <c r="Z1531" s="284">
        <v>703</v>
      </c>
      <c r="AA1531" s="284">
        <v>588</v>
      </c>
      <c r="AB1531" s="284">
        <v>589</v>
      </c>
      <c r="AC1531" s="284">
        <v>677</v>
      </c>
      <c r="AD1531" s="284">
        <v>794</v>
      </c>
      <c r="AE1531" s="284">
        <v>637</v>
      </c>
      <c r="AF1531" s="284">
        <v>680</v>
      </c>
      <c r="AG1531" s="284">
        <v>770</v>
      </c>
      <c r="AH1531" s="284">
        <v>904</v>
      </c>
      <c r="AI1531" s="284">
        <v>540</v>
      </c>
      <c r="AJ1531" s="284">
        <v>608</v>
      </c>
      <c r="AK1531" s="284">
        <v>696</v>
      </c>
      <c r="AL1531" s="284">
        <v>817</v>
      </c>
      <c r="AM1531" s="284">
        <v>497</v>
      </c>
      <c r="AN1531" s="284">
        <v>556</v>
      </c>
      <c r="AO1531" s="284">
        <v>633</v>
      </c>
      <c r="AP1531" s="284">
        <v>529</v>
      </c>
      <c r="AQ1531" s="284">
        <v>529</v>
      </c>
      <c r="AR1531" s="284">
        <v>692</v>
      </c>
      <c r="AS1531" s="284">
        <v>657</v>
      </c>
      <c r="AU1531" t="s">
        <v>688</v>
      </c>
    </row>
    <row r="1532" spans="4:47" ht="13.5" customHeight="1">
      <c r="D1532" s="283" t="s">
        <v>689</v>
      </c>
      <c r="E1532" s="282"/>
      <c r="F1532" s="285" t="s">
        <v>2388</v>
      </c>
      <c r="G1532" s="199">
        <v>13.2</v>
      </c>
      <c r="H1532" s="284">
        <v>473</v>
      </c>
      <c r="I1532" s="284">
        <v>490</v>
      </c>
      <c r="J1532" s="284">
        <v>559</v>
      </c>
      <c r="K1532" s="284">
        <v>513</v>
      </c>
      <c r="L1532" s="284">
        <v>515</v>
      </c>
      <c r="M1532" s="284">
        <v>626</v>
      </c>
      <c r="N1532" s="284">
        <v>570</v>
      </c>
      <c r="O1532" s="284">
        <v>481</v>
      </c>
      <c r="P1532" s="284">
        <v>540</v>
      </c>
      <c r="Q1532" s="284">
        <v>597</v>
      </c>
      <c r="R1532" s="284">
        <v>579</v>
      </c>
      <c r="S1532" s="284">
        <v>712</v>
      </c>
      <c r="T1532" s="284">
        <v>842</v>
      </c>
      <c r="U1532" s="284">
        <v>874</v>
      </c>
      <c r="V1532" s="284">
        <v>655</v>
      </c>
      <c r="W1532" s="284">
        <v>726</v>
      </c>
      <c r="X1532" s="284">
        <v>563</v>
      </c>
      <c r="Y1532" s="284">
        <v>636</v>
      </c>
      <c r="Z1532" s="284">
        <v>740</v>
      </c>
      <c r="AA1532" s="284">
        <v>616</v>
      </c>
      <c r="AB1532" s="284">
        <v>621</v>
      </c>
      <c r="AC1532" s="284">
        <v>718</v>
      </c>
      <c r="AD1532" s="284">
        <v>843</v>
      </c>
      <c r="AE1532" s="284">
        <v>671</v>
      </c>
      <c r="AF1532" s="284">
        <v>712</v>
      </c>
      <c r="AG1532" s="284">
        <v>812</v>
      </c>
      <c r="AH1532" s="284">
        <v>953</v>
      </c>
      <c r="AI1532" s="284">
        <v>563</v>
      </c>
      <c r="AJ1532" s="284">
        <v>640</v>
      </c>
      <c r="AK1532" s="284">
        <v>737</v>
      </c>
      <c r="AL1532" s="284">
        <v>866</v>
      </c>
      <c r="AM1532" s="284">
        <v>524</v>
      </c>
      <c r="AN1532" s="284">
        <v>589</v>
      </c>
      <c r="AO1532" s="284">
        <v>671</v>
      </c>
      <c r="AP1532" s="284">
        <v>568</v>
      </c>
      <c r="AQ1532" s="284">
        <v>568</v>
      </c>
      <c r="AR1532" s="284">
        <v>749</v>
      </c>
      <c r="AS1532" s="284">
        <v>694</v>
      </c>
      <c r="AU1532" t="s">
        <v>689</v>
      </c>
    </row>
    <row r="1533" spans="4:47" ht="13.5" customHeight="1">
      <c r="D1533" s="283" t="s">
        <v>690</v>
      </c>
      <c r="E1533" s="282"/>
      <c r="F1533" s="285" t="s">
        <v>2389</v>
      </c>
      <c r="G1533" s="199">
        <v>14.5</v>
      </c>
      <c r="H1533" s="284">
        <v>514</v>
      </c>
      <c r="I1533" s="284">
        <v>533</v>
      </c>
      <c r="J1533" s="284">
        <v>601</v>
      </c>
      <c r="K1533" s="284">
        <v>555</v>
      </c>
      <c r="L1533" s="284">
        <v>556</v>
      </c>
      <c r="M1533" s="284">
        <v>675</v>
      </c>
      <c r="N1533" s="284">
        <v>617</v>
      </c>
      <c r="O1533" s="284">
        <v>523</v>
      </c>
      <c r="P1533" s="284">
        <v>590</v>
      </c>
      <c r="Q1533" s="284">
        <v>650</v>
      </c>
      <c r="R1533" s="284">
        <v>631</v>
      </c>
      <c r="S1533" s="284">
        <v>756</v>
      </c>
      <c r="T1533" s="284">
        <v>897</v>
      </c>
      <c r="U1533" s="284">
        <v>935</v>
      </c>
      <c r="V1533" s="284">
        <v>704</v>
      </c>
      <c r="W1533" s="284">
        <v>782</v>
      </c>
      <c r="X1533" s="284">
        <v>603</v>
      </c>
      <c r="Y1533" s="284">
        <v>683</v>
      </c>
      <c r="Z1533" s="284">
        <v>795</v>
      </c>
      <c r="AA1533" s="284">
        <v>660</v>
      </c>
      <c r="AB1533" s="284">
        <v>668</v>
      </c>
      <c r="AC1533" s="284">
        <v>775</v>
      </c>
      <c r="AD1533" s="284">
        <v>909</v>
      </c>
      <c r="AE1533" s="284">
        <v>721</v>
      </c>
      <c r="AF1533" s="284">
        <v>759</v>
      </c>
      <c r="AG1533" s="284">
        <v>868</v>
      </c>
      <c r="AH1533" s="284">
        <v>1019</v>
      </c>
      <c r="AI1533" s="284">
        <v>601</v>
      </c>
      <c r="AJ1533" s="284">
        <v>686</v>
      </c>
      <c r="AK1533" s="284">
        <v>794</v>
      </c>
      <c r="AL1533" s="284">
        <v>932</v>
      </c>
      <c r="AM1533" s="284">
        <v>565</v>
      </c>
      <c r="AN1533" s="284">
        <v>637</v>
      </c>
      <c r="AO1533" s="284">
        <v>725</v>
      </c>
      <c r="AP1533" s="284">
        <v>624</v>
      </c>
      <c r="AQ1533" s="284">
        <v>624</v>
      </c>
      <c r="AR1533" s="284">
        <v>823</v>
      </c>
      <c r="AS1533" s="284">
        <v>748</v>
      </c>
      <c r="AU1533" t="s">
        <v>690</v>
      </c>
    </row>
    <row r="1534" spans="4:47" ht="13.5" customHeight="1">
      <c r="D1534" s="283" t="s">
        <v>691</v>
      </c>
      <c r="E1534" s="282"/>
      <c r="F1534" s="285" t="s">
        <v>2390</v>
      </c>
      <c r="G1534" s="199">
        <v>15.9</v>
      </c>
      <c r="H1534" s="284">
        <v>535</v>
      </c>
      <c r="I1534" s="284">
        <v>555</v>
      </c>
      <c r="J1534" s="284">
        <v>631</v>
      </c>
      <c r="K1534" s="284">
        <v>576</v>
      </c>
      <c r="L1534" s="284">
        <v>577</v>
      </c>
      <c r="M1534" s="284">
        <v>712</v>
      </c>
      <c r="N1534" s="284">
        <v>643</v>
      </c>
      <c r="O1534" s="284">
        <v>545</v>
      </c>
      <c r="P1534" s="284">
        <v>619</v>
      </c>
      <c r="Q1534" s="284">
        <v>680</v>
      </c>
      <c r="R1534" s="284">
        <v>661</v>
      </c>
      <c r="S1534" s="284">
        <v>782</v>
      </c>
      <c r="T1534" s="284">
        <v>936</v>
      </c>
      <c r="U1534" s="284">
        <v>972</v>
      </c>
      <c r="V1534" s="284">
        <v>737</v>
      </c>
      <c r="W1534" s="284">
        <v>817</v>
      </c>
      <c r="X1534" s="284">
        <v>623</v>
      </c>
      <c r="Y1534" s="284">
        <v>709</v>
      </c>
      <c r="Z1534" s="284">
        <v>825</v>
      </c>
      <c r="AA1534" s="284">
        <v>681</v>
      </c>
      <c r="AB1534" s="284">
        <v>694</v>
      </c>
      <c r="AC1534" s="284">
        <v>810</v>
      </c>
      <c r="AD1534" s="284">
        <v>951</v>
      </c>
      <c r="AE1534" s="284">
        <v>748</v>
      </c>
      <c r="AF1534" s="284">
        <v>786</v>
      </c>
      <c r="AG1534" s="284">
        <v>904</v>
      </c>
      <c r="AH1534" s="284">
        <v>1061</v>
      </c>
      <c r="AI1534" s="284">
        <v>618</v>
      </c>
      <c r="AJ1534" s="284">
        <v>713</v>
      </c>
      <c r="AK1534" s="284">
        <v>829</v>
      </c>
      <c r="AL1534" s="284">
        <v>974</v>
      </c>
      <c r="AM1534" s="284">
        <v>586</v>
      </c>
      <c r="AN1534" s="284">
        <v>664</v>
      </c>
      <c r="AO1534" s="284">
        <v>757</v>
      </c>
      <c r="AP1534" s="284">
        <v>656</v>
      </c>
      <c r="AQ1534" s="284">
        <v>656</v>
      </c>
      <c r="AR1534" s="284">
        <v>874</v>
      </c>
      <c r="AS1534" s="284">
        <v>779</v>
      </c>
      <c r="AU1534" t="s">
        <v>691</v>
      </c>
    </row>
    <row r="1535" spans="4:47" ht="13.5" customHeight="1">
      <c r="D1535" s="283" t="s">
        <v>2391</v>
      </c>
      <c r="E1535" s="282"/>
      <c r="F1535" s="285" t="s">
        <v>2392</v>
      </c>
      <c r="G1535" s="199">
        <v>17.200000000000003</v>
      </c>
      <c r="H1535" s="284">
        <v>573</v>
      </c>
      <c r="I1535" s="284">
        <v>573</v>
      </c>
      <c r="J1535" s="284">
        <v>671</v>
      </c>
      <c r="K1535" s="284">
        <v>605</v>
      </c>
      <c r="L1535" s="284">
        <v>602</v>
      </c>
      <c r="M1535" s="284">
        <v>712</v>
      </c>
      <c r="N1535" s="284">
        <v>710</v>
      </c>
      <c r="O1535" s="284">
        <v>590</v>
      </c>
      <c r="P1535" s="284">
        <v>650</v>
      </c>
      <c r="Q1535" s="284">
        <v>701</v>
      </c>
      <c r="R1535" s="284">
        <v>712</v>
      </c>
      <c r="S1535" s="284">
        <v>815</v>
      </c>
      <c r="T1535" s="284">
        <v>985</v>
      </c>
      <c r="U1535" s="284">
        <v>1025</v>
      </c>
      <c r="V1535" s="284">
        <v>785</v>
      </c>
      <c r="W1535" s="284">
        <v>866</v>
      </c>
      <c r="X1535" s="284">
        <v>661</v>
      </c>
      <c r="Y1535" s="284">
        <v>762</v>
      </c>
      <c r="Z1535" s="284">
        <v>893</v>
      </c>
      <c r="AA1535" s="284">
        <v>726</v>
      </c>
      <c r="AB1535" s="284">
        <v>731</v>
      </c>
      <c r="AC1535" s="284">
        <v>858</v>
      </c>
      <c r="AD1535" s="284">
        <v>1005</v>
      </c>
      <c r="AE1535" s="284">
        <v>788</v>
      </c>
      <c r="AF1535" s="284">
        <v>822</v>
      </c>
      <c r="AG1535" s="284">
        <v>951</v>
      </c>
      <c r="AH1535" s="284">
        <v>1115</v>
      </c>
      <c r="AI1535" s="284">
        <v>647</v>
      </c>
      <c r="AJ1535" s="284">
        <v>745</v>
      </c>
      <c r="AK1535" s="284">
        <v>872</v>
      </c>
      <c r="AL1535" s="284">
        <v>1022</v>
      </c>
      <c r="AM1535" s="284">
        <v>618</v>
      </c>
      <c r="AN1535" s="284">
        <v>704</v>
      </c>
      <c r="AO1535" s="284">
        <v>800</v>
      </c>
      <c r="AP1535" s="284">
        <v>702</v>
      </c>
      <c r="AQ1535" s="284">
        <v>702</v>
      </c>
      <c r="AR1535" s="284">
        <v>938</v>
      </c>
      <c r="AS1535" s="284">
        <v>822</v>
      </c>
      <c r="AU1535" t="s">
        <v>2391</v>
      </c>
    </row>
    <row r="1536" spans="4:47" ht="13.5" customHeight="1">
      <c r="D1536" s="283" t="s">
        <v>2399</v>
      </c>
      <c r="E1536" s="282"/>
      <c r="F1536" s="285" t="s">
        <v>2400</v>
      </c>
      <c r="G1536" s="199">
        <v>18.5</v>
      </c>
      <c r="H1536" s="284">
        <v>596</v>
      </c>
      <c r="I1536" s="284">
        <v>620</v>
      </c>
      <c r="J1536" s="284">
        <v>704</v>
      </c>
      <c r="K1536" s="284">
        <v>638</v>
      </c>
      <c r="L1536" s="284">
        <v>641</v>
      </c>
      <c r="M1536" s="284">
        <v>795</v>
      </c>
      <c r="N1536" s="284">
        <v>714</v>
      </c>
      <c r="O1536" s="284">
        <v>609</v>
      </c>
      <c r="P1536" s="284">
        <v>695</v>
      </c>
      <c r="Q1536" s="284">
        <v>759</v>
      </c>
      <c r="R1536" s="284">
        <v>739</v>
      </c>
      <c r="S1536" s="284">
        <v>938</v>
      </c>
      <c r="T1536" s="284">
        <v>1128</v>
      </c>
      <c r="U1536" s="284">
        <v>1125</v>
      </c>
      <c r="V1536" s="284">
        <v>870</v>
      </c>
      <c r="W1536" s="284">
        <v>961</v>
      </c>
      <c r="X1536" s="284">
        <v>731</v>
      </c>
      <c r="Y1536" s="284">
        <v>832</v>
      </c>
      <c r="Z1536" s="284">
        <v>967</v>
      </c>
      <c r="AA1536" s="284">
        <v>796</v>
      </c>
      <c r="AB1536" s="284">
        <v>817</v>
      </c>
      <c r="AC1536" s="284">
        <v>953</v>
      </c>
      <c r="AD1536" s="284">
        <v>1117</v>
      </c>
      <c r="AE1536" s="284">
        <v>882</v>
      </c>
      <c r="AF1536" s="284">
        <v>931</v>
      </c>
      <c r="AG1536" s="284">
        <v>1069</v>
      </c>
      <c r="AH1536" s="284">
        <v>1254</v>
      </c>
      <c r="AI1536" s="284">
        <v>723</v>
      </c>
      <c r="AJ1536" s="284">
        <v>833</v>
      </c>
      <c r="AK1536" s="284">
        <v>970</v>
      </c>
      <c r="AL1536" s="284">
        <v>1137</v>
      </c>
      <c r="AM1536" s="284">
        <v>666</v>
      </c>
      <c r="AN1536" s="284">
        <v>757</v>
      </c>
      <c r="AO1536" s="284">
        <v>861</v>
      </c>
      <c r="AP1536" s="284">
        <v>752</v>
      </c>
      <c r="AQ1536" s="284">
        <v>752</v>
      </c>
      <c r="AR1536" s="284">
        <v>1016</v>
      </c>
      <c r="AS1536" s="284">
        <v>905</v>
      </c>
      <c r="AU1536" t="s">
        <v>2399</v>
      </c>
    </row>
    <row r="1537" spans="4:47" ht="13.5" customHeight="1">
      <c r="D1537" s="283" t="s">
        <v>2401</v>
      </c>
      <c r="E1537" s="282"/>
      <c r="F1537" s="285" t="s">
        <v>2402</v>
      </c>
      <c r="G1537" s="199">
        <v>19.8</v>
      </c>
      <c r="H1537" s="284">
        <v>670</v>
      </c>
      <c r="I1537" s="284">
        <v>672</v>
      </c>
      <c r="J1537" s="284">
        <v>783</v>
      </c>
      <c r="K1537" s="284">
        <v>703</v>
      </c>
      <c r="L1537" s="284">
        <v>702</v>
      </c>
      <c r="M1537" s="284">
        <v>824</v>
      </c>
      <c r="N1537" s="284">
        <v>820</v>
      </c>
      <c r="O1537" s="284">
        <v>689</v>
      </c>
      <c r="P1537" s="284">
        <v>762</v>
      </c>
      <c r="Q1537" s="284">
        <v>830</v>
      </c>
      <c r="R1537" s="284">
        <v>828</v>
      </c>
      <c r="S1537" s="284">
        <v>998</v>
      </c>
      <c r="T1537" s="284">
        <v>1198</v>
      </c>
      <c r="U1537" s="284">
        <v>1204</v>
      </c>
      <c r="V1537" s="284">
        <v>936</v>
      </c>
      <c r="W1537" s="284">
        <v>1037</v>
      </c>
      <c r="X1537" s="284">
        <v>794</v>
      </c>
      <c r="Y1537" s="284">
        <v>903</v>
      </c>
      <c r="Z1537" s="284">
        <v>1049</v>
      </c>
      <c r="AA1537" s="284">
        <v>874</v>
      </c>
      <c r="AB1537" s="284">
        <v>887</v>
      </c>
      <c r="AC1537" s="284">
        <v>1032</v>
      </c>
      <c r="AD1537" s="284">
        <v>1210</v>
      </c>
      <c r="AE1537" s="284">
        <v>957</v>
      </c>
      <c r="AF1537" s="284">
        <v>1001</v>
      </c>
      <c r="AG1537" s="284">
        <v>1149</v>
      </c>
      <c r="AH1537" s="284">
        <v>1348</v>
      </c>
      <c r="AI1537" s="284">
        <v>784</v>
      </c>
      <c r="AJ1537" s="284">
        <v>903</v>
      </c>
      <c r="AK1537" s="284">
        <v>1049</v>
      </c>
      <c r="AL1537" s="284">
        <v>1230</v>
      </c>
      <c r="AM1537" s="284">
        <v>730</v>
      </c>
      <c r="AN1537" s="284">
        <v>828</v>
      </c>
      <c r="AO1537" s="284">
        <v>942</v>
      </c>
      <c r="AP1537" s="284">
        <v>828</v>
      </c>
      <c r="AQ1537" s="284">
        <v>828</v>
      </c>
      <c r="AR1537" s="284">
        <v>1107</v>
      </c>
      <c r="AS1537" s="284">
        <v>981</v>
      </c>
      <c r="AU1537" t="s">
        <v>2401</v>
      </c>
    </row>
    <row r="1538" spans="4:47" ht="13.5" customHeight="1">
      <c r="D1538" s="283" t="s">
        <v>2403</v>
      </c>
      <c r="E1538" s="282"/>
      <c r="F1538" s="285" t="s">
        <v>2404</v>
      </c>
      <c r="G1538" s="199">
        <v>21.1</v>
      </c>
      <c r="H1538" s="284">
        <v>682</v>
      </c>
      <c r="I1538" s="284">
        <v>710</v>
      </c>
      <c r="J1538" s="284">
        <v>805</v>
      </c>
      <c r="K1538" s="284">
        <v>724</v>
      </c>
      <c r="L1538" s="284">
        <v>728</v>
      </c>
      <c r="M1538" s="284">
        <v>909</v>
      </c>
      <c r="N1538" s="284">
        <v>814</v>
      </c>
      <c r="O1538" s="284">
        <v>697</v>
      </c>
      <c r="P1538" s="284">
        <v>798</v>
      </c>
      <c r="Q1538" s="284">
        <v>870</v>
      </c>
      <c r="R1538" s="284">
        <v>847</v>
      </c>
      <c r="S1538" s="284">
        <v>1021</v>
      </c>
      <c r="T1538" s="284">
        <v>1231</v>
      </c>
      <c r="U1538" s="284">
        <v>1237</v>
      </c>
      <c r="V1538" s="284">
        <v>964</v>
      </c>
      <c r="W1538" s="284">
        <v>1066</v>
      </c>
      <c r="X1538" s="284">
        <v>813</v>
      </c>
      <c r="Y1538" s="284">
        <v>929</v>
      </c>
      <c r="Z1538" s="284">
        <v>1079</v>
      </c>
      <c r="AA1538" s="284">
        <v>887</v>
      </c>
      <c r="AB1538" s="284">
        <v>913</v>
      </c>
      <c r="AC1538" s="284">
        <v>1068</v>
      </c>
      <c r="AD1538" s="284">
        <v>1252</v>
      </c>
      <c r="AE1538" s="284">
        <v>984</v>
      </c>
      <c r="AF1538" s="284">
        <v>1027</v>
      </c>
      <c r="AG1538" s="284">
        <v>1185</v>
      </c>
      <c r="AH1538" s="284">
        <v>1389</v>
      </c>
      <c r="AI1538" s="284">
        <v>802</v>
      </c>
      <c r="AJ1538" s="284">
        <v>929</v>
      </c>
      <c r="AK1538" s="284">
        <v>1084</v>
      </c>
      <c r="AL1538" s="284">
        <v>1272</v>
      </c>
      <c r="AM1538" s="284">
        <v>751</v>
      </c>
      <c r="AN1538" s="284">
        <v>855</v>
      </c>
      <c r="AO1538" s="284">
        <v>973</v>
      </c>
      <c r="AP1538" s="284">
        <v>856</v>
      </c>
      <c r="AQ1538" s="284">
        <v>856</v>
      </c>
      <c r="AR1538" s="284">
        <v>1149</v>
      </c>
      <c r="AS1538" s="284">
        <v>1008</v>
      </c>
      <c r="AU1538" t="s">
        <v>2403</v>
      </c>
    </row>
    <row r="1539" spans="4:47" ht="13.5" customHeight="1">
      <c r="D1539" s="283" t="s">
        <v>692</v>
      </c>
      <c r="E1539" s="282"/>
      <c r="F1539" s="285" t="s">
        <v>2410</v>
      </c>
      <c r="G1539" s="199">
        <v>21.1</v>
      </c>
      <c r="H1539" s="284">
        <v>766</v>
      </c>
      <c r="I1539" s="284">
        <v>795</v>
      </c>
      <c r="J1539" s="284">
        <v>907</v>
      </c>
      <c r="K1539" s="284">
        <v>844</v>
      </c>
      <c r="L1539" s="284">
        <v>848</v>
      </c>
      <c r="M1539" s="284">
        <v>1016</v>
      </c>
      <c r="N1539" s="284">
        <v>932</v>
      </c>
      <c r="O1539" s="284">
        <v>776</v>
      </c>
      <c r="P1539" s="284">
        <v>867</v>
      </c>
      <c r="Q1539" s="284">
        <v>963</v>
      </c>
      <c r="R1539" s="284">
        <v>934</v>
      </c>
      <c r="S1539" s="284">
        <v>1220</v>
      </c>
      <c r="T1539" s="284">
        <v>1433</v>
      </c>
      <c r="U1539" s="284">
        <v>1485</v>
      </c>
      <c r="V1539" s="284">
        <v>1084</v>
      </c>
      <c r="W1539" s="284">
        <v>1203</v>
      </c>
      <c r="X1539" s="284">
        <v>950</v>
      </c>
      <c r="Y1539" s="284">
        <v>1068</v>
      </c>
      <c r="Z1539" s="284">
        <v>1243</v>
      </c>
      <c r="AA1539" s="284">
        <v>1039</v>
      </c>
      <c r="AB1539" s="284">
        <v>1038</v>
      </c>
      <c r="AC1539" s="284">
        <v>1195</v>
      </c>
      <c r="AD1539" s="284">
        <v>1402</v>
      </c>
      <c r="AE1539" s="284">
        <v>1124</v>
      </c>
      <c r="AF1539" s="284">
        <v>1221</v>
      </c>
      <c r="AG1539" s="284">
        <v>1382</v>
      </c>
      <c r="AH1539" s="284">
        <v>1622</v>
      </c>
      <c r="AI1539" s="284">
        <v>958</v>
      </c>
      <c r="AJ1539" s="284">
        <v>1076</v>
      </c>
      <c r="AK1539" s="284">
        <v>1234</v>
      </c>
      <c r="AL1539" s="284">
        <v>1447</v>
      </c>
      <c r="AM1539" s="284">
        <v>866</v>
      </c>
      <c r="AN1539" s="284">
        <v>971</v>
      </c>
      <c r="AO1539" s="284">
        <v>1105</v>
      </c>
      <c r="AP1539" s="284">
        <v>902</v>
      </c>
      <c r="AQ1539" s="284">
        <v>902</v>
      </c>
      <c r="AR1539" s="284">
        <v>1195</v>
      </c>
      <c r="AS1539" s="284">
        <v>1159</v>
      </c>
      <c r="AU1539" t="s">
        <v>692</v>
      </c>
    </row>
    <row r="1540" spans="4:47" ht="13.5" customHeight="1">
      <c r="D1540" s="283" t="s">
        <v>2411</v>
      </c>
      <c r="E1540" s="282"/>
      <c r="F1540" s="285" t="s">
        <v>2412</v>
      </c>
      <c r="G1540" s="199">
        <v>23.8</v>
      </c>
      <c r="H1540" s="284">
        <v>810</v>
      </c>
      <c r="I1540" s="284">
        <v>842</v>
      </c>
      <c r="J1540" s="284">
        <v>960</v>
      </c>
      <c r="K1540" s="284">
        <v>889</v>
      </c>
      <c r="L1540" s="284">
        <v>893</v>
      </c>
      <c r="M1540" s="284">
        <v>1082</v>
      </c>
      <c r="N1540" s="284">
        <v>988</v>
      </c>
      <c r="O1540" s="284">
        <v>823</v>
      </c>
      <c r="P1540" s="284">
        <v>929</v>
      </c>
      <c r="Q1540" s="284">
        <v>1026</v>
      </c>
      <c r="R1540" s="284">
        <v>998</v>
      </c>
      <c r="S1540" s="284">
        <v>1270</v>
      </c>
      <c r="T1540" s="284">
        <v>1505</v>
      </c>
      <c r="U1540" s="284">
        <v>1556</v>
      </c>
      <c r="V1540" s="284">
        <v>1144</v>
      </c>
      <c r="W1540" s="284">
        <v>1268</v>
      </c>
      <c r="X1540" s="284">
        <v>992</v>
      </c>
      <c r="Y1540" s="284">
        <v>1123</v>
      </c>
      <c r="Z1540" s="284">
        <v>1307</v>
      </c>
      <c r="AA1540" s="284">
        <v>1085</v>
      </c>
      <c r="AB1540" s="284">
        <v>1094</v>
      </c>
      <c r="AC1540" s="284">
        <v>1269</v>
      </c>
      <c r="AD1540" s="284">
        <v>1489</v>
      </c>
      <c r="AE1540" s="284">
        <v>1182</v>
      </c>
      <c r="AF1540" s="284">
        <v>1278</v>
      </c>
      <c r="AG1540" s="284">
        <v>1456</v>
      </c>
      <c r="AH1540" s="284">
        <v>1709</v>
      </c>
      <c r="AI1540" s="284">
        <v>995</v>
      </c>
      <c r="AJ1540" s="284">
        <v>1132</v>
      </c>
      <c r="AK1540" s="284">
        <v>1308</v>
      </c>
      <c r="AL1540" s="284">
        <v>1535</v>
      </c>
      <c r="AM1540" s="284">
        <v>912</v>
      </c>
      <c r="AN1540" s="284">
        <v>1029</v>
      </c>
      <c r="AO1540" s="284">
        <v>1171</v>
      </c>
      <c r="AP1540" s="284">
        <v>966</v>
      </c>
      <c r="AQ1540" s="284">
        <v>966</v>
      </c>
      <c r="AR1540" s="284">
        <v>1292</v>
      </c>
      <c r="AS1540" s="284">
        <v>1217</v>
      </c>
      <c r="AU1540" t="s">
        <v>2411</v>
      </c>
    </row>
    <row r="1541" spans="4:47" ht="13.5" customHeight="1">
      <c r="D1541" s="283" t="s">
        <v>2413</v>
      </c>
      <c r="E1541" s="282"/>
      <c r="F1541" s="285" t="s">
        <v>2414</v>
      </c>
      <c r="G1541" s="199">
        <v>26.400000000000002</v>
      </c>
      <c r="H1541" s="284">
        <v>849</v>
      </c>
      <c r="I1541" s="284">
        <v>886</v>
      </c>
      <c r="J1541" s="284">
        <v>1009</v>
      </c>
      <c r="K1541" s="284">
        <v>929</v>
      </c>
      <c r="L1541" s="284">
        <v>935</v>
      </c>
      <c r="M1541" s="284">
        <v>1144</v>
      </c>
      <c r="N1541" s="284">
        <v>1039</v>
      </c>
      <c r="O1541" s="284">
        <v>867</v>
      </c>
      <c r="P1541" s="284">
        <v>987</v>
      </c>
      <c r="Q1541" s="284">
        <v>1084</v>
      </c>
      <c r="R1541" s="284">
        <v>1057</v>
      </c>
      <c r="S1541" s="284">
        <v>1321</v>
      </c>
      <c r="T1541" s="284">
        <v>1580</v>
      </c>
      <c r="U1541" s="284">
        <v>1630</v>
      </c>
      <c r="V1541" s="284">
        <v>1206</v>
      </c>
      <c r="W1541" s="284">
        <v>1338</v>
      </c>
      <c r="X1541" s="284">
        <v>1031</v>
      </c>
      <c r="Y1541" s="284">
        <v>1175</v>
      </c>
      <c r="Z1541" s="284">
        <v>1367</v>
      </c>
      <c r="AA1541" s="284">
        <v>1127</v>
      </c>
      <c r="AB1541" s="284">
        <v>1147</v>
      </c>
      <c r="AC1541" s="284">
        <v>1340</v>
      </c>
      <c r="AD1541" s="284">
        <v>1572</v>
      </c>
      <c r="AE1541" s="284">
        <v>1237</v>
      </c>
      <c r="AF1541" s="284">
        <v>1330</v>
      </c>
      <c r="AG1541" s="284">
        <v>1527</v>
      </c>
      <c r="AH1541" s="284">
        <v>1792</v>
      </c>
      <c r="AI1541" s="284">
        <v>1029</v>
      </c>
      <c r="AJ1541" s="284">
        <v>1185</v>
      </c>
      <c r="AK1541" s="284">
        <v>1379</v>
      </c>
      <c r="AL1541" s="284">
        <v>1618</v>
      </c>
      <c r="AM1541" s="284">
        <v>953</v>
      </c>
      <c r="AN1541" s="284">
        <v>1083</v>
      </c>
      <c r="AO1541" s="284">
        <v>1233</v>
      </c>
      <c r="AP1541" s="284">
        <v>1031</v>
      </c>
      <c r="AQ1541" s="284">
        <v>1031</v>
      </c>
      <c r="AR1541" s="284">
        <v>1393</v>
      </c>
      <c r="AS1541" s="284">
        <v>1279</v>
      </c>
      <c r="AU1541" t="s">
        <v>2413</v>
      </c>
    </row>
    <row r="1542" spans="4:47" ht="13.5" customHeight="1">
      <c r="D1542" s="283" t="s">
        <v>2417</v>
      </c>
      <c r="E1542" s="282"/>
      <c r="F1542" s="285" t="s">
        <v>2418</v>
      </c>
      <c r="G1542" s="199">
        <v>26.400000000000002</v>
      </c>
      <c r="H1542" s="284">
        <v>827</v>
      </c>
      <c r="I1542" s="284">
        <v>863</v>
      </c>
      <c r="J1542" s="284">
        <v>979</v>
      </c>
      <c r="K1542" s="284">
        <v>889</v>
      </c>
      <c r="L1542" s="284">
        <v>894</v>
      </c>
      <c r="M1542" s="284">
        <v>1108</v>
      </c>
      <c r="N1542" s="284">
        <v>997</v>
      </c>
      <c r="O1542" s="284">
        <v>845</v>
      </c>
      <c r="P1542" s="284">
        <v>968</v>
      </c>
      <c r="Q1542" s="284">
        <v>1056</v>
      </c>
      <c r="R1542" s="284">
        <v>1030</v>
      </c>
      <c r="S1542" s="284">
        <v>1336</v>
      </c>
      <c r="T1542" s="284">
        <v>1610</v>
      </c>
      <c r="U1542" s="284">
        <v>1598</v>
      </c>
      <c r="V1542" s="284">
        <v>1228</v>
      </c>
      <c r="W1542" s="284">
        <v>1358</v>
      </c>
      <c r="X1542" s="284">
        <v>1030</v>
      </c>
      <c r="Y1542" s="284">
        <v>1175</v>
      </c>
      <c r="Z1542" s="284">
        <v>1365</v>
      </c>
      <c r="AA1542" s="284">
        <v>1122</v>
      </c>
      <c r="AB1542" s="284">
        <v>1152</v>
      </c>
      <c r="AC1542" s="284">
        <v>1346</v>
      </c>
      <c r="AD1542" s="284">
        <v>1578</v>
      </c>
      <c r="AE1542" s="284">
        <v>1244</v>
      </c>
      <c r="AF1542" s="284">
        <v>1324</v>
      </c>
      <c r="AG1542" s="284">
        <v>1522</v>
      </c>
      <c r="AH1542" s="284">
        <v>1784</v>
      </c>
      <c r="AI1542" s="284">
        <v>1021</v>
      </c>
      <c r="AJ1542" s="284">
        <v>1177</v>
      </c>
      <c r="AK1542" s="284">
        <v>1372</v>
      </c>
      <c r="AL1542" s="284">
        <v>1608</v>
      </c>
      <c r="AM1542" s="284">
        <v>932</v>
      </c>
      <c r="AN1542" s="284">
        <v>1063</v>
      </c>
      <c r="AO1542" s="284">
        <v>1207</v>
      </c>
      <c r="AP1542" s="284">
        <v>1049</v>
      </c>
      <c r="AQ1542" s="284">
        <v>1049</v>
      </c>
      <c r="AR1542" s="284">
        <v>1429</v>
      </c>
      <c r="AS1542" s="284">
        <v>1278</v>
      </c>
      <c r="AU1542" t="s">
        <v>2417</v>
      </c>
    </row>
    <row r="1543" spans="4:47" ht="13.5" customHeight="1">
      <c r="D1543" s="283" t="s">
        <v>3299</v>
      </c>
      <c r="E1543" s="282"/>
      <c r="F1543" s="285" t="s">
        <v>2418</v>
      </c>
      <c r="G1543" s="199">
        <v>26.400000000000002</v>
      </c>
      <c r="H1543" s="284">
        <v>827</v>
      </c>
      <c r="I1543" s="284">
        <v>863</v>
      </c>
      <c r="J1543" s="284">
        <v>979</v>
      </c>
      <c r="K1543" s="284">
        <v>889</v>
      </c>
      <c r="L1543" s="284">
        <v>894</v>
      </c>
      <c r="M1543" s="284">
        <v>1108</v>
      </c>
      <c r="N1543" s="284">
        <v>997</v>
      </c>
      <c r="O1543" s="284">
        <v>845</v>
      </c>
      <c r="P1543" s="284">
        <v>968</v>
      </c>
      <c r="Q1543" s="284">
        <v>1056</v>
      </c>
      <c r="R1543" s="284">
        <v>1030</v>
      </c>
      <c r="S1543" s="284">
        <v>1336</v>
      </c>
      <c r="T1543" s="284">
        <v>1610</v>
      </c>
      <c r="U1543" s="284">
        <v>1598</v>
      </c>
      <c r="V1543" s="284">
        <v>1228</v>
      </c>
      <c r="W1543" s="284">
        <v>1358</v>
      </c>
      <c r="X1543" s="284">
        <v>1030</v>
      </c>
      <c r="Y1543" s="284">
        <v>1175</v>
      </c>
      <c r="Z1543" s="284">
        <v>1365</v>
      </c>
      <c r="AA1543" s="284">
        <v>1122</v>
      </c>
      <c r="AB1543" s="284">
        <v>1152</v>
      </c>
      <c r="AC1543" s="284">
        <v>1346</v>
      </c>
      <c r="AD1543" s="284">
        <v>1578</v>
      </c>
      <c r="AE1543" s="284">
        <v>1244</v>
      </c>
      <c r="AF1543" s="284">
        <v>1324</v>
      </c>
      <c r="AG1543" s="284">
        <v>1522</v>
      </c>
      <c r="AH1543" s="284">
        <v>1784</v>
      </c>
      <c r="AI1543" s="284">
        <v>1021</v>
      </c>
      <c r="AJ1543" s="284">
        <v>1177</v>
      </c>
      <c r="AK1543" s="284">
        <v>1372</v>
      </c>
      <c r="AL1543" s="284">
        <v>1608</v>
      </c>
      <c r="AM1543" s="284">
        <v>932</v>
      </c>
      <c r="AN1543" s="284">
        <v>1063</v>
      </c>
      <c r="AO1543" s="284">
        <v>1207</v>
      </c>
      <c r="AP1543" s="284">
        <v>1049</v>
      </c>
      <c r="AQ1543" s="284">
        <v>1049</v>
      </c>
      <c r="AR1543" s="284">
        <v>1429</v>
      </c>
      <c r="AS1543" s="284">
        <v>1278</v>
      </c>
      <c r="AU1543" t="s">
        <v>3299</v>
      </c>
    </row>
    <row r="1544" spans="4:47" ht="13.5" customHeight="1">
      <c r="D1544" s="283" t="s">
        <v>4399</v>
      </c>
      <c r="E1544" s="283" t="s">
        <v>4713</v>
      </c>
      <c r="F1544" s="285" t="s">
        <v>4467</v>
      </c>
      <c r="G1544" s="199">
        <v>14.6</v>
      </c>
      <c r="H1544" s="284">
        <v>813</v>
      </c>
      <c r="I1544" s="284">
        <v>835</v>
      </c>
      <c r="J1544" s="284">
        <v>951</v>
      </c>
      <c r="K1544" s="284">
        <v>869</v>
      </c>
      <c r="L1544" s="284">
        <v>883</v>
      </c>
      <c r="M1544" s="284">
        <v>1020</v>
      </c>
      <c r="N1544" s="284">
        <v>911</v>
      </c>
      <c r="O1544" s="284">
        <v>859</v>
      </c>
      <c r="P1544" s="284">
        <v>908</v>
      </c>
      <c r="Q1544" s="284">
        <v>972</v>
      </c>
      <c r="R1544" s="284">
        <v>944</v>
      </c>
      <c r="S1544" s="284">
        <v>971</v>
      </c>
      <c r="T1544" s="284">
        <v>1115</v>
      </c>
      <c r="U1544" s="284">
        <v>1263</v>
      </c>
      <c r="V1544" s="284">
        <v>911</v>
      </c>
      <c r="W1544" s="284">
        <v>1013</v>
      </c>
      <c r="X1544" s="284">
        <v>854</v>
      </c>
      <c r="Y1544" s="284">
        <v>938</v>
      </c>
      <c r="Z1544" s="284">
        <v>1086</v>
      </c>
      <c r="AA1544" s="284">
        <v>926</v>
      </c>
      <c r="AB1544" s="284">
        <v>888</v>
      </c>
      <c r="AC1544" s="284">
        <v>1029</v>
      </c>
      <c r="AD1544" s="284">
        <v>1199</v>
      </c>
      <c r="AE1544" s="284">
        <v>972</v>
      </c>
      <c r="AF1544" s="284">
        <v>1125</v>
      </c>
      <c r="AG1544" s="284">
        <v>1240</v>
      </c>
      <c r="AH1544" s="284">
        <v>1447</v>
      </c>
      <c r="AI1544" s="284">
        <v>807</v>
      </c>
      <c r="AJ1544" s="284">
        <v>951</v>
      </c>
      <c r="AK1544" s="284">
        <v>1062</v>
      </c>
      <c r="AL1544" s="284">
        <v>1238</v>
      </c>
      <c r="AM1544" s="284">
        <v>823</v>
      </c>
      <c r="AN1544" s="284">
        <v>887</v>
      </c>
      <c r="AO1544" s="284">
        <v>1004</v>
      </c>
      <c r="AP1544" s="284">
        <v>848</v>
      </c>
      <c r="AQ1544" s="284">
        <v>834</v>
      </c>
      <c r="AR1544" s="284">
        <v>1026</v>
      </c>
      <c r="AS1544" s="284">
        <v>967</v>
      </c>
      <c r="AU1544" t="s">
        <v>4399</v>
      </c>
    </row>
    <row r="1545" spans="4:47" ht="13.5" customHeight="1">
      <c r="D1545" s="283" t="s">
        <v>4400</v>
      </c>
      <c r="E1545" s="283" t="s">
        <v>4713</v>
      </c>
      <c r="F1545" s="285" t="s">
        <v>4467</v>
      </c>
      <c r="G1545" s="199">
        <v>14.6</v>
      </c>
      <c r="H1545" s="284">
        <v>813</v>
      </c>
      <c r="I1545" s="284">
        <v>835</v>
      </c>
      <c r="J1545" s="284">
        <v>951</v>
      </c>
      <c r="K1545" s="284">
        <v>869</v>
      </c>
      <c r="L1545" s="284">
        <v>883</v>
      </c>
      <c r="M1545" s="284">
        <v>1020</v>
      </c>
      <c r="N1545" s="284">
        <v>911</v>
      </c>
      <c r="O1545" s="284">
        <v>859</v>
      </c>
      <c r="P1545" s="284">
        <v>908</v>
      </c>
      <c r="Q1545" s="284">
        <v>972</v>
      </c>
      <c r="R1545" s="284">
        <v>944</v>
      </c>
      <c r="S1545" s="284">
        <v>971</v>
      </c>
      <c r="T1545" s="284">
        <v>1115</v>
      </c>
      <c r="U1545" s="284">
        <v>1263</v>
      </c>
      <c r="V1545" s="284">
        <v>911</v>
      </c>
      <c r="W1545" s="284">
        <v>1013</v>
      </c>
      <c r="X1545" s="284">
        <v>854</v>
      </c>
      <c r="Y1545" s="284">
        <v>938</v>
      </c>
      <c r="Z1545" s="284">
        <v>1086</v>
      </c>
      <c r="AA1545" s="284">
        <v>926</v>
      </c>
      <c r="AB1545" s="284">
        <v>888</v>
      </c>
      <c r="AC1545" s="284">
        <v>1029</v>
      </c>
      <c r="AD1545" s="284">
        <v>1199</v>
      </c>
      <c r="AE1545" s="284">
        <v>972</v>
      </c>
      <c r="AF1545" s="284">
        <v>1125</v>
      </c>
      <c r="AG1545" s="284">
        <v>1240</v>
      </c>
      <c r="AH1545" s="284">
        <v>1447</v>
      </c>
      <c r="AI1545" s="284">
        <v>807</v>
      </c>
      <c r="AJ1545" s="284">
        <v>951</v>
      </c>
      <c r="AK1545" s="284">
        <v>1062</v>
      </c>
      <c r="AL1545" s="284">
        <v>1238</v>
      </c>
      <c r="AM1545" s="284">
        <v>823</v>
      </c>
      <c r="AN1545" s="284">
        <v>887</v>
      </c>
      <c r="AO1545" s="284">
        <v>1004</v>
      </c>
      <c r="AP1545" s="284">
        <v>848</v>
      </c>
      <c r="AQ1545" s="284">
        <v>834</v>
      </c>
      <c r="AR1545" s="284">
        <v>1026</v>
      </c>
      <c r="AS1545" s="284">
        <v>967</v>
      </c>
      <c r="AU1545" t="s">
        <v>4400</v>
      </c>
    </row>
    <row r="1546" spans="4:47" ht="13.5" customHeight="1">
      <c r="D1546" s="283" t="s">
        <v>4630</v>
      </c>
      <c r="E1546" s="283" t="s">
        <v>4713</v>
      </c>
      <c r="F1546" s="285" t="s">
        <v>4467</v>
      </c>
      <c r="G1546" s="199">
        <v>15.2</v>
      </c>
      <c r="H1546" s="287" t="s">
        <v>2022</v>
      </c>
      <c r="I1546" s="287" t="s">
        <v>2022</v>
      </c>
      <c r="J1546" s="287" t="s">
        <v>2022</v>
      </c>
      <c r="K1546" s="287" t="s">
        <v>2022</v>
      </c>
      <c r="L1546" s="287" t="s">
        <v>2022</v>
      </c>
      <c r="M1546" s="287" t="s">
        <v>2022</v>
      </c>
      <c r="N1546" s="287" t="s">
        <v>2022</v>
      </c>
      <c r="O1546" s="287" t="s">
        <v>2022</v>
      </c>
      <c r="P1546" s="287" t="s">
        <v>2022</v>
      </c>
      <c r="Q1546" s="287" t="s">
        <v>2022</v>
      </c>
      <c r="R1546" s="287" t="s">
        <v>2022</v>
      </c>
      <c r="S1546" s="284">
        <v>982</v>
      </c>
      <c r="T1546" s="284">
        <v>1131</v>
      </c>
      <c r="U1546" s="284">
        <v>1278</v>
      </c>
      <c r="V1546" s="284">
        <v>937</v>
      </c>
      <c r="W1546" s="284">
        <v>1042</v>
      </c>
      <c r="X1546" s="284">
        <v>876</v>
      </c>
      <c r="Y1546" s="284">
        <v>962</v>
      </c>
      <c r="Z1546" s="284">
        <v>1114</v>
      </c>
      <c r="AA1546" s="284">
        <v>949</v>
      </c>
      <c r="AB1546" s="284">
        <v>912</v>
      </c>
      <c r="AC1546" s="284">
        <v>1057</v>
      </c>
      <c r="AD1546" s="284">
        <v>1232</v>
      </c>
      <c r="AE1546" s="284">
        <v>998</v>
      </c>
      <c r="AF1546" s="284">
        <v>1150</v>
      </c>
      <c r="AG1546" s="284">
        <v>1268</v>
      </c>
      <c r="AH1546" s="284">
        <v>1480</v>
      </c>
      <c r="AI1546" s="284">
        <v>0</v>
      </c>
      <c r="AJ1546" s="284">
        <v>975</v>
      </c>
      <c r="AK1546" s="284">
        <v>1090</v>
      </c>
      <c r="AL1546" s="284">
        <v>1271</v>
      </c>
      <c r="AM1546" s="284">
        <v>845</v>
      </c>
      <c r="AN1546" s="284">
        <v>911</v>
      </c>
      <c r="AO1546" s="284">
        <v>1031</v>
      </c>
      <c r="AP1546" s="284">
        <v>857</v>
      </c>
      <c r="AQ1546" s="284">
        <v>850</v>
      </c>
      <c r="AR1546" s="284">
        <v>1050</v>
      </c>
      <c r="AS1546" s="284">
        <v>983</v>
      </c>
      <c r="AU1546" t="s">
        <v>4630</v>
      </c>
    </row>
    <row r="1547" spans="4:47" ht="13.5" customHeight="1">
      <c r="D1547" s="283" t="s">
        <v>4631</v>
      </c>
      <c r="E1547" s="283" t="s">
        <v>4713</v>
      </c>
      <c r="F1547" s="285" t="s">
        <v>4467</v>
      </c>
      <c r="G1547" s="199">
        <v>15.2</v>
      </c>
      <c r="H1547" s="287" t="s">
        <v>2022</v>
      </c>
      <c r="I1547" s="287" t="s">
        <v>2022</v>
      </c>
      <c r="J1547" s="287" t="s">
        <v>2022</v>
      </c>
      <c r="K1547" s="287" t="s">
        <v>2022</v>
      </c>
      <c r="L1547" s="287" t="s">
        <v>2022</v>
      </c>
      <c r="M1547" s="287" t="s">
        <v>2022</v>
      </c>
      <c r="N1547" s="287" t="s">
        <v>2022</v>
      </c>
      <c r="O1547" s="287" t="s">
        <v>2022</v>
      </c>
      <c r="P1547" s="287" t="s">
        <v>2022</v>
      </c>
      <c r="Q1547" s="287" t="s">
        <v>2022</v>
      </c>
      <c r="R1547" s="287" t="s">
        <v>2022</v>
      </c>
      <c r="S1547" s="284">
        <v>982</v>
      </c>
      <c r="T1547" s="284">
        <v>1131</v>
      </c>
      <c r="U1547" s="284">
        <v>1278</v>
      </c>
      <c r="V1547" s="284">
        <v>937</v>
      </c>
      <c r="W1547" s="284">
        <v>1042</v>
      </c>
      <c r="X1547" s="284">
        <v>876</v>
      </c>
      <c r="Y1547" s="284">
        <v>962</v>
      </c>
      <c r="Z1547" s="284">
        <v>1114</v>
      </c>
      <c r="AA1547" s="284">
        <v>949</v>
      </c>
      <c r="AB1547" s="284">
        <v>912</v>
      </c>
      <c r="AC1547" s="284">
        <v>1057</v>
      </c>
      <c r="AD1547" s="284">
        <v>1232</v>
      </c>
      <c r="AE1547" s="284">
        <v>998</v>
      </c>
      <c r="AF1547" s="284">
        <v>1150</v>
      </c>
      <c r="AG1547" s="284">
        <v>1268</v>
      </c>
      <c r="AH1547" s="284">
        <v>1480</v>
      </c>
      <c r="AI1547" s="284">
        <v>0</v>
      </c>
      <c r="AJ1547" s="284">
        <v>975</v>
      </c>
      <c r="AK1547" s="284">
        <v>1090</v>
      </c>
      <c r="AL1547" s="284">
        <v>1271</v>
      </c>
      <c r="AM1547" s="284">
        <v>845</v>
      </c>
      <c r="AN1547" s="284">
        <v>911</v>
      </c>
      <c r="AO1547" s="284">
        <v>1031</v>
      </c>
      <c r="AP1547" s="284">
        <v>857</v>
      </c>
      <c r="AQ1547" s="284">
        <v>850</v>
      </c>
      <c r="AR1547" s="284">
        <v>1050</v>
      </c>
      <c r="AS1547" s="284">
        <v>983</v>
      </c>
      <c r="AU1547" t="s">
        <v>4631</v>
      </c>
    </row>
    <row r="1548" spans="4:47" ht="13.5" customHeight="1">
      <c r="D1548" s="283" t="s">
        <v>4401</v>
      </c>
      <c r="E1548" s="283" t="s">
        <v>4713</v>
      </c>
      <c r="F1548" s="285" t="s">
        <v>4467</v>
      </c>
      <c r="G1548" s="199">
        <v>15.7</v>
      </c>
      <c r="H1548" s="284">
        <v>857</v>
      </c>
      <c r="I1548" s="284">
        <v>880</v>
      </c>
      <c r="J1548" s="284">
        <v>1001</v>
      </c>
      <c r="K1548" s="284">
        <v>915</v>
      </c>
      <c r="L1548" s="284">
        <v>929</v>
      </c>
      <c r="M1548" s="284">
        <v>1076</v>
      </c>
      <c r="N1548" s="284">
        <v>960</v>
      </c>
      <c r="O1548" s="284">
        <v>903</v>
      </c>
      <c r="P1548" s="284">
        <v>957</v>
      </c>
      <c r="Q1548" s="284">
        <v>1026</v>
      </c>
      <c r="R1548" s="284">
        <v>994</v>
      </c>
      <c r="S1548" s="284">
        <v>1017</v>
      </c>
      <c r="T1548" s="284">
        <v>1171</v>
      </c>
      <c r="U1548" s="284">
        <v>1324</v>
      </c>
      <c r="V1548" s="284">
        <v>963</v>
      </c>
      <c r="W1548" s="284">
        <v>1071</v>
      </c>
      <c r="X1548" s="284">
        <v>898</v>
      </c>
      <c r="Y1548" s="284">
        <v>986</v>
      </c>
      <c r="Z1548" s="284">
        <v>1142</v>
      </c>
      <c r="AA1548" s="284">
        <v>972</v>
      </c>
      <c r="AB1548" s="284">
        <v>936</v>
      </c>
      <c r="AC1548" s="284">
        <v>1085</v>
      </c>
      <c r="AD1548" s="284">
        <v>1265</v>
      </c>
      <c r="AE1548" s="284">
        <v>1024</v>
      </c>
      <c r="AF1548" s="284">
        <v>1174</v>
      </c>
      <c r="AG1548" s="284">
        <v>1296</v>
      </c>
      <c r="AH1548" s="284">
        <v>1512</v>
      </c>
      <c r="AI1548" s="284">
        <v>849</v>
      </c>
      <c r="AJ1548" s="284">
        <v>999</v>
      </c>
      <c r="AK1548" s="284">
        <v>1118</v>
      </c>
      <c r="AL1548" s="284">
        <v>1303</v>
      </c>
      <c r="AM1548" s="284">
        <v>866</v>
      </c>
      <c r="AN1548" s="284">
        <v>935</v>
      </c>
      <c r="AO1548" s="284">
        <v>1058</v>
      </c>
      <c r="AP1548" s="284">
        <v>866</v>
      </c>
      <c r="AQ1548" s="284">
        <v>866</v>
      </c>
      <c r="AR1548" s="284">
        <v>1073</v>
      </c>
      <c r="AS1548" s="284">
        <v>999</v>
      </c>
      <c r="AU1548" t="s">
        <v>4401</v>
      </c>
    </row>
    <row r="1549" spans="4:47" ht="13.5" customHeight="1">
      <c r="D1549" s="283" t="s">
        <v>4402</v>
      </c>
      <c r="E1549" s="283" t="s">
        <v>4713</v>
      </c>
      <c r="F1549" s="285" t="s">
        <v>4467</v>
      </c>
      <c r="G1549" s="199">
        <v>15.7</v>
      </c>
      <c r="H1549" s="284">
        <v>857</v>
      </c>
      <c r="I1549" s="284">
        <v>880</v>
      </c>
      <c r="J1549" s="284">
        <v>1001</v>
      </c>
      <c r="K1549" s="284">
        <v>915</v>
      </c>
      <c r="L1549" s="284">
        <v>929</v>
      </c>
      <c r="M1549" s="284">
        <v>1076</v>
      </c>
      <c r="N1549" s="284">
        <v>960</v>
      </c>
      <c r="O1549" s="284">
        <v>903</v>
      </c>
      <c r="P1549" s="284">
        <v>957</v>
      </c>
      <c r="Q1549" s="284">
        <v>1026</v>
      </c>
      <c r="R1549" s="284">
        <v>994</v>
      </c>
      <c r="S1549" s="284">
        <v>1017</v>
      </c>
      <c r="T1549" s="284">
        <v>1171</v>
      </c>
      <c r="U1549" s="284">
        <v>1324</v>
      </c>
      <c r="V1549" s="284">
        <v>963</v>
      </c>
      <c r="W1549" s="284">
        <v>1071</v>
      </c>
      <c r="X1549" s="284">
        <v>898</v>
      </c>
      <c r="Y1549" s="284">
        <v>986</v>
      </c>
      <c r="Z1549" s="284">
        <v>1142</v>
      </c>
      <c r="AA1549" s="284">
        <v>972</v>
      </c>
      <c r="AB1549" s="284">
        <v>936</v>
      </c>
      <c r="AC1549" s="284">
        <v>1085</v>
      </c>
      <c r="AD1549" s="284">
        <v>1265</v>
      </c>
      <c r="AE1549" s="284">
        <v>1024</v>
      </c>
      <c r="AF1549" s="284">
        <v>1174</v>
      </c>
      <c r="AG1549" s="284">
        <v>1296</v>
      </c>
      <c r="AH1549" s="284">
        <v>1512</v>
      </c>
      <c r="AI1549" s="284">
        <v>849</v>
      </c>
      <c r="AJ1549" s="284">
        <v>999</v>
      </c>
      <c r="AK1549" s="284">
        <v>1118</v>
      </c>
      <c r="AL1549" s="284">
        <v>1303</v>
      </c>
      <c r="AM1549" s="284">
        <v>866</v>
      </c>
      <c r="AN1549" s="284">
        <v>935</v>
      </c>
      <c r="AO1549" s="284">
        <v>1058</v>
      </c>
      <c r="AP1549" s="284">
        <v>866</v>
      </c>
      <c r="AQ1549" s="284">
        <v>866</v>
      </c>
      <c r="AR1549" s="284">
        <v>1073</v>
      </c>
      <c r="AS1549" s="284">
        <v>999</v>
      </c>
      <c r="AU1549" t="s">
        <v>4402</v>
      </c>
    </row>
    <row r="1550" spans="4:47" ht="13.5" customHeight="1">
      <c r="D1550" s="283" t="s">
        <v>4403</v>
      </c>
      <c r="E1550" s="283" t="s">
        <v>4713</v>
      </c>
      <c r="F1550" s="285" t="s">
        <v>4467</v>
      </c>
      <c r="G1550" s="199">
        <v>16.200000000000003</v>
      </c>
      <c r="H1550" s="284">
        <v>878</v>
      </c>
      <c r="I1550" s="284">
        <v>891</v>
      </c>
      <c r="J1550" s="284">
        <v>1034</v>
      </c>
      <c r="K1550" s="284">
        <v>931</v>
      </c>
      <c r="L1550" s="284">
        <v>943</v>
      </c>
      <c r="M1550" s="284">
        <v>1102</v>
      </c>
      <c r="N1550" s="284">
        <v>1006</v>
      </c>
      <c r="O1550" s="284">
        <v>944</v>
      </c>
      <c r="P1550" s="284">
        <v>969</v>
      </c>
      <c r="Q1550" s="284">
        <v>1047</v>
      </c>
      <c r="R1550" s="284">
        <v>1025</v>
      </c>
      <c r="S1550" s="284">
        <v>1041</v>
      </c>
      <c r="T1550" s="284">
        <v>1201</v>
      </c>
      <c r="U1550" s="284">
        <v>1357</v>
      </c>
      <c r="V1550" s="284">
        <v>991</v>
      </c>
      <c r="W1550" s="284">
        <v>1101</v>
      </c>
      <c r="X1550" s="284">
        <v>921</v>
      </c>
      <c r="Y1550" s="284">
        <v>1012</v>
      </c>
      <c r="Z1550" s="284">
        <v>1172</v>
      </c>
      <c r="AA1550" s="284">
        <v>998</v>
      </c>
      <c r="AB1550" s="284">
        <v>962</v>
      </c>
      <c r="AC1550" s="284">
        <v>1115</v>
      </c>
      <c r="AD1550" s="284">
        <v>1299</v>
      </c>
      <c r="AE1550" s="284">
        <v>1051</v>
      </c>
      <c r="AF1550" s="284">
        <v>1200</v>
      </c>
      <c r="AG1550" s="284">
        <v>1325</v>
      </c>
      <c r="AH1550" s="284">
        <v>1547</v>
      </c>
      <c r="AI1550" s="284">
        <v>869</v>
      </c>
      <c r="AJ1550" s="284">
        <v>1025</v>
      </c>
      <c r="AK1550" s="284">
        <v>1147</v>
      </c>
      <c r="AL1550" s="284">
        <v>1338</v>
      </c>
      <c r="AM1550" s="284">
        <v>889</v>
      </c>
      <c r="AN1550" s="284">
        <v>961</v>
      </c>
      <c r="AO1550" s="284">
        <v>1087</v>
      </c>
      <c r="AP1550" s="284">
        <v>896</v>
      </c>
      <c r="AQ1550" s="284">
        <v>896</v>
      </c>
      <c r="AR1550" s="284">
        <v>1110</v>
      </c>
      <c r="AS1550" s="284">
        <v>1029</v>
      </c>
      <c r="AU1550" t="s">
        <v>4403</v>
      </c>
    </row>
    <row r="1551" spans="4:47" ht="13.5" customHeight="1">
      <c r="D1551" s="283" t="s">
        <v>4404</v>
      </c>
      <c r="E1551" s="283" t="s">
        <v>4713</v>
      </c>
      <c r="F1551" s="285" t="s">
        <v>4467</v>
      </c>
      <c r="G1551" s="199">
        <v>16.200000000000003</v>
      </c>
      <c r="H1551" s="284">
        <v>878</v>
      </c>
      <c r="I1551" s="284">
        <v>891</v>
      </c>
      <c r="J1551" s="284">
        <v>1034</v>
      </c>
      <c r="K1551" s="284">
        <v>931</v>
      </c>
      <c r="L1551" s="284">
        <v>943</v>
      </c>
      <c r="M1551" s="284">
        <v>1102</v>
      </c>
      <c r="N1551" s="284">
        <v>1006</v>
      </c>
      <c r="O1551" s="284">
        <v>944</v>
      </c>
      <c r="P1551" s="284">
        <v>969</v>
      </c>
      <c r="Q1551" s="284">
        <v>1047</v>
      </c>
      <c r="R1551" s="284">
        <v>1025</v>
      </c>
      <c r="S1551" s="284">
        <v>1041</v>
      </c>
      <c r="T1551" s="284">
        <v>1201</v>
      </c>
      <c r="U1551" s="284">
        <v>1357</v>
      </c>
      <c r="V1551" s="284">
        <v>991</v>
      </c>
      <c r="W1551" s="284">
        <v>1101</v>
      </c>
      <c r="X1551" s="284">
        <v>921</v>
      </c>
      <c r="Y1551" s="284">
        <v>1012</v>
      </c>
      <c r="Z1551" s="284">
        <v>1172</v>
      </c>
      <c r="AA1551" s="284">
        <v>998</v>
      </c>
      <c r="AB1551" s="284">
        <v>962</v>
      </c>
      <c r="AC1551" s="284">
        <v>1115</v>
      </c>
      <c r="AD1551" s="284">
        <v>1299</v>
      </c>
      <c r="AE1551" s="284">
        <v>1051</v>
      </c>
      <c r="AF1551" s="284">
        <v>1200</v>
      </c>
      <c r="AG1551" s="284">
        <v>1325</v>
      </c>
      <c r="AH1551" s="284">
        <v>1547</v>
      </c>
      <c r="AI1551" s="284">
        <v>869</v>
      </c>
      <c r="AJ1551" s="284">
        <v>1025</v>
      </c>
      <c r="AK1551" s="284">
        <v>1147</v>
      </c>
      <c r="AL1551" s="284">
        <v>1338</v>
      </c>
      <c r="AM1551" s="284">
        <v>889</v>
      </c>
      <c r="AN1551" s="284">
        <v>961</v>
      </c>
      <c r="AO1551" s="284">
        <v>1087</v>
      </c>
      <c r="AP1551" s="284">
        <v>896</v>
      </c>
      <c r="AQ1551" s="284">
        <v>896</v>
      </c>
      <c r="AR1551" s="284">
        <v>1110</v>
      </c>
      <c r="AS1551" s="284">
        <v>1029</v>
      </c>
      <c r="AU1551" t="s">
        <v>4404</v>
      </c>
    </row>
    <row r="1552" spans="4:47" ht="13.5" customHeight="1">
      <c r="D1552" s="283" t="s">
        <v>4405</v>
      </c>
      <c r="E1552" s="283" t="s">
        <v>4713</v>
      </c>
      <c r="F1552" s="285" t="s">
        <v>4467</v>
      </c>
      <c r="G1552" s="199">
        <v>16.700000000000003</v>
      </c>
      <c r="H1552" s="284">
        <v>948</v>
      </c>
      <c r="I1552" s="284">
        <v>970</v>
      </c>
      <c r="J1552" s="284">
        <v>1104</v>
      </c>
      <c r="K1552" s="284">
        <v>1010</v>
      </c>
      <c r="L1552" s="284">
        <v>1022</v>
      </c>
      <c r="M1552" s="284">
        <v>1185</v>
      </c>
      <c r="N1552" s="284">
        <v>1058</v>
      </c>
      <c r="O1552" s="284">
        <v>994</v>
      </c>
      <c r="P1552" s="284">
        <v>1052</v>
      </c>
      <c r="Q1552" s="284">
        <v>1133</v>
      </c>
      <c r="R1552" s="284">
        <v>1094</v>
      </c>
      <c r="S1552" s="284">
        <v>1105</v>
      </c>
      <c r="T1552" s="284">
        <v>1270</v>
      </c>
      <c r="U1552" s="284">
        <v>1437</v>
      </c>
      <c r="V1552" s="284">
        <v>1060</v>
      </c>
      <c r="W1552" s="284">
        <v>1178</v>
      </c>
      <c r="X1552" s="284">
        <v>987</v>
      </c>
      <c r="Y1552" s="284">
        <v>1083</v>
      </c>
      <c r="Z1552" s="284">
        <v>1255</v>
      </c>
      <c r="AA1552" s="284">
        <v>1071</v>
      </c>
      <c r="AB1552" s="284">
        <v>1031</v>
      </c>
      <c r="AC1552" s="284">
        <v>1189</v>
      </c>
      <c r="AD1552" s="284">
        <v>1386</v>
      </c>
      <c r="AE1552" s="284">
        <v>1127</v>
      </c>
      <c r="AF1552" s="284">
        <v>1269</v>
      </c>
      <c r="AG1552" s="284">
        <v>1400</v>
      </c>
      <c r="AH1552" s="284">
        <v>1634</v>
      </c>
      <c r="AI1552" s="284">
        <v>938</v>
      </c>
      <c r="AJ1552" s="284">
        <v>1094</v>
      </c>
      <c r="AK1552" s="284">
        <v>1221</v>
      </c>
      <c r="AL1552" s="284">
        <v>1425</v>
      </c>
      <c r="AM1552" s="284">
        <v>956</v>
      </c>
      <c r="AN1552" s="284">
        <v>1030</v>
      </c>
      <c r="AO1552" s="284">
        <v>1166</v>
      </c>
      <c r="AP1552" s="284">
        <v>975</v>
      </c>
      <c r="AQ1552" s="284">
        <v>975</v>
      </c>
      <c r="AR1552" s="284">
        <v>1196</v>
      </c>
      <c r="AS1552" s="284">
        <v>1107</v>
      </c>
      <c r="AU1552" t="s">
        <v>4405</v>
      </c>
    </row>
    <row r="1553" spans="4:47" ht="13.5" customHeight="1">
      <c r="D1553" s="283" t="s">
        <v>4406</v>
      </c>
      <c r="E1553" s="283" t="s">
        <v>4713</v>
      </c>
      <c r="F1553" s="285" t="s">
        <v>4467</v>
      </c>
      <c r="G1553" s="199">
        <v>16.700000000000003</v>
      </c>
      <c r="H1553" s="284">
        <v>948</v>
      </c>
      <c r="I1553" s="284">
        <v>970</v>
      </c>
      <c r="J1553" s="284">
        <v>1104</v>
      </c>
      <c r="K1553" s="284">
        <v>1010</v>
      </c>
      <c r="L1553" s="284">
        <v>1022</v>
      </c>
      <c r="M1553" s="284">
        <v>1185</v>
      </c>
      <c r="N1553" s="284">
        <v>1058</v>
      </c>
      <c r="O1553" s="284">
        <v>994</v>
      </c>
      <c r="P1553" s="284">
        <v>1052</v>
      </c>
      <c r="Q1553" s="284">
        <v>1133</v>
      </c>
      <c r="R1553" s="284">
        <v>1094</v>
      </c>
      <c r="S1553" s="284">
        <v>1105</v>
      </c>
      <c r="T1553" s="284">
        <v>1270</v>
      </c>
      <c r="U1553" s="284">
        <v>1437</v>
      </c>
      <c r="V1553" s="284">
        <v>1060</v>
      </c>
      <c r="W1553" s="284">
        <v>1178</v>
      </c>
      <c r="X1553" s="284">
        <v>987</v>
      </c>
      <c r="Y1553" s="284">
        <v>1083</v>
      </c>
      <c r="Z1553" s="284">
        <v>1255</v>
      </c>
      <c r="AA1553" s="284">
        <v>1071</v>
      </c>
      <c r="AB1553" s="284">
        <v>1031</v>
      </c>
      <c r="AC1553" s="284">
        <v>1189</v>
      </c>
      <c r="AD1553" s="284">
        <v>1386</v>
      </c>
      <c r="AE1553" s="284">
        <v>1127</v>
      </c>
      <c r="AF1553" s="284">
        <v>1269</v>
      </c>
      <c r="AG1553" s="284">
        <v>1400</v>
      </c>
      <c r="AH1553" s="284">
        <v>1634</v>
      </c>
      <c r="AI1553" s="284">
        <v>938</v>
      </c>
      <c r="AJ1553" s="284">
        <v>1094</v>
      </c>
      <c r="AK1553" s="284">
        <v>1221</v>
      </c>
      <c r="AL1553" s="284">
        <v>1425</v>
      </c>
      <c r="AM1553" s="284">
        <v>956</v>
      </c>
      <c r="AN1553" s="284">
        <v>1030</v>
      </c>
      <c r="AO1553" s="284">
        <v>1166</v>
      </c>
      <c r="AP1553" s="284">
        <v>975</v>
      </c>
      <c r="AQ1553" s="284">
        <v>975</v>
      </c>
      <c r="AR1553" s="284">
        <v>1196</v>
      </c>
      <c r="AS1553" s="284">
        <v>1107</v>
      </c>
      <c r="AU1553" t="s">
        <v>4406</v>
      </c>
    </row>
    <row r="1554" spans="4:47" ht="13.5" customHeight="1">
      <c r="D1554" s="283" t="s">
        <v>4407</v>
      </c>
      <c r="E1554" s="283" t="s">
        <v>4713</v>
      </c>
      <c r="F1554" s="285" t="s">
        <v>4468</v>
      </c>
      <c r="G1554" s="199">
        <v>18.3</v>
      </c>
      <c r="H1554" s="284">
        <v>874</v>
      </c>
      <c r="I1554" s="284">
        <v>907</v>
      </c>
      <c r="J1554" s="284">
        <v>1032</v>
      </c>
      <c r="K1554" s="284">
        <v>930</v>
      </c>
      <c r="L1554" s="284">
        <v>953</v>
      </c>
      <c r="M1554" s="284">
        <v>1109</v>
      </c>
      <c r="N1554" s="284">
        <v>981</v>
      </c>
      <c r="O1554" s="284">
        <v>931</v>
      </c>
      <c r="P1554" s="284">
        <v>997</v>
      </c>
      <c r="Q1554" s="284">
        <v>1061</v>
      </c>
      <c r="R1554" s="284">
        <v>1033</v>
      </c>
      <c r="S1554" s="284">
        <v>1046</v>
      </c>
      <c r="T1554" s="284">
        <v>1222</v>
      </c>
      <c r="U1554" s="284">
        <v>1373</v>
      </c>
      <c r="V1554" s="284">
        <v>1002</v>
      </c>
      <c r="W1554" s="284">
        <v>1114</v>
      </c>
      <c r="X1554" s="284">
        <v>916</v>
      </c>
      <c r="Y1554" s="284">
        <v>1018</v>
      </c>
      <c r="Z1554" s="284">
        <v>1178</v>
      </c>
      <c r="AA1554" s="284">
        <v>990</v>
      </c>
      <c r="AB1554" s="284">
        <v>971</v>
      </c>
      <c r="AC1554" s="284">
        <v>1138</v>
      </c>
      <c r="AD1554" s="284">
        <v>1326</v>
      </c>
      <c r="AE1554" s="284">
        <v>1053</v>
      </c>
      <c r="AF1554" s="284">
        <v>1208</v>
      </c>
      <c r="AG1554" s="284">
        <v>1349</v>
      </c>
      <c r="AH1554" s="284">
        <v>1574</v>
      </c>
      <c r="AI1554" s="284">
        <v>858</v>
      </c>
      <c r="AJ1554" s="284">
        <v>1034</v>
      </c>
      <c r="AK1554" s="284">
        <v>1170</v>
      </c>
      <c r="AL1554" s="284">
        <v>1365</v>
      </c>
      <c r="AM1554" s="284">
        <v>885</v>
      </c>
      <c r="AN1554" s="284">
        <v>966</v>
      </c>
      <c r="AO1554" s="284">
        <v>1092</v>
      </c>
      <c r="AP1554" s="284">
        <v>929</v>
      </c>
      <c r="AQ1554" s="284">
        <v>929</v>
      </c>
      <c r="AR1554" s="284">
        <v>1171</v>
      </c>
      <c r="AS1554" s="284">
        <v>1060</v>
      </c>
      <c r="AU1554" t="s">
        <v>4407</v>
      </c>
    </row>
    <row r="1555" spans="4:47" ht="13.5" customHeight="1">
      <c r="D1555" s="283" t="s">
        <v>4408</v>
      </c>
      <c r="E1555" s="283" t="s">
        <v>4713</v>
      </c>
      <c r="F1555" s="285" t="s">
        <v>4468</v>
      </c>
      <c r="G1555" s="199">
        <v>18.3</v>
      </c>
      <c r="H1555" s="284">
        <v>874</v>
      </c>
      <c r="I1555" s="284">
        <v>907</v>
      </c>
      <c r="J1555" s="284">
        <v>1032</v>
      </c>
      <c r="K1555" s="284">
        <v>930</v>
      </c>
      <c r="L1555" s="284">
        <v>953</v>
      </c>
      <c r="M1555" s="284">
        <v>1109</v>
      </c>
      <c r="N1555" s="284">
        <v>981</v>
      </c>
      <c r="O1555" s="284">
        <v>931</v>
      </c>
      <c r="P1555" s="284">
        <v>997</v>
      </c>
      <c r="Q1555" s="284">
        <v>1061</v>
      </c>
      <c r="R1555" s="284">
        <v>1033</v>
      </c>
      <c r="S1555" s="284">
        <v>1046</v>
      </c>
      <c r="T1555" s="284">
        <v>1222</v>
      </c>
      <c r="U1555" s="284">
        <v>1373</v>
      </c>
      <c r="V1555" s="284">
        <v>1002</v>
      </c>
      <c r="W1555" s="284">
        <v>1114</v>
      </c>
      <c r="X1555" s="284">
        <v>916</v>
      </c>
      <c r="Y1555" s="284">
        <v>1018</v>
      </c>
      <c r="Z1555" s="284">
        <v>1178</v>
      </c>
      <c r="AA1555" s="284">
        <v>990</v>
      </c>
      <c r="AB1555" s="284">
        <v>971</v>
      </c>
      <c r="AC1555" s="284">
        <v>1138</v>
      </c>
      <c r="AD1555" s="284">
        <v>1326</v>
      </c>
      <c r="AE1555" s="284">
        <v>1053</v>
      </c>
      <c r="AF1555" s="284">
        <v>1208</v>
      </c>
      <c r="AG1555" s="284">
        <v>1349</v>
      </c>
      <c r="AH1555" s="284">
        <v>1574</v>
      </c>
      <c r="AI1555" s="284">
        <v>858</v>
      </c>
      <c r="AJ1555" s="284">
        <v>1034</v>
      </c>
      <c r="AK1555" s="284">
        <v>1170</v>
      </c>
      <c r="AL1555" s="284">
        <v>1365</v>
      </c>
      <c r="AM1555" s="284">
        <v>885</v>
      </c>
      <c r="AN1555" s="284">
        <v>966</v>
      </c>
      <c r="AO1555" s="284">
        <v>1092</v>
      </c>
      <c r="AP1555" s="284">
        <v>929</v>
      </c>
      <c r="AQ1555" s="284">
        <v>929</v>
      </c>
      <c r="AR1555" s="284">
        <v>1171</v>
      </c>
      <c r="AS1555" s="284">
        <v>1060</v>
      </c>
      <c r="AU1555" t="s">
        <v>4408</v>
      </c>
    </row>
    <row r="1556" spans="4:47" ht="13.5" customHeight="1">
      <c r="D1556" s="283" t="s">
        <v>4632</v>
      </c>
      <c r="E1556" s="283" t="s">
        <v>4713</v>
      </c>
      <c r="F1556" s="285" t="s">
        <v>4468</v>
      </c>
      <c r="G1556" s="199">
        <v>18.900000000000002</v>
      </c>
      <c r="H1556" s="287" t="s">
        <v>2022</v>
      </c>
      <c r="I1556" s="287" t="s">
        <v>2022</v>
      </c>
      <c r="J1556" s="287" t="s">
        <v>2022</v>
      </c>
      <c r="K1556" s="287" t="s">
        <v>2022</v>
      </c>
      <c r="L1556" s="287" t="s">
        <v>2022</v>
      </c>
      <c r="M1556" s="287" t="s">
        <v>2022</v>
      </c>
      <c r="N1556" s="287" t="s">
        <v>2022</v>
      </c>
      <c r="O1556" s="287" t="s">
        <v>2022</v>
      </c>
      <c r="P1556" s="287" t="s">
        <v>2022</v>
      </c>
      <c r="Q1556" s="287" t="s">
        <v>2022</v>
      </c>
      <c r="R1556" s="287" t="s">
        <v>2022</v>
      </c>
      <c r="S1556" s="284">
        <v>1059</v>
      </c>
      <c r="T1556" s="284">
        <v>1240</v>
      </c>
      <c r="U1556" s="284">
        <v>1392</v>
      </c>
      <c r="V1556" s="284">
        <v>1031</v>
      </c>
      <c r="W1556" s="284">
        <v>1146</v>
      </c>
      <c r="X1556" s="284">
        <v>939</v>
      </c>
      <c r="Y1556" s="284">
        <v>1045</v>
      </c>
      <c r="Z1556" s="284">
        <v>1209</v>
      </c>
      <c r="AA1556" s="284">
        <v>1015</v>
      </c>
      <c r="AB1556" s="284">
        <v>997</v>
      </c>
      <c r="AC1556" s="284">
        <v>1169</v>
      </c>
      <c r="AD1556" s="284">
        <v>1362</v>
      </c>
      <c r="AE1556" s="284">
        <v>1081</v>
      </c>
      <c r="AF1556" s="284">
        <v>1235</v>
      </c>
      <c r="AG1556" s="284">
        <v>1380</v>
      </c>
      <c r="AH1556" s="284">
        <v>1610</v>
      </c>
      <c r="AI1556" s="284">
        <v>0</v>
      </c>
      <c r="AJ1556" s="284">
        <v>1060</v>
      </c>
      <c r="AK1556" s="284">
        <v>1201</v>
      </c>
      <c r="AL1556" s="284">
        <v>1401</v>
      </c>
      <c r="AM1556" s="284">
        <v>908</v>
      </c>
      <c r="AN1556" s="284">
        <v>992</v>
      </c>
      <c r="AO1556" s="284">
        <v>1122</v>
      </c>
      <c r="AP1556" s="284">
        <v>948</v>
      </c>
      <c r="AQ1556" s="284">
        <v>948</v>
      </c>
      <c r="AR1556" s="284">
        <v>1199</v>
      </c>
      <c r="AS1556" s="284">
        <v>1079</v>
      </c>
      <c r="AU1556" t="s">
        <v>4632</v>
      </c>
    </row>
    <row r="1557" spans="4:47" ht="13.5" customHeight="1">
      <c r="D1557" s="283" t="s">
        <v>4633</v>
      </c>
      <c r="E1557" s="283" t="s">
        <v>4713</v>
      </c>
      <c r="F1557" s="285" t="s">
        <v>4468</v>
      </c>
      <c r="G1557" s="199">
        <v>18.900000000000002</v>
      </c>
      <c r="H1557" s="287" t="s">
        <v>2022</v>
      </c>
      <c r="I1557" s="287" t="s">
        <v>2022</v>
      </c>
      <c r="J1557" s="287" t="s">
        <v>2022</v>
      </c>
      <c r="K1557" s="287" t="s">
        <v>2022</v>
      </c>
      <c r="L1557" s="287" t="s">
        <v>2022</v>
      </c>
      <c r="M1557" s="287" t="s">
        <v>2022</v>
      </c>
      <c r="N1557" s="287" t="s">
        <v>2022</v>
      </c>
      <c r="O1557" s="287" t="s">
        <v>2022</v>
      </c>
      <c r="P1557" s="287" t="s">
        <v>2022</v>
      </c>
      <c r="Q1557" s="287" t="s">
        <v>2022</v>
      </c>
      <c r="R1557" s="287" t="s">
        <v>2022</v>
      </c>
      <c r="S1557" s="284">
        <v>1059</v>
      </c>
      <c r="T1557" s="284">
        <v>1240</v>
      </c>
      <c r="U1557" s="284">
        <v>1392</v>
      </c>
      <c r="V1557" s="284">
        <v>1031</v>
      </c>
      <c r="W1557" s="284">
        <v>1146</v>
      </c>
      <c r="X1557" s="284">
        <v>939</v>
      </c>
      <c r="Y1557" s="284">
        <v>1045</v>
      </c>
      <c r="Z1557" s="284">
        <v>1209</v>
      </c>
      <c r="AA1557" s="284">
        <v>1015</v>
      </c>
      <c r="AB1557" s="284">
        <v>997</v>
      </c>
      <c r="AC1557" s="284">
        <v>1169</v>
      </c>
      <c r="AD1557" s="284">
        <v>1362</v>
      </c>
      <c r="AE1557" s="284">
        <v>1081</v>
      </c>
      <c r="AF1557" s="284">
        <v>1235</v>
      </c>
      <c r="AG1557" s="284">
        <v>1380</v>
      </c>
      <c r="AH1557" s="284">
        <v>1610</v>
      </c>
      <c r="AI1557" s="284">
        <v>0</v>
      </c>
      <c r="AJ1557" s="284">
        <v>1060</v>
      </c>
      <c r="AK1557" s="284">
        <v>1201</v>
      </c>
      <c r="AL1557" s="284">
        <v>1401</v>
      </c>
      <c r="AM1557" s="284">
        <v>908</v>
      </c>
      <c r="AN1557" s="284">
        <v>992</v>
      </c>
      <c r="AO1557" s="284">
        <v>1122</v>
      </c>
      <c r="AP1557" s="284">
        <v>948</v>
      </c>
      <c r="AQ1557" s="284">
        <v>948</v>
      </c>
      <c r="AR1557" s="284">
        <v>1199</v>
      </c>
      <c r="AS1557" s="284">
        <v>1079</v>
      </c>
      <c r="AU1557" t="s">
        <v>4633</v>
      </c>
    </row>
    <row r="1558" spans="4:47" ht="13.5" customHeight="1">
      <c r="D1558" s="283" t="s">
        <v>4409</v>
      </c>
      <c r="E1558" s="283" t="s">
        <v>4713</v>
      </c>
      <c r="F1558" s="285" t="s">
        <v>4468</v>
      </c>
      <c r="G1558" s="199">
        <v>19.600000000000001</v>
      </c>
      <c r="H1558" s="284">
        <v>920</v>
      </c>
      <c r="I1558" s="284">
        <v>954</v>
      </c>
      <c r="J1558" s="284">
        <v>1085</v>
      </c>
      <c r="K1558" s="284">
        <v>979</v>
      </c>
      <c r="L1558" s="284">
        <v>1002</v>
      </c>
      <c r="M1558" s="284">
        <v>1170</v>
      </c>
      <c r="N1558" s="284">
        <v>1033</v>
      </c>
      <c r="O1558" s="284">
        <v>978</v>
      </c>
      <c r="P1558" s="284">
        <v>1051</v>
      </c>
      <c r="Q1558" s="284">
        <v>1119</v>
      </c>
      <c r="R1558" s="284">
        <v>1088</v>
      </c>
      <c r="S1558" s="284">
        <v>1096</v>
      </c>
      <c r="T1558" s="284">
        <v>1285</v>
      </c>
      <c r="U1558" s="284">
        <v>1440</v>
      </c>
      <c r="V1558" s="284">
        <v>1059</v>
      </c>
      <c r="W1558" s="284">
        <v>1178</v>
      </c>
      <c r="X1558" s="284">
        <v>962</v>
      </c>
      <c r="Y1558" s="284">
        <v>1071</v>
      </c>
      <c r="Z1558" s="284">
        <v>1239</v>
      </c>
      <c r="AA1558" s="284">
        <v>1040</v>
      </c>
      <c r="AB1558" s="284">
        <v>1023</v>
      </c>
      <c r="AC1558" s="284">
        <v>1200</v>
      </c>
      <c r="AD1558" s="284">
        <v>1398</v>
      </c>
      <c r="AE1558" s="284">
        <v>1109</v>
      </c>
      <c r="AF1558" s="284">
        <v>1261</v>
      </c>
      <c r="AG1558" s="284">
        <v>1411</v>
      </c>
      <c r="AH1558" s="284">
        <v>1646</v>
      </c>
      <c r="AI1558" s="284">
        <v>902</v>
      </c>
      <c r="AJ1558" s="284">
        <v>1086</v>
      </c>
      <c r="AK1558" s="284">
        <v>1232</v>
      </c>
      <c r="AL1558" s="284">
        <v>1437</v>
      </c>
      <c r="AM1558" s="284">
        <v>931</v>
      </c>
      <c r="AN1558" s="284">
        <v>1018</v>
      </c>
      <c r="AO1558" s="284">
        <v>1151</v>
      </c>
      <c r="AP1558" s="284">
        <v>966</v>
      </c>
      <c r="AQ1558" s="284">
        <v>966</v>
      </c>
      <c r="AR1558" s="284">
        <v>1227</v>
      </c>
      <c r="AS1558" s="284">
        <v>1097</v>
      </c>
      <c r="AU1558" t="s">
        <v>4409</v>
      </c>
    </row>
    <row r="1559" spans="4:47" ht="13.5" customHeight="1">
      <c r="D1559" s="283" t="s">
        <v>4410</v>
      </c>
      <c r="E1559" s="283" t="s">
        <v>4713</v>
      </c>
      <c r="F1559" s="285" t="s">
        <v>4468</v>
      </c>
      <c r="G1559" s="199">
        <v>19.600000000000001</v>
      </c>
      <c r="H1559" s="284">
        <v>920</v>
      </c>
      <c r="I1559" s="284">
        <v>954</v>
      </c>
      <c r="J1559" s="284">
        <v>1085</v>
      </c>
      <c r="K1559" s="284">
        <v>979</v>
      </c>
      <c r="L1559" s="284">
        <v>1002</v>
      </c>
      <c r="M1559" s="284">
        <v>1170</v>
      </c>
      <c r="N1559" s="284">
        <v>1033</v>
      </c>
      <c r="O1559" s="284">
        <v>978</v>
      </c>
      <c r="P1559" s="284">
        <v>1051</v>
      </c>
      <c r="Q1559" s="284">
        <v>1119</v>
      </c>
      <c r="R1559" s="284">
        <v>1088</v>
      </c>
      <c r="S1559" s="284">
        <v>1096</v>
      </c>
      <c r="T1559" s="284">
        <v>1285</v>
      </c>
      <c r="U1559" s="284">
        <v>1440</v>
      </c>
      <c r="V1559" s="284">
        <v>1059</v>
      </c>
      <c r="W1559" s="284">
        <v>1178</v>
      </c>
      <c r="X1559" s="284">
        <v>962</v>
      </c>
      <c r="Y1559" s="284">
        <v>1071</v>
      </c>
      <c r="Z1559" s="284">
        <v>1239</v>
      </c>
      <c r="AA1559" s="284">
        <v>1040</v>
      </c>
      <c r="AB1559" s="284">
        <v>1023</v>
      </c>
      <c r="AC1559" s="284">
        <v>1200</v>
      </c>
      <c r="AD1559" s="284">
        <v>1398</v>
      </c>
      <c r="AE1559" s="284">
        <v>1109</v>
      </c>
      <c r="AF1559" s="284">
        <v>1261</v>
      </c>
      <c r="AG1559" s="284">
        <v>1411</v>
      </c>
      <c r="AH1559" s="284">
        <v>1646</v>
      </c>
      <c r="AI1559" s="284">
        <v>902</v>
      </c>
      <c r="AJ1559" s="284">
        <v>1086</v>
      </c>
      <c r="AK1559" s="284">
        <v>1232</v>
      </c>
      <c r="AL1559" s="284">
        <v>1437</v>
      </c>
      <c r="AM1559" s="284">
        <v>931</v>
      </c>
      <c r="AN1559" s="284">
        <v>1018</v>
      </c>
      <c r="AO1559" s="284">
        <v>1151</v>
      </c>
      <c r="AP1559" s="284">
        <v>966</v>
      </c>
      <c r="AQ1559" s="284">
        <v>966</v>
      </c>
      <c r="AR1559" s="284">
        <v>1227</v>
      </c>
      <c r="AS1559" s="284">
        <v>1097</v>
      </c>
      <c r="AU1559" t="s">
        <v>4410</v>
      </c>
    </row>
    <row r="1560" spans="4:47" ht="13.5" customHeight="1">
      <c r="D1560" s="283" t="s">
        <v>4411</v>
      </c>
      <c r="E1560" s="283" t="s">
        <v>4713</v>
      </c>
      <c r="F1560" s="285" t="s">
        <v>4468</v>
      </c>
      <c r="G1560" s="199">
        <v>20.200000000000003</v>
      </c>
      <c r="H1560" s="284">
        <v>944</v>
      </c>
      <c r="I1560" s="284">
        <v>966</v>
      </c>
      <c r="J1560" s="284">
        <v>1123</v>
      </c>
      <c r="K1560" s="284">
        <v>998</v>
      </c>
      <c r="L1560" s="284">
        <v>1018</v>
      </c>
      <c r="M1560" s="284">
        <v>1192</v>
      </c>
      <c r="N1560" s="284">
        <v>1085</v>
      </c>
      <c r="O1560" s="284">
        <v>1029</v>
      </c>
      <c r="P1560" s="284">
        <v>1063</v>
      </c>
      <c r="Q1560" s="284">
        <v>1145</v>
      </c>
      <c r="R1560" s="284">
        <v>1125</v>
      </c>
      <c r="S1560" s="284">
        <v>1125</v>
      </c>
      <c r="T1560" s="284">
        <v>1319</v>
      </c>
      <c r="U1560" s="284">
        <v>1479</v>
      </c>
      <c r="V1560" s="284">
        <v>1091</v>
      </c>
      <c r="W1560" s="284">
        <v>1213</v>
      </c>
      <c r="X1560" s="284">
        <v>990</v>
      </c>
      <c r="Y1560" s="284">
        <v>1102</v>
      </c>
      <c r="Z1560" s="284">
        <v>1275</v>
      </c>
      <c r="AA1560" s="284">
        <v>1069</v>
      </c>
      <c r="AB1560" s="284">
        <v>1054</v>
      </c>
      <c r="AC1560" s="284">
        <v>1235</v>
      </c>
      <c r="AD1560" s="284">
        <v>1440</v>
      </c>
      <c r="AE1560" s="284">
        <v>1142</v>
      </c>
      <c r="AF1560" s="284">
        <v>1292</v>
      </c>
      <c r="AG1560" s="284">
        <v>1446</v>
      </c>
      <c r="AH1560" s="284">
        <v>1688</v>
      </c>
      <c r="AI1560" s="284">
        <v>926</v>
      </c>
      <c r="AJ1560" s="284">
        <v>1117</v>
      </c>
      <c r="AK1560" s="284">
        <v>1268</v>
      </c>
      <c r="AL1560" s="284">
        <v>1479</v>
      </c>
      <c r="AM1560" s="284">
        <v>958</v>
      </c>
      <c r="AN1560" s="284">
        <v>1048</v>
      </c>
      <c r="AO1560" s="284">
        <v>1185</v>
      </c>
      <c r="AP1560" s="284">
        <v>1002</v>
      </c>
      <c r="AQ1560" s="284">
        <v>1002</v>
      </c>
      <c r="AR1560" s="284">
        <v>1271</v>
      </c>
      <c r="AS1560" s="284">
        <v>1133</v>
      </c>
      <c r="AU1560" t="s">
        <v>4411</v>
      </c>
    </row>
    <row r="1561" spans="4:47" ht="13.5" customHeight="1">
      <c r="D1561" s="283" t="s">
        <v>4412</v>
      </c>
      <c r="E1561" s="283" t="s">
        <v>4713</v>
      </c>
      <c r="F1561" s="285" t="s">
        <v>4468</v>
      </c>
      <c r="G1561" s="199">
        <v>20.200000000000003</v>
      </c>
      <c r="H1561" s="284">
        <v>944</v>
      </c>
      <c r="I1561" s="284">
        <v>966</v>
      </c>
      <c r="J1561" s="284">
        <v>1123</v>
      </c>
      <c r="K1561" s="284">
        <v>998</v>
      </c>
      <c r="L1561" s="284">
        <v>1018</v>
      </c>
      <c r="M1561" s="284">
        <v>1192</v>
      </c>
      <c r="N1561" s="284">
        <v>1085</v>
      </c>
      <c r="O1561" s="284">
        <v>1029</v>
      </c>
      <c r="P1561" s="284">
        <v>1063</v>
      </c>
      <c r="Q1561" s="284">
        <v>1145</v>
      </c>
      <c r="R1561" s="284">
        <v>1125</v>
      </c>
      <c r="S1561" s="284">
        <v>1125</v>
      </c>
      <c r="T1561" s="284">
        <v>1319</v>
      </c>
      <c r="U1561" s="284">
        <v>1479</v>
      </c>
      <c r="V1561" s="284">
        <v>1091</v>
      </c>
      <c r="W1561" s="284">
        <v>1213</v>
      </c>
      <c r="X1561" s="284">
        <v>990</v>
      </c>
      <c r="Y1561" s="284">
        <v>1102</v>
      </c>
      <c r="Z1561" s="284">
        <v>1275</v>
      </c>
      <c r="AA1561" s="284">
        <v>1069</v>
      </c>
      <c r="AB1561" s="284">
        <v>1054</v>
      </c>
      <c r="AC1561" s="284">
        <v>1235</v>
      </c>
      <c r="AD1561" s="284">
        <v>1440</v>
      </c>
      <c r="AE1561" s="284">
        <v>1142</v>
      </c>
      <c r="AF1561" s="284">
        <v>1292</v>
      </c>
      <c r="AG1561" s="284">
        <v>1446</v>
      </c>
      <c r="AH1561" s="284">
        <v>1688</v>
      </c>
      <c r="AI1561" s="284">
        <v>926</v>
      </c>
      <c r="AJ1561" s="284">
        <v>1117</v>
      </c>
      <c r="AK1561" s="284">
        <v>1268</v>
      </c>
      <c r="AL1561" s="284">
        <v>1479</v>
      </c>
      <c r="AM1561" s="284">
        <v>958</v>
      </c>
      <c r="AN1561" s="284">
        <v>1048</v>
      </c>
      <c r="AO1561" s="284">
        <v>1185</v>
      </c>
      <c r="AP1561" s="284">
        <v>1002</v>
      </c>
      <c r="AQ1561" s="284">
        <v>1002</v>
      </c>
      <c r="AR1561" s="284">
        <v>1271</v>
      </c>
      <c r="AS1561" s="284">
        <v>1133</v>
      </c>
      <c r="AU1561" t="s">
        <v>4412</v>
      </c>
    </row>
    <row r="1562" spans="4:47" ht="13.5" customHeight="1">
      <c r="D1562" s="283" t="s">
        <v>4413</v>
      </c>
      <c r="E1562" s="283" t="s">
        <v>4713</v>
      </c>
      <c r="F1562" s="285" t="s">
        <v>4468</v>
      </c>
      <c r="G1562" s="199">
        <v>20.900000000000002</v>
      </c>
      <c r="H1562" s="284">
        <v>1016</v>
      </c>
      <c r="I1562" s="284">
        <v>1050</v>
      </c>
      <c r="J1562" s="284">
        <v>1194</v>
      </c>
      <c r="K1562" s="284">
        <v>1079</v>
      </c>
      <c r="L1562" s="284">
        <v>1099</v>
      </c>
      <c r="M1562" s="284">
        <v>1288</v>
      </c>
      <c r="N1562" s="284">
        <v>1137</v>
      </c>
      <c r="O1562" s="284">
        <v>1075</v>
      </c>
      <c r="P1562" s="284">
        <v>1155</v>
      </c>
      <c r="Q1562" s="284">
        <v>1235</v>
      </c>
      <c r="R1562" s="284">
        <v>1194</v>
      </c>
      <c r="S1562" s="284">
        <v>1190</v>
      </c>
      <c r="T1562" s="284">
        <v>1392</v>
      </c>
      <c r="U1562" s="284">
        <v>1563</v>
      </c>
      <c r="V1562" s="284">
        <v>1161</v>
      </c>
      <c r="W1562" s="284">
        <v>1293</v>
      </c>
      <c r="X1562" s="284">
        <v>1058</v>
      </c>
      <c r="Y1562" s="284">
        <v>1174</v>
      </c>
      <c r="Z1562" s="284">
        <v>1360</v>
      </c>
      <c r="AA1562" s="284">
        <v>1145</v>
      </c>
      <c r="AB1562" s="284">
        <v>1126</v>
      </c>
      <c r="AC1562" s="284">
        <v>1312</v>
      </c>
      <c r="AD1562" s="284">
        <v>1530</v>
      </c>
      <c r="AE1562" s="284">
        <v>1220</v>
      </c>
      <c r="AF1562" s="284">
        <v>1363</v>
      </c>
      <c r="AG1562" s="284">
        <v>1523</v>
      </c>
      <c r="AH1562" s="284">
        <v>1778</v>
      </c>
      <c r="AI1562" s="284">
        <v>996</v>
      </c>
      <c r="AJ1562" s="284">
        <v>1189</v>
      </c>
      <c r="AK1562" s="284">
        <v>1345</v>
      </c>
      <c r="AL1562" s="284">
        <v>1569</v>
      </c>
      <c r="AM1562" s="284">
        <v>1026</v>
      </c>
      <c r="AN1562" s="284">
        <v>1119</v>
      </c>
      <c r="AO1562" s="284">
        <v>1266</v>
      </c>
      <c r="AP1562" s="284">
        <v>1083</v>
      </c>
      <c r="AQ1562" s="284">
        <v>1083</v>
      </c>
      <c r="AR1562" s="284">
        <v>1362</v>
      </c>
      <c r="AS1562" s="284">
        <v>1214</v>
      </c>
      <c r="AU1562" t="s">
        <v>4413</v>
      </c>
    </row>
    <row r="1563" spans="4:47" ht="13.5" customHeight="1">
      <c r="D1563" s="283" t="s">
        <v>4414</v>
      </c>
      <c r="E1563" s="283" t="s">
        <v>4713</v>
      </c>
      <c r="F1563" s="285" t="s">
        <v>4468</v>
      </c>
      <c r="G1563" s="199">
        <v>20.900000000000002</v>
      </c>
      <c r="H1563" s="284">
        <v>1016</v>
      </c>
      <c r="I1563" s="284">
        <v>1050</v>
      </c>
      <c r="J1563" s="284">
        <v>1194</v>
      </c>
      <c r="K1563" s="284">
        <v>1079</v>
      </c>
      <c r="L1563" s="284">
        <v>1099</v>
      </c>
      <c r="M1563" s="284">
        <v>1288</v>
      </c>
      <c r="N1563" s="284">
        <v>1137</v>
      </c>
      <c r="O1563" s="284">
        <v>1075</v>
      </c>
      <c r="P1563" s="284">
        <v>1155</v>
      </c>
      <c r="Q1563" s="284">
        <v>1235</v>
      </c>
      <c r="R1563" s="284">
        <v>1194</v>
      </c>
      <c r="S1563" s="284">
        <v>1190</v>
      </c>
      <c r="T1563" s="284">
        <v>1392</v>
      </c>
      <c r="U1563" s="284">
        <v>1563</v>
      </c>
      <c r="V1563" s="284">
        <v>1161</v>
      </c>
      <c r="W1563" s="284">
        <v>1293</v>
      </c>
      <c r="X1563" s="284">
        <v>1058</v>
      </c>
      <c r="Y1563" s="284">
        <v>1174</v>
      </c>
      <c r="Z1563" s="284">
        <v>1360</v>
      </c>
      <c r="AA1563" s="284">
        <v>1145</v>
      </c>
      <c r="AB1563" s="284">
        <v>1126</v>
      </c>
      <c r="AC1563" s="284">
        <v>1312</v>
      </c>
      <c r="AD1563" s="284">
        <v>1530</v>
      </c>
      <c r="AE1563" s="284">
        <v>1220</v>
      </c>
      <c r="AF1563" s="284">
        <v>1363</v>
      </c>
      <c r="AG1563" s="284">
        <v>1523</v>
      </c>
      <c r="AH1563" s="284">
        <v>1778</v>
      </c>
      <c r="AI1563" s="284">
        <v>996</v>
      </c>
      <c r="AJ1563" s="284">
        <v>1189</v>
      </c>
      <c r="AK1563" s="284">
        <v>1345</v>
      </c>
      <c r="AL1563" s="284">
        <v>1569</v>
      </c>
      <c r="AM1563" s="284">
        <v>1026</v>
      </c>
      <c r="AN1563" s="284">
        <v>1119</v>
      </c>
      <c r="AO1563" s="284">
        <v>1266</v>
      </c>
      <c r="AP1563" s="284">
        <v>1083</v>
      </c>
      <c r="AQ1563" s="284">
        <v>1083</v>
      </c>
      <c r="AR1563" s="284">
        <v>1362</v>
      </c>
      <c r="AS1563" s="284">
        <v>1214</v>
      </c>
      <c r="AU1563" t="s">
        <v>4414</v>
      </c>
    </row>
    <row r="1564" spans="4:47" ht="13.5" customHeight="1">
      <c r="D1564" s="283" t="s">
        <v>4415</v>
      </c>
      <c r="E1564" s="283" t="s">
        <v>4713</v>
      </c>
      <c r="F1564" s="285" t="s">
        <v>4469</v>
      </c>
      <c r="G1564" s="199">
        <v>21.900000000000002</v>
      </c>
      <c r="H1564" s="284">
        <v>937</v>
      </c>
      <c r="I1564" s="284">
        <v>980</v>
      </c>
      <c r="J1564" s="284">
        <v>1115</v>
      </c>
      <c r="K1564" s="284">
        <v>993</v>
      </c>
      <c r="L1564" s="284">
        <v>1025</v>
      </c>
      <c r="M1564" s="284">
        <v>1200</v>
      </c>
      <c r="N1564" s="284">
        <v>1053</v>
      </c>
      <c r="O1564" s="284">
        <v>1005</v>
      </c>
      <c r="P1564" s="284">
        <v>1088</v>
      </c>
      <c r="Q1564" s="284">
        <v>1151</v>
      </c>
      <c r="R1564" s="284">
        <v>1123</v>
      </c>
      <c r="S1564" s="284">
        <v>1124</v>
      </c>
      <c r="T1564" s="284">
        <v>1331</v>
      </c>
      <c r="U1564" s="284">
        <v>1486</v>
      </c>
      <c r="V1564" s="284">
        <v>1094</v>
      </c>
      <c r="W1564" s="284">
        <v>1218</v>
      </c>
      <c r="X1564" s="284">
        <v>981</v>
      </c>
      <c r="Y1564" s="284">
        <v>1101</v>
      </c>
      <c r="Z1564" s="284">
        <v>1273</v>
      </c>
      <c r="AA1564" s="284">
        <v>1057</v>
      </c>
      <c r="AB1564" s="284">
        <v>1057</v>
      </c>
      <c r="AC1564" s="284">
        <v>1250</v>
      </c>
      <c r="AD1564" s="284">
        <v>1457</v>
      </c>
      <c r="AE1564" s="284">
        <v>1137</v>
      </c>
      <c r="AF1564" s="284">
        <v>1294</v>
      </c>
      <c r="AG1564" s="284">
        <v>1461</v>
      </c>
      <c r="AH1564" s="284">
        <v>1704</v>
      </c>
      <c r="AI1564" s="284">
        <v>911</v>
      </c>
      <c r="AJ1564" s="284">
        <v>1120</v>
      </c>
      <c r="AK1564" s="284">
        <v>1283</v>
      </c>
      <c r="AL1564" s="284">
        <v>1495</v>
      </c>
      <c r="AM1564" s="284">
        <v>949</v>
      </c>
      <c r="AN1564" s="284">
        <v>1048</v>
      </c>
      <c r="AO1564" s="284">
        <v>1184</v>
      </c>
      <c r="AP1564" s="284">
        <v>1088</v>
      </c>
      <c r="AQ1564" s="284">
        <v>1027</v>
      </c>
      <c r="AR1564" s="284">
        <v>1320</v>
      </c>
      <c r="AS1564" s="284">
        <v>1157</v>
      </c>
      <c r="AU1564" t="s">
        <v>4415</v>
      </c>
    </row>
    <row r="1565" spans="4:47" ht="13.5" customHeight="1">
      <c r="D1565" s="283" t="s">
        <v>4416</v>
      </c>
      <c r="E1565" s="283" t="s">
        <v>4713</v>
      </c>
      <c r="F1565" s="285" t="s">
        <v>4469</v>
      </c>
      <c r="G1565" s="199">
        <v>21.900000000000002</v>
      </c>
      <c r="H1565" s="284">
        <v>937</v>
      </c>
      <c r="I1565" s="284">
        <v>980</v>
      </c>
      <c r="J1565" s="284">
        <v>1115</v>
      </c>
      <c r="K1565" s="284">
        <v>993</v>
      </c>
      <c r="L1565" s="284">
        <v>1025</v>
      </c>
      <c r="M1565" s="284">
        <v>1200</v>
      </c>
      <c r="N1565" s="284">
        <v>1053</v>
      </c>
      <c r="O1565" s="284">
        <v>1005</v>
      </c>
      <c r="P1565" s="284">
        <v>1088</v>
      </c>
      <c r="Q1565" s="284">
        <v>1151</v>
      </c>
      <c r="R1565" s="284">
        <v>1123</v>
      </c>
      <c r="S1565" s="284">
        <v>1124</v>
      </c>
      <c r="T1565" s="284">
        <v>1331</v>
      </c>
      <c r="U1565" s="284">
        <v>1486</v>
      </c>
      <c r="V1565" s="284">
        <v>1094</v>
      </c>
      <c r="W1565" s="284">
        <v>1218</v>
      </c>
      <c r="X1565" s="284">
        <v>981</v>
      </c>
      <c r="Y1565" s="284">
        <v>1101</v>
      </c>
      <c r="Z1565" s="284">
        <v>1273</v>
      </c>
      <c r="AA1565" s="284">
        <v>1057</v>
      </c>
      <c r="AB1565" s="284">
        <v>1057</v>
      </c>
      <c r="AC1565" s="284">
        <v>1250</v>
      </c>
      <c r="AD1565" s="284">
        <v>1457</v>
      </c>
      <c r="AE1565" s="284">
        <v>1137</v>
      </c>
      <c r="AF1565" s="284">
        <v>1294</v>
      </c>
      <c r="AG1565" s="284">
        <v>1461</v>
      </c>
      <c r="AH1565" s="284">
        <v>1704</v>
      </c>
      <c r="AI1565" s="284">
        <v>911</v>
      </c>
      <c r="AJ1565" s="284">
        <v>1120</v>
      </c>
      <c r="AK1565" s="284">
        <v>1283</v>
      </c>
      <c r="AL1565" s="284">
        <v>1495</v>
      </c>
      <c r="AM1565" s="284">
        <v>949</v>
      </c>
      <c r="AN1565" s="284">
        <v>1048</v>
      </c>
      <c r="AO1565" s="284">
        <v>1184</v>
      </c>
      <c r="AP1565" s="284">
        <v>1088</v>
      </c>
      <c r="AQ1565" s="284">
        <v>1027</v>
      </c>
      <c r="AR1565" s="284">
        <v>1320</v>
      </c>
      <c r="AS1565" s="284">
        <v>1157</v>
      </c>
      <c r="AU1565" t="s">
        <v>4416</v>
      </c>
    </row>
    <row r="1566" spans="4:47" ht="13.5" customHeight="1">
      <c r="D1566" s="283" t="s">
        <v>4634</v>
      </c>
      <c r="E1566" s="283" t="s">
        <v>4713</v>
      </c>
      <c r="F1566" s="285" t="s">
        <v>4469</v>
      </c>
      <c r="G1566" s="199">
        <v>22.700000000000003</v>
      </c>
      <c r="H1566" s="287" t="s">
        <v>2022</v>
      </c>
      <c r="I1566" s="287" t="s">
        <v>2022</v>
      </c>
      <c r="J1566" s="287" t="s">
        <v>2022</v>
      </c>
      <c r="K1566" s="287" t="s">
        <v>2022</v>
      </c>
      <c r="L1566" s="287" t="s">
        <v>2022</v>
      </c>
      <c r="M1566" s="287" t="s">
        <v>2022</v>
      </c>
      <c r="N1566" s="287" t="s">
        <v>2022</v>
      </c>
      <c r="O1566" s="287" t="s">
        <v>2022</v>
      </c>
      <c r="P1566" s="287" t="s">
        <v>2022</v>
      </c>
      <c r="Q1566" s="287" t="s">
        <v>2022</v>
      </c>
      <c r="R1566" s="287" t="s">
        <v>2022</v>
      </c>
      <c r="S1566" s="284">
        <v>1136</v>
      </c>
      <c r="T1566" s="284">
        <v>1351</v>
      </c>
      <c r="U1566" s="284">
        <v>1505</v>
      </c>
      <c r="V1566" s="284">
        <v>1125</v>
      </c>
      <c r="W1566" s="284">
        <v>1252</v>
      </c>
      <c r="X1566" s="284">
        <v>1006</v>
      </c>
      <c r="Y1566" s="284">
        <v>1130</v>
      </c>
      <c r="Z1566" s="284">
        <v>1307</v>
      </c>
      <c r="AA1566" s="284">
        <v>1084</v>
      </c>
      <c r="AB1566" s="284">
        <v>1086</v>
      </c>
      <c r="AC1566" s="284">
        <v>1284</v>
      </c>
      <c r="AD1566" s="284">
        <v>1497</v>
      </c>
      <c r="AE1566" s="284">
        <v>1168</v>
      </c>
      <c r="AF1566" s="284">
        <v>1323</v>
      </c>
      <c r="AG1566" s="284">
        <v>1495</v>
      </c>
      <c r="AH1566" s="284">
        <v>1745</v>
      </c>
      <c r="AI1566" s="284">
        <v>0</v>
      </c>
      <c r="AJ1566" s="284">
        <v>1149</v>
      </c>
      <c r="AK1566" s="284">
        <v>1317</v>
      </c>
      <c r="AL1566" s="284">
        <v>1536</v>
      </c>
      <c r="AM1566" s="284">
        <v>974</v>
      </c>
      <c r="AN1566" s="284">
        <v>1076</v>
      </c>
      <c r="AO1566" s="284">
        <v>1216</v>
      </c>
      <c r="AP1566" s="284">
        <v>1114</v>
      </c>
      <c r="AQ1566" s="284">
        <v>1049</v>
      </c>
      <c r="AR1566" s="284">
        <v>1353</v>
      </c>
      <c r="AS1566" s="284">
        <v>1178</v>
      </c>
      <c r="AU1566" t="s">
        <v>4634</v>
      </c>
    </row>
    <row r="1567" spans="4:47" ht="13.5" customHeight="1">
      <c r="D1567" s="283" t="s">
        <v>4635</v>
      </c>
      <c r="E1567" s="283" t="s">
        <v>4713</v>
      </c>
      <c r="F1567" s="285" t="s">
        <v>4469</v>
      </c>
      <c r="G1567" s="199">
        <v>22.700000000000003</v>
      </c>
      <c r="H1567" s="287" t="s">
        <v>2022</v>
      </c>
      <c r="I1567" s="287" t="s">
        <v>2022</v>
      </c>
      <c r="J1567" s="287" t="s">
        <v>2022</v>
      </c>
      <c r="K1567" s="287" t="s">
        <v>2022</v>
      </c>
      <c r="L1567" s="287" t="s">
        <v>2022</v>
      </c>
      <c r="M1567" s="287" t="s">
        <v>2022</v>
      </c>
      <c r="N1567" s="287" t="s">
        <v>2022</v>
      </c>
      <c r="O1567" s="287" t="s">
        <v>2022</v>
      </c>
      <c r="P1567" s="287" t="s">
        <v>2022</v>
      </c>
      <c r="Q1567" s="287" t="s">
        <v>2022</v>
      </c>
      <c r="R1567" s="287" t="s">
        <v>2022</v>
      </c>
      <c r="S1567" s="284">
        <v>1136</v>
      </c>
      <c r="T1567" s="284">
        <v>1351</v>
      </c>
      <c r="U1567" s="284">
        <v>1505</v>
      </c>
      <c r="V1567" s="284">
        <v>1125</v>
      </c>
      <c r="W1567" s="284">
        <v>1252</v>
      </c>
      <c r="X1567" s="284">
        <v>1006</v>
      </c>
      <c r="Y1567" s="284">
        <v>1130</v>
      </c>
      <c r="Z1567" s="284">
        <v>1307</v>
      </c>
      <c r="AA1567" s="284">
        <v>1084</v>
      </c>
      <c r="AB1567" s="284">
        <v>1086</v>
      </c>
      <c r="AC1567" s="284">
        <v>1284</v>
      </c>
      <c r="AD1567" s="284">
        <v>1497</v>
      </c>
      <c r="AE1567" s="284">
        <v>1168</v>
      </c>
      <c r="AF1567" s="284">
        <v>1323</v>
      </c>
      <c r="AG1567" s="284">
        <v>1495</v>
      </c>
      <c r="AH1567" s="284">
        <v>1745</v>
      </c>
      <c r="AI1567" s="284">
        <v>0</v>
      </c>
      <c r="AJ1567" s="284">
        <v>1149</v>
      </c>
      <c r="AK1567" s="284">
        <v>1317</v>
      </c>
      <c r="AL1567" s="284">
        <v>1536</v>
      </c>
      <c r="AM1567" s="284">
        <v>974</v>
      </c>
      <c r="AN1567" s="284">
        <v>1076</v>
      </c>
      <c r="AO1567" s="284">
        <v>1216</v>
      </c>
      <c r="AP1567" s="284">
        <v>1114</v>
      </c>
      <c r="AQ1567" s="284">
        <v>1049</v>
      </c>
      <c r="AR1567" s="284">
        <v>1353</v>
      </c>
      <c r="AS1567" s="284">
        <v>1178</v>
      </c>
      <c r="AU1567" t="s">
        <v>4635</v>
      </c>
    </row>
    <row r="1568" spans="4:47" ht="13.5" customHeight="1">
      <c r="D1568" s="283" t="s">
        <v>4417</v>
      </c>
      <c r="E1568" s="283" t="s">
        <v>4713</v>
      </c>
      <c r="F1568" s="285" t="s">
        <v>4469</v>
      </c>
      <c r="G1568" s="199">
        <v>23.5</v>
      </c>
      <c r="H1568" s="284">
        <v>985</v>
      </c>
      <c r="I1568" s="284">
        <v>1030</v>
      </c>
      <c r="J1568" s="284">
        <v>1171</v>
      </c>
      <c r="K1568" s="284">
        <v>1044</v>
      </c>
      <c r="L1568" s="284">
        <v>1076</v>
      </c>
      <c r="M1568" s="284">
        <v>1266</v>
      </c>
      <c r="N1568" s="284">
        <v>1108</v>
      </c>
      <c r="O1568" s="284">
        <v>1055</v>
      </c>
      <c r="P1568" s="284">
        <v>1147</v>
      </c>
      <c r="Q1568" s="284">
        <v>1215</v>
      </c>
      <c r="R1568" s="284">
        <v>1183</v>
      </c>
      <c r="S1568" s="284">
        <v>1178</v>
      </c>
      <c r="T1568" s="284">
        <v>1399</v>
      </c>
      <c r="U1568" s="284">
        <v>1560</v>
      </c>
      <c r="V1568" s="284">
        <v>1156</v>
      </c>
      <c r="W1568" s="284">
        <v>1286</v>
      </c>
      <c r="X1568" s="284">
        <v>1030</v>
      </c>
      <c r="Y1568" s="284">
        <v>1159</v>
      </c>
      <c r="Z1568" s="284">
        <v>1340</v>
      </c>
      <c r="AA1568" s="284">
        <v>1110</v>
      </c>
      <c r="AB1568" s="284">
        <v>1114</v>
      </c>
      <c r="AC1568" s="284">
        <v>1318</v>
      </c>
      <c r="AD1568" s="284">
        <v>1537</v>
      </c>
      <c r="AE1568" s="284">
        <v>1198</v>
      </c>
      <c r="AF1568" s="284">
        <v>1351</v>
      </c>
      <c r="AG1568" s="284">
        <v>1529</v>
      </c>
      <c r="AH1568" s="284">
        <v>1785</v>
      </c>
      <c r="AI1568" s="284">
        <v>957</v>
      </c>
      <c r="AJ1568" s="284">
        <v>1177</v>
      </c>
      <c r="AK1568" s="284">
        <v>1351</v>
      </c>
      <c r="AL1568" s="284">
        <v>1576</v>
      </c>
      <c r="AM1568" s="284">
        <v>998</v>
      </c>
      <c r="AN1568" s="284">
        <v>1104</v>
      </c>
      <c r="AO1568" s="284">
        <v>1247</v>
      </c>
      <c r="AP1568" s="284">
        <v>1140</v>
      </c>
      <c r="AQ1568" s="284">
        <v>1070</v>
      </c>
      <c r="AR1568" s="284">
        <v>1386</v>
      </c>
      <c r="AS1568" s="284">
        <v>1199</v>
      </c>
      <c r="AU1568" t="s">
        <v>4417</v>
      </c>
    </row>
    <row r="1569" spans="4:47" ht="13.5" customHeight="1">
      <c r="D1569" s="283" t="s">
        <v>4418</v>
      </c>
      <c r="E1569" s="283" t="s">
        <v>4713</v>
      </c>
      <c r="F1569" s="285" t="s">
        <v>4469</v>
      </c>
      <c r="G1569" s="199">
        <v>23.5</v>
      </c>
      <c r="H1569" s="284">
        <v>985</v>
      </c>
      <c r="I1569" s="284">
        <v>1030</v>
      </c>
      <c r="J1569" s="284">
        <v>1171</v>
      </c>
      <c r="K1569" s="284">
        <v>1044</v>
      </c>
      <c r="L1569" s="284">
        <v>1076</v>
      </c>
      <c r="M1569" s="284">
        <v>1266</v>
      </c>
      <c r="N1569" s="284">
        <v>1108</v>
      </c>
      <c r="O1569" s="284">
        <v>1055</v>
      </c>
      <c r="P1569" s="284">
        <v>1147</v>
      </c>
      <c r="Q1569" s="284">
        <v>1215</v>
      </c>
      <c r="R1569" s="284">
        <v>1183</v>
      </c>
      <c r="S1569" s="284">
        <v>1178</v>
      </c>
      <c r="T1569" s="284">
        <v>1399</v>
      </c>
      <c r="U1569" s="284">
        <v>1560</v>
      </c>
      <c r="V1569" s="284">
        <v>1156</v>
      </c>
      <c r="W1569" s="284">
        <v>1286</v>
      </c>
      <c r="X1569" s="284">
        <v>1030</v>
      </c>
      <c r="Y1569" s="284">
        <v>1159</v>
      </c>
      <c r="Z1569" s="284">
        <v>1340</v>
      </c>
      <c r="AA1569" s="284">
        <v>1110</v>
      </c>
      <c r="AB1569" s="284">
        <v>1114</v>
      </c>
      <c r="AC1569" s="284">
        <v>1318</v>
      </c>
      <c r="AD1569" s="284">
        <v>1537</v>
      </c>
      <c r="AE1569" s="284">
        <v>1198</v>
      </c>
      <c r="AF1569" s="284">
        <v>1351</v>
      </c>
      <c r="AG1569" s="284">
        <v>1529</v>
      </c>
      <c r="AH1569" s="284">
        <v>1785</v>
      </c>
      <c r="AI1569" s="284">
        <v>957</v>
      </c>
      <c r="AJ1569" s="284">
        <v>1177</v>
      </c>
      <c r="AK1569" s="284">
        <v>1351</v>
      </c>
      <c r="AL1569" s="284">
        <v>1576</v>
      </c>
      <c r="AM1569" s="284">
        <v>998</v>
      </c>
      <c r="AN1569" s="284">
        <v>1104</v>
      </c>
      <c r="AO1569" s="284">
        <v>1247</v>
      </c>
      <c r="AP1569" s="284">
        <v>1140</v>
      </c>
      <c r="AQ1569" s="284">
        <v>1070</v>
      </c>
      <c r="AR1569" s="284">
        <v>1386</v>
      </c>
      <c r="AS1569" s="284">
        <v>1199</v>
      </c>
      <c r="AU1569" t="s">
        <v>4418</v>
      </c>
    </row>
    <row r="1570" spans="4:47" ht="13.5" customHeight="1">
      <c r="D1570" s="283" t="s">
        <v>4419</v>
      </c>
      <c r="E1570" s="283" t="s">
        <v>4713</v>
      </c>
      <c r="F1570" s="285" t="s">
        <v>4469</v>
      </c>
      <c r="G1570" s="199">
        <v>24.3</v>
      </c>
      <c r="H1570" s="284">
        <v>1009</v>
      </c>
      <c r="I1570" s="284">
        <v>1041</v>
      </c>
      <c r="J1570" s="284">
        <v>1212</v>
      </c>
      <c r="K1570" s="284">
        <v>1065</v>
      </c>
      <c r="L1570" s="284">
        <v>1094</v>
      </c>
      <c r="M1570" s="284">
        <v>1281</v>
      </c>
      <c r="N1570" s="284">
        <v>1163</v>
      </c>
      <c r="O1570" s="284">
        <v>1114</v>
      </c>
      <c r="P1570" s="284">
        <v>1157</v>
      </c>
      <c r="Q1570" s="284">
        <v>1243</v>
      </c>
      <c r="R1570" s="284">
        <v>1225</v>
      </c>
      <c r="S1570" s="284">
        <v>1209</v>
      </c>
      <c r="T1570" s="284">
        <v>1438</v>
      </c>
      <c r="U1570" s="284">
        <v>1602</v>
      </c>
      <c r="V1570" s="284">
        <v>1191</v>
      </c>
      <c r="W1570" s="284">
        <v>1326</v>
      </c>
      <c r="X1570" s="284">
        <v>1059</v>
      </c>
      <c r="Y1570" s="284">
        <v>1192</v>
      </c>
      <c r="Z1570" s="284">
        <v>1378</v>
      </c>
      <c r="AA1570" s="284">
        <v>1142</v>
      </c>
      <c r="AB1570" s="284">
        <v>1147</v>
      </c>
      <c r="AC1570" s="284">
        <v>1358</v>
      </c>
      <c r="AD1570" s="284">
        <v>1583</v>
      </c>
      <c r="AE1570" s="284">
        <v>1233</v>
      </c>
      <c r="AF1570" s="284">
        <v>1385</v>
      </c>
      <c r="AG1570" s="284">
        <v>1568</v>
      </c>
      <c r="AH1570" s="284">
        <v>1830</v>
      </c>
      <c r="AI1570" s="284">
        <v>983</v>
      </c>
      <c r="AJ1570" s="284">
        <v>1210</v>
      </c>
      <c r="AK1570" s="284">
        <v>1390</v>
      </c>
      <c r="AL1570" s="284">
        <v>1622</v>
      </c>
      <c r="AM1570" s="284">
        <v>1027</v>
      </c>
      <c r="AN1570" s="284">
        <v>1137</v>
      </c>
      <c r="AO1570" s="284">
        <v>1284</v>
      </c>
      <c r="AP1570" s="284">
        <v>1109</v>
      </c>
      <c r="AQ1570" s="284">
        <v>1109</v>
      </c>
      <c r="AR1570" s="284">
        <v>1436</v>
      </c>
      <c r="AS1570" s="284">
        <v>1238</v>
      </c>
      <c r="AU1570" t="s">
        <v>4419</v>
      </c>
    </row>
    <row r="1571" spans="4:47" ht="13.5" customHeight="1">
      <c r="D1571" s="283" t="s">
        <v>4420</v>
      </c>
      <c r="E1571" s="283" t="s">
        <v>4713</v>
      </c>
      <c r="F1571" s="285" t="s">
        <v>4469</v>
      </c>
      <c r="G1571" s="199">
        <v>24.3</v>
      </c>
      <c r="H1571" s="284">
        <v>1009</v>
      </c>
      <c r="I1571" s="284">
        <v>1041</v>
      </c>
      <c r="J1571" s="284">
        <v>1212</v>
      </c>
      <c r="K1571" s="284">
        <v>1065</v>
      </c>
      <c r="L1571" s="284">
        <v>1094</v>
      </c>
      <c r="M1571" s="284">
        <v>1281</v>
      </c>
      <c r="N1571" s="284">
        <v>1163</v>
      </c>
      <c r="O1571" s="284">
        <v>1114</v>
      </c>
      <c r="P1571" s="284">
        <v>1157</v>
      </c>
      <c r="Q1571" s="284">
        <v>1243</v>
      </c>
      <c r="R1571" s="284">
        <v>1225</v>
      </c>
      <c r="S1571" s="284">
        <v>1209</v>
      </c>
      <c r="T1571" s="284">
        <v>1438</v>
      </c>
      <c r="U1571" s="284">
        <v>1602</v>
      </c>
      <c r="V1571" s="284">
        <v>1191</v>
      </c>
      <c r="W1571" s="284">
        <v>1326</v>
      </c>
      <c r="X1571" s="284">
        <v>1059</v>
      </c>
      <c r="Y1571" s="284">
        <v>1192</v>
      </c>
      <c r="Z1571" s="284">
        <v>1378</v>
      </c>
      <c r="AA1571" s="284">
        <v>1142</v>
      </c>
      <c r="AB1571" s="284">
        <v>1147</v>
      </c>
      <c r="AC1571" s="284">
        <v>1358</v>
      </c>
      <c r="AD1571" s="284">
        <v>1583</v>
      </c>
      <c r="AE1571" s="284">
        <v>1233</v>
      </c>
      <c r="AF1571" s="284">
        <v>1385</v>
      </c>
      <c r="AG1571" s="284">
        <v>1568</v>
      </c>
      <c r="AH1571" s="284">
        <v>1830</v>
      </c>
      <c r="AI1571" s="284">
        <v>983</v>
      </c>
      <c r="AJ1571" s="284">
        <v>1210</v>
      </c>
      <c r="AK1571" s="284">
        <v>1390</v>
      </c>
      <c r="AL1571" s="284">
        <v>1622</v>
      </c>
      <c r="AM1571" s="284">
        <v>1027</v>
      </c>
      <c r="AN1571" s="284">
        <v>1137</v>
      </c>
      <c r="AO1571" s="284">
        <v>1284</v>
      </c>
      <c r="AP1571" s="284">
        <v>1109</v>
      </c>
      <c r="AQ1571" s="284">
        <v>1109</v>
      </c>
      <c r="AR1571" s="284">
        <v>1436</v>
      </c>
      <c r="AS1571" s="284">
        <v>1238</v>
      </c>
      <c r="AU1571" t="s">
        <v>4420</v>
      </c>
    </row>
    <row r="1572" spans="4:47" ht="13.5" customHeight="1">
      <c r="D1572" s="283" t="s">
        <v>189</v>
      </c>
      <c r="E1572" s="283" t="s">
        <v>4713</v>
      </c>
      <c r="F1572" s="285" t="s">
        <v>190</v>
      </c>
      <c r="G1572" s="199">
        <v>24.5</v>
      </c>
      <c r="H1572" s="284">
        <v>968</v>
      </c>
      <c r="I1572" s="284">
        <v>982</v>
      </c>
      <c r="J1572" s="284">
        <v>1127</v>
      </c>
      <c r="K1572" s="284">
        <v>1040</v>
      </c>
      <c r="L1572" s="284">
        <v>1015</v>
      </c>
      <c r="M1572" s="284">
        <v>1204</v>
      </c>
      <c r="N1572" s="284">
        <v>1100</v>
      </c>
      <c r="O1572" s="284">
        <v>990</v>
      </c>
      <c r="P1572" s="284">
        <v>1101</v>
      </c>
      <c r="Q1572" s="284">
        <v>1234</v>
      </c>
      <c r="R1572" s="284">
        <v>1186</v>
      </c>
      <c r="S1572" s="284">
        <v>1279</v>
      </c>
      <c r="T1572" s="284">
        <v>1517</v>
      </c>
      <c r="U1572" s="284">
        <v>1689</v>
      </c>
      <c r="V1572" s="284">
        <v>1271</v>
      </c>
      <c r="W1572" s="284">
        <v>1410</v>
      </c>
      <c r="X1572" s="284">
        <v>1033</v>
      </c>
      <c r="Y1572" s="284">
        <v>1165</v>
      </c>
      <c r="Z1572" s="284">
        <v>1243</v>
      </c>
      <c r="AA1572" s="284">
        <v>1169</v>
      </c>
      <c r="AB1572" s="284">
        <v>1114</v>
      </c>
      <c r="AC1572" s="284">
        <v>1293</v>
      </c>
      <c r="AD1572" s="284">
        <v>1570</v>
      </c>
      <c r="AE1572" s="284">
        <v>1257</v>
      </c>
      <c r="AF1572" s="284">
        <v>1328</v>
      </c>
      <c r="AG1572" s="284">
        <v>1511</v>
      </c>
      <c r="AH1572" s="284">
        <v>1827</v>
      </c>
      <c r="AI1572" s="284">
        <v>997</v>
      </c>
      <c r="AJ1572" s="284">
        <v>1219</v>
      </c>
      <c r="AK1572" s="284">
        <v>1399</v>
      </c>
      <c r="AL1572" s="284">
        <v>1641</v>
      </c>
      <c r="AM1572" s="284">
        <v>1050</v>
      </c>
      <c r="AN1572" s="284">
        <v>1161</v>
      </c>
      <c r="AO1572" s="284">
        <v>1321</v>
      </c>
      <c r="AP1572" s="284">
        <v>1159</v>
      </c>
      <c r="AQ1572" s="284">
        <v>1159</v>
      </c>
      <c r="AR1572" s="284">
        <v>1488</v>
      </c>
      <c r="AS1572" s="284">
        <v>1325</v>
      </c>
      <c r="AU1572" t="s">
        <v>189</v>
      </c>
    </row>
    <row r="1573" spans="4:47" ht="13.5" customHeight="1">
      <c r="D1573" s="283" t="s">
        <v>3300</v>
      </c>
      <c r="E1573" s="283" t="s">
        <v>4713</v>
      </c>
      <c r="F1573" s="285" t="s">
        <v>190</v>
      </c>
      <c r="G1573" s="199">
        <v>24.5</v>
      </c>
      <c r="H1573" s="284">
        <v>968</v>
      </c>
      <c r="I1573" s="284">
        <v>982</v>
      </c>
      <c r="J1573" s="284">
        <v>1127</v>
      </c>
      <c r="K1573" s="284">
        <v>1040</v>
      </c>
      <c r="L1573" s="284">
        <v>1015</v>
      </c>
      <c r="M1573" s="284">
        <v>1204</v>
      </c>
      <c r="N1573" s="284">
        <v>1100</v>
      </c>
      <c r="O1573" s="284">
        <v>990</v>
      </c>
      <c r="P1573" s="284">
        <v>1101</v>
      </c>
      <c r="Q1573" s="284">
        <v>1234</v>
      </c>
      <c r="R1573" s="284">
        <v>1186</v>
      </c>
      <c r="S1573" s="284">
        <v>1279</v>
      </c>
      <c r="T1573" s="284">
        <v>1517</v>
      </c>
      <c r="U1573" s="284">
        <v>1689</v>
      </c>
      <c r="V1573" s="284">
        <v>1271</v>
      </c>
      <c r="W1573" s="284">
        <v>1410</v>
      </c>
      <c r="X1573" s="284">
        <v>1033</v>
      </c>
      <c r="Y1573" s="284">
        <v>1165</v>
      </c>
      <c r="Z1573" s="284">
        <v>1243</v>
      </c>
      <c r="AA1573" s="284">
        <v>1169</v>
      </c>
      <c r="AB1573" s="284">
        <v>1114</v>
      </c>
      <c r="AC1573" s="284">
        <v>1293</v>
      </c>
      <c r="AD1573" s="284">
        <v>1570</v>
      </c>
      <c r="AE1573" s="284">
        <v>1257</v>
      </c>
      <c r="AF1573" s="284">
        <v>1328</v>
      </c>
      <c r="AG1573" s="284">
        <v>1511</v>
      </c>
      <c r="AH1573" s="284">
        <v>1827</v>
      </c>
      <c r="AI1573" s="284">
        <v>997</v>
      </c>
      <c r="AJ1573" s="284">
        <v>1219</v>
      </c>
      <c r="AK1573" s="284">
        <v>1399</v>
      </c>
      <c r="AL1573" s="284">
        <v>1641</v>
      </c>
      <c r="AM1573" s="284">
        <v>1050</v>
      </c>
      <c r="AN1573" s="284">
        <v>1161</v>
      </c>
      <c r="AO1573" s="284">
        <v>1321</v>
      </c>
      <c r="AP1573" s="284">
        <v>1159</v>
      </c>
      <c r="AQ1573" s="284">
        <v>1159</v>
      </c>
      <c r="AR1573" s="284">
        <v>1488</v>
      </c>
      <c r="AS1573" s="284">
        <v>1325</v>
      </c>
      <c r="AU1573" t="s">
        <v>3300</v>
      </c>
    </row>
    <row r="1574" spans="4:47" ht="13.5" customHeight="1">
      <c r="D1574" s="283" t="s">
        <v>4421</v>
      </c>
      <c r="E1574" s="283" t="s">
        <v>4713</v>
      </c>
      <c r="F1574" s="285" t="s">
        <v>4469</v>
      </c>
      <c r="G1574" s="199">
        <v>25</v>
      </c>
      <c r="H1574" s="284">
        <v>1086</v>
      </c>
      <c r="I1574" s="284">
        <v>1132</v>
      </c>
      <c r="J1574" s="284">
        <v>1286</v>
      </c>
      <c r="K1574" s="284">
        <v>1149</v>
      </c>
      <c r="L1574" s="284">
        <v>1178</v>
      </c>
      <c r="M1574" s="284">
        <v>1391</v>
      </c>
      <c r="N1574" s="284">
        <v>1218</v>
      </c>
      <c r="O1574" s="284">
        <v>1156</v>
      </c>
      <c r="P1574" s="284">
        <v>1258</v>
      </c>
      <c r="Q1574" s="284">
        <v>1338</v>
      </c>
      <c r="R1574" s="284">
        <v>1296</v>
      </c>
      <c r="S1574" s="284">
        <v>1278</v>
      </c>
      <c r="T1574" s="284">
        <v>1516</v>
      </c>
      <c r="U1574" s="284">
        <v>1692</v>
      </c>
      <c r="V1574" s="284">
        <v>1267</v>
      </c>
      <c r="W1574" s="284">
        <v>1411</v>
      </c>
      <c r="X1574" s="284">
        <v>1131</v>
      </c>
      <c r="Y1574" s="284">
        <v>1269</v>
      </c>
      <c r="Z1574" s="284">
        <v>1468</v>
      </c>
      <c r="AA1574" s="284">
        <v>1220</v>
      </c>
      <c r="AB1574" s="284">
        <v>1223</v>
      </c>
      <c r="AC1574" s="284">
        <v>1440</v>
      </c>
      <c r="AD1574" s="284">
        <v>1679</v>
      </c>
      <c r="AE1574" s="284">
        <v>1316</v>
      </c>
      <c r="AF1574" s="284">
        <v>1460</v>
      </c>
      <c r="AG1574" s="284">
        <v>1650</v>
      </c>
      <c r="AH1574" s="284">
        <v>1927</v>
      </c>
      <c r="AI1574" s="284">
        <v>1056</v>
      </c>
      <c r="AJ1574" s="284">
        <v>1286</v>
      </c>
      <c r="AK1574" s="284">
        <v>1472</v>
      </c>
      <c r="AL1574" s="284">
        <v>1718</v>
      </c>
      <c r="AM1574" s="284">
        <v>1099</v>
      </c>
      <c r="AN1574" s="284">
        <v>1212</v>
      </c>
      <c r="AO1574" s="284">
        <v>1370</v>
      </c>
      <c r="AP1574" s="284">
        <v>1195</v>
      </c>
      <c r="AQ1574" s="284">
        <v>1195</v>
      </c>
      <c r="AR1574" s="284">
        <v>1533</v>
      </c>
      <c r="AS1574" s="284">
        <v>1324</v>
      </c>
      <c r="AU1574" t="s">
        <v>4421</v>
      </c>
    </row>
    <row r="1575" spans="4:47" ht="13.5" customHeight="1">
      <c r="D1575" s="283" t="s">
        <v>4422</v>
      </c>
      <c r="E1575" s="283" t="s">
        <v>4713</v>
      </c>
      <c r="F1575" s="285" t="s">
        <v>4469</v>
      </c>
      <c r="G1575" s="199">
        <v>25</v>
      </c>
      <c r="H1575" s="284">
        <v>1086</v>
      </c>
      <c r="I1575" s="284">
        <v>1132</v>
      </c>
      <c r="J1575" s="284">
        <v>1286</v>
      </c>
      <c r="K1575" s="284">
        <v>1149</v>
      </c>
      <c r="L1575" s="284">
        <v>1178</v>
      </c>
      <c r="M1575" s="284">
        <v>1391</v>
      </c>
      <c r="N1575" s="284">
        <v>1218</v>
      </c>
      <c r="O1575" s="284">
        <v>1156</v>
      </c>
      <c r="P1575" s="284">
        <v>1258</v>
      </c>
      <c r="Q1575" s="284">
        <v>1338</v>
      </c>
      <c r="R1575" s="284">
        <v>1296</v>
      </c>
      <c r="S1575" s="284">
        <v>1278</v>
      </c>
      <c r="T1575" s="284">
        <v>1516</v>
      </c>
      <c r="U1575" s="284">
        <v>1692</v>
      </c>
      <c r="V1575" s="284">
        <v>1267</v>
      </c>
      <c r="W1575" s="284">
        <v>1411</v>
      </c>
      <c r="X1575" s="284">
        <v>1131</v>
      </c>
      <c r="Y1575" s="284">
        <v>1269</v>
      </c>
      <c r="Z1575" s="284">
        <v>1468</v>
      </c>
      <c r="AA1575" s="284">
        <v>1220</v>
      </c>
      <c r="AB1575" s="284">
        <v>1223</v>
      </c>
      <c r="AC1575" s="284">
        <v>1440</v>
      </c>
      <c r="AD1575" s="284">
        <v>1679</v>
      </c>
      <c r="AE1575" s="284">
        <v>1316</v>
      </c>
      <c r="AF1575" s="284">
        <v>1460</v>
      </c>
      <c r="AG1575" s="284">
        <v>1650</v>
      </c>
      <c r="AH1575" s="284">
        <v>1927</v>
      </c>
      <c r="AI1575" s="284">
        <v>1056</v>
      </c>
      <c r="AJ1575" s="284">
        <v>1286</v>
      </c>
      <c r="AK1575" s="284">
        <v>1472</v>
      </c>
      <c r="AL1575" s="284">
        <v>1718</v>
      </c>
      <c r="AM1575" s="284">
        <v>1099</v>
      </c>
      <c r="AN1575" s="284">
        <v>1212</v>
      </c>
      <c r="AO1575" s="284">
        <v>1370</v>
      </c>
      <c r="AP1575" s="284">
        <v>1195</v>
      </c>
      <c r="AQ1575" s="284">
        <v>1195</v>
      </c>
      <c r="AR1575" s="284">
        <v>1533</v>
      </c>
      <c r="AS1575" s="284">
        <v>1324</v>
      </c>
      <c r="AU1575" t="s">
        <v>4422</v>
      </c>
    </row>
    <row r="1576" spans="4:47" ht="13.5" customHeight="1">
      <c r="D1576" s="283" t="s">
        <v>4423</v>
      </c>
      <c r="E1576" s="283" t="s">
        <v>4713</v>
      </c>
      <c r="F1576" s="285" t="s">
        <v>4470</v>
      </c>
      <c r="G1576" s="199">
        <v>25.6</v>
      </c>
      <c r="H1576" s="284">
        <v>997</v>
      </c>
      <c r="I1576" s="284">
        <v>1051</v>
      </c>
      <c r="J1576" s="284">
        <v>1196</v>
      </c>
      <c r="K1576" s="284">
        <v>1054</v>
      </c>
      <c r="L1576" s="284">
        <v>1094</v>
      </c>
      <c r="M1576" s="284">
        <v>1289</v>
      </c>
      <c r="N1576" s="284">
        <v>1123</v>
      </c>
      <c r="O1576" s="284">
        <v>1076</v>
      </c>
      <c r="P1576" s="284">
        <v>1177</v>
      </c>
      <c r="Q1576" s="284">
        <v>1240</v>
      </c>
      <c r="R1576" s="284">
        <v>1212</v>
      </c>
      <c r="S1576" s="284">
        <v>1198</v>
      </c>
      <c r="T1576" s="284">
        <v>1437</v>
      </c>
      <c r="U1576" s="284">
        <v>1595</v>
      </c>
      <c r="V1576" s="284">
        <v>1183</v>
      </c>
      <c r="W1576" s="284">
        <v>1318</v>
      </c>
      <c r="X1576" s="284">
        <v>1042</v>
      </c>
      <c r="Y1576" s="284">
        <v>1180</v>
      </c>
      <c r="Z1576" s="284">
        <v>1364</v>
      </c>
      <c r="AA1576" s="284">
        <v>1120</v>
      </c>
      <c r="AB1576" s="284">
        <v>1138</v>
      </c>
      <c r="AC1576" s="284">
        <v>1357</v>
      </c>
      <c r="AD1576" s="284">
        <v>1581</v>
      </c>
      <c r="AE1576" s="284">
        <v>1216</v>
      </c>
      <c r="AF1576" s="284">
        <v>1376</v>
      </c>
      <c r="AG1576" s="284">
        <v>1567</v>
      </c>
      <c r="AH1576" s="284">
        <v>1829</v>
      </c>
      <c r="AI1576" s="284">
        <v>962</v>
      </c>
      <c r="AJ1576" s="284">
        <v>1201</v>
      </c>
      <c r="AK1576" s="284">
        <v>1389</v>
      </c>
      <c r="AL1576" s="284">
        <v>1620</v>
      </c>
      <c r="AM1576" s="284">
        <v>1010</v>
      </c>
      <c r="AN1576" s="284">
        <v>1125</v>
      </c>
      <c r="AO1576" s="284">
        <v>1270</v>
      </c>
      <c r="AP1576" s="284">
        <v>1119</v>
      </c>
      <c r="AQ1576" s="284">
        <v>1119</v>
      </c>
      <c r="AR1576" s="284">
        <v>1516</v>
      </c>
      <c r="AS1576" s="284">
        <v>1248</v>
      </c>
      <c r="AU1576" t="s">
        <v>4423</v>
      </c>
    </row>
    <row r="1577" spans="4:47" ht="13.5" customHeight="1">
      <c r="D1577" s="283" t="s">
        <v>4424</v>
      </c>
      <c r="E1577" s="283" t="s">
        <v>4713</v>
      </c>
      <c r="F1577" s="285" t="s">
        <v>4470</v>
      </c>
      <c r="G1577" s="199">
        <v>25.6</v>
      </c>
      <c r="H1577" s="284">
        <v>997</v>
      </c>
      <c r="I1577" s="284">
        <v>1051</v>
      </c>
      <c r="J1577" s="284">
        <v>1196</v>
      </c>
      <c r="K1577" s="284">
        <v>1054</v>
      </c>
      <c r="L1577" s="284">
        <v>1094</v>
      </c>
      <c r="M1577" s="284">
        <v>1289</v>
      </c>
      <c r="N1577" s="284">
        <v>1123</v>
      </c>
      <c r="O1577" s="284">
        <v>1076</v>
      </c>
      <c r="P1577" s="284">
        <v>1177</v>
      </c>
      <c r="Q1577" s="284">
        <v>1240</v>
      </c>
      <c r="R1577" s="284">
        <v>1212</v>
      </c>
      <c r="S1577" s="284">
        <v>1198</v>
      </c>
      <c r="T1577" s="284">
        <v>1437</v>
      </c>
      <c r="U1577" s="284">
        <v>1595</v>
      </c>
      <c r="V1577" s="284">
        <v>1183</v>
      </c>
      <c r="W1577" s="284">
        <v>1318</v>
      </c>
      <c r="X1577" s="284">
        <v>1042</v>
      </c>
      <c r="Y1577" s="284">
        <v>1180</v>
      </c>
      <c r="Z1577" s="284">
        <v>1364</v>
      </c>
      <c r="AA1577" s="284">
        <v>1120</v>
      </c>
      <c r="AB1577" s="284">
        <v>1138</v>
      </c>
      <c r="AC1577" s="284">
        <v>1357</v>
      </c>
      <c r="AD1577" s="284">
        <v>1581</v>
      </c>
      <c r="AE1577" s="284">
        <v>1216</v>
      </c>
      <c r="AF1577" s="284">
        <v>1376</v>
      </c>
      <c r="AG1577" s="284">
        <v>1567</v>
      </c>
      <c r="AH1577" s="284">
        <v>1829</v>
      </c>
      <c r="AI1577" s="284">
        <v>962</v>
      </c>
      <c r="AJ1577" s="284">
        <v>1201</v>
      </c>
      <c r="AK1577" s="284">
        <v>1389</v>
      </c>
      <c r="AL1577" s="284">
        <v>1620</v>
      </c>
      <c r="AM1577" s="284">
        <v>1010</v>
      </c>
      <c r="AN1577" s="284">
        <v>1125</v>
      </c>
      <c r="AO1577" s="284">
        <v>1270</v>
      </c>
      <c r="AP1577" s="284">
        <v>1119</v>
      </c>
      <c r="AQ1577" s="284">
        <v>1119</v>
      </c>
      <c r="AR1577" s="284">
        <v>1516</v>
      </c>
      <c r="AS1577" s="284">
        <v>1248</v>
      </c>
      <c r="AU1577" t="s">
        <v>4424</v>
      </c>
    </row>
    <row r="1578" spans="4:47" ht="13.5" customHeight="1">
      <c r="D1578" s="283" t="s">
        <v>4636</v>
      </c>
      <c r="E1578" s="283" t="s">
        <v>4713</v>
      </c>
      <c r="F1578" s="285" t="s">
        <v>4470</v>
      </c>
      <c r="G1578" s="199">
        <v>26.5</v>
      </c>
      <c r="H1578" s="287" t="s">
        <v>2022</v>
      </c>
      <c r="I1578" s="287" t="s">
        <v>2022</v>
      </c>
      <c r="J1578" s="287" t="s">
        <v>2022</v>
      </c>
      <c r="K1578" s="287" t="s">
        <v>2022</v>
      </c>
      <c r="L1578" s="287" t="s">
        <v>2022</v>
      </c>
      <c r="M1578" s="287" t="s">
        <v>2022</v>
      </c>
      <c r="N1578" s="287" t="s">
        <v>2022</v>
      </c>
      <c r="O1578" s="287" t="s">
        <v>2022</v>
      </c>
      <c r="P1578" s="287" t="s">
        <v>2022</v>
      </c>
      <c r="Q1578" s="287" t="s">
        <v>2022</v>
      </c>
      <c r="R1578" s="287" t="s">
        <v>2022</v>
      </c>
      <c r="S1578" s="284">
        <v>1215</v>
      </c>
      <c r="T1578" s="284">
        <v>1462</v>
      </c>
      <c r="U1578" s="284">
        <v>1620</v>
      </c>
      <c r="V1578" s="284">
        <v>1217</v>
      </c>
      <c r="W1578" s="284">
        <v>1355</v>
      </c>
      <c r="X1578" s="284">
        <v>1068</v>
      </c>
      <c r="Y1578" s="284">
        <v>1211</v>
      </c>
      <c r="Z1578" s="284">
        <v>1399</v>
      </c>
      <c r="AA1578" s="284">
        <v>1148</v>
      </c>
      <c r="AB1578" s="284">
        <v>1169</v>
      </c>
      <c r="AC1578" s="284">
        <v>1394</v>
      </c>
      <c r="AD1578" s="284">
        <v>1625</v>
      </c>
      <c r="AE1578" s="284">
        <v>1249</v>
      </c>
      <c r="AF1578" s="284">
        <v>1407</v>
      </c>
      <c r="AG1578" s="284">
        <v>1604</v>
      </c>
      <c r="AH1578" s="284">
        <v>1872</v>
      </c>
      <c r="AI1578" s="284">
        <v>0</v>
      </c>
      <c r="AJ1578" s="284">
        <v>1232</v>
      </c>
      <c r="AK1578" s="284">
        <v>1426</v>
      </c>
      <c r="AL1578" s="284">
        <v>1664</v>
      </c>
      <c r="AM1578" s="284">
        <v>1036</v>
      </c>
      <c r="AN1578" s="284">
        <v>1155</v>
      </c>
      <c r="AO1578" s="284">
        <v>1304</v>
      </c>
      <c r="AP1578" s="284">
        <v>1143</v>
      </c>
      <c r="AQ1578" s="284">
        <v>1143</v>
      </c>
      <c r="AR1578" s="284">
        <v>1526</v>
      </c>
      <c r="AS1578" s="284">
        <v>1272</v>
      </c>
      <c r="AU1578" t="s">
        <v>4636</v>
      </c>
    </row>
    <row r="1579" spans="4:47" ht="13.5" customHeight="1">
      <c r="D1579" s="283" t="s">
        <v>4637</v>
      </c>
      <c r="E1579" s="283" t="s">
        <v>4713</v>
      </c>
      <c r="F1579" s="285" t="s">
        <v>4470</v>
      </c>
      <c r="G1579" s="199">
        <v>26.5</v>
      </c>
      <c r="H1579" s="287" t="s">
        <v>2022</v>
      </c>
      <c r="I1579" s="287" t="s">
        <v>2022</v>
      </c>
      <c r="J1579" s="287" t="s">
        <v>2022</v>
      </c>
      <c r="K1579" s="287" t="s">
        <v>2022</v>
      </c>
      <c r="L1579" s="287" t="s">
        <v>2022</v>
      </c>
      <c r="M1579" s="287" t="s">
        <v>2022</v>
      </c>
      <c r="N1579" s="287" t="s">
        <v>2022</v>
      </c>
      <c r="O1579" s="287" t="s">
        <v>2022</v>
      </c>
      <c r="P1579" s="287" t="s">
        <v>2022</v>
      </c>
      <c r="Q1579" s="287" t="s">
        <v>2022</v>
      </c>
      <c r="R1579" s="287" t="s">
        <v>2022</v>
      </c>
      <c r="S1579" s="284">
        <v>1215</v>
      </c>
      <c r="T1579" s="284">
        <v>1462</v>
      </c>
      <c r="U1579" s="284">
        <v>1620</v>
      </c>
      <c r="V1579" s="284">
        <v>1217</v>
      </c>
      <c r="W1579" s="284">
        <v>1355</v>
      </c>
      <c r="X1579" s="284">
        <v>1068</v>
      </c>
      <c r="Y1579" s="284">
        <v>1211</v>
      </c>
      <c r="Z1579" s="284">
        <v>1399</v>
      </c>
      <c r="AA1579" s="284">
        <v>1148</v>
      </c>
      <c r="AB1579" s="284">
        <v>1169</v>
      </c>
      <c r="AC1579" s="284">
        <v>1394</v>
      </c>
      <c r="AD1579" s="284">
        <v>1625</v>
      </c>
      <c r="AE1579" s="284">
        <v>1249</v>
      </c>
      <c r="AF1579" s="284">
        <v>1407</v>
      </c>
      <c r="AG1579" s="284">
        <v>1604</v>
      </c>
      <c r="AH1579" s="284">
        <v>1872</v>
      </c>
      <c r="AI1579" s="284">
        <v>0</v>
      </c>
      <c r="AJ1579" s="284">
        <v>1232</v>
      </c>
      <c r="AK1579" s="284">
        <v>1426</v>
      </c>
      <c r="AL1579" s="284">
        <v>1664</v>
      </c>
      <c r="AM1579" s="284">
        <v>1036</v>
      </c>
      <c r="AN1579" s="284">
        <v>1155</v>
      </c>
      <c r="AO1579" s="284">
        <v>1304</v>
      </c>
      <c r="AP1579" s="284">
        <v>1143</v>
      </c>
      <c r="AQ1579" s="284">
        <v>1143</v>
      </c>
      <c r="AR1579" s="284">
        <v>1526</v>
      </c>
      <c r="AS1579" s="284">
        <v>1272</v>
      </c>
      <c r="AU1579" t="s">
        <v>4637</v>
      </c>
    </row>
    <row r="1580" spans="4:47" ht="13.5" customHeight="1">
      <c r="D1580" s="283" t="s">
        <v>4425</v>
      </c>
      <c r="E1580" s="283" t="s">
        <v>4713</v>
      </c>
      <c r="F1580" s="285" t="s">
        <v>4470</v>
      </c>
      <c r="G1580" s="199">
        <v>27.400000000000002</v>
      </c>
      <c r="H1580" s="284">
        <v>1047</v>
      </c>
      <c r="I1580" s="284">
        <v>1104</v>
      </c>
      <c r="J1580" s="284">
        <v>1254</v>
      </c>
      <c r="K1580" s="284">
        <v>1108</v>
      </c>
      <c r="L1580" s="284">
        <v>1148</v>
      </c>
      <c r="M1580" s="284">
        <v>1360</v>
      </c>
      <c r="N1580" s="284">
        <v>1181</v>
      </c>
      <c r="O1580" s="284">
        <v>1129</v>
      </c>
      <c r="P1580" s="284">
        <v>1241</v>
      </c>
      <c r="Q1580" s="284">
        <v>1308</v>
      </c>
      <c r="R1580" s="284">
        <v>1276</v>
      </c>
      <c r="S1580" s="284">
        <v>1256</v>
      </c>
      <c r="T1580" s="284">
        <v>1512</v>
      </c>
      <c r="U1580" s="284">
        <v>1674</v>
      </c>
      <c r="V1580" s="284">
        <v>1250</v>
      </c>
      <c r="W1580" s="284">
        <v>1392</v>
      </c>
      <c r="X1580" s="284">
        <v>1093</v>
      </c>
      <c r="Y1580" s="284">
        <v>1241</v>
      </c>
      <c r="Z1580" s="284">
        <v>1434</v>
      </c>
      <c r="AA1580" s="284">
        <v>1176</v>
      </c>
      <c r="AB1580" s="284">
        <v>1199</v>
      </c>
      <c r="AC1580" s="284">
        <v>1431</v>
      </c>
      <c r="AD1580" s="284">
        <v>1668</v>
      </c>
      <c r="AE1580" s="284">
        <v>1281</v>
      </c>
      <c r="AF1580" s="284">
        <v>1437</v>
      </c>
      <c r="AG1580" s="284">
        <v>1641</v>
      </c>
      <c r="AH1580" s="284">
        <v>1915</v>
      </c>
      <c r="AI1580" s="284">
        <v>1010</v>
      </c>
      <c r="AJ1580" s="284">
        <v>1262</v>
      </c>
      <c r="AK1580" s="284">
        <v>1463</v>
      </c>
      <c r="AL1580" s="284">
        <v>1707</v>
      </c>
      <c r="AM1580" s="284">
        <v>1062</v>
      </c>
      <c r="AN1580" s="284">
        <v>1185</v>
      </c>
      <c r="AO1580" s="284">
        <v>1338</v>
      </c>
      <c r="AP1580" s="284">
        <v>1167</v>
      </c>
      <c r="AQ1580" s="284">
        <v>1167</v>
      </c>
      <c r="AR1580" s="284">
        <v>1536</v>
      </c>
      <c r="AS1580" s="284">
        <v>1295</v>
      </c>
      <c r="AU1580" t="s">
        <v>4425</v>
      </c>
    </row>
    <row r="1581" spans="4:47" ht="13.5" customHeight="1">
      <c r="D1581" s="283" t="s">
        <v>4426</v>
      </c>
      <c r="E1581" s="283" t="s">
        <v>4713</v>
      </c>
      <c r="F1581" s="285" t="s">
        <v>4470</v>
      </c>
      <c r="G1581" s="199">
        <v>27.400000000000002</v>
      </c>
      <c r="H1581" s="284">
        <v>1047</v>
      </c>
      <c r="I1581" s="284">
        <v>1104</v>
      </c>
      <c r="J1581" s="284">
        <v>1254</v>
      </c>
      <c r="K1581" s="284">
        <v>1108</v>
      </c>
      <c r="L1581" s="284">
        <v>1148</v>
      </c>
      <c r="M1581" s="284">
        <v>1360</v>
      </c>
      <c r="N1581" s="284">
        <v>1181</v>
      </c>
      <c r="O1581" s="284">
        <v>1129</v>
      </c>
      <c r="P1581" s="284">
        <v>1241</v>
      </c>
      <c r="Q1581" s="284">
        <v>1308</v>
      </c>
      <c r="R1581" s="284">
        <v>1276</v>
      </c>
      <c r="S1581" s="284">
        <v>1256</v>
      </c>
      <c r="T1581" s="284">
        <v>1512</v>
      </c>
      <c r="U1581" s="284">
        <v>1674</v>
      </c>
      <c r="V1581" s="284">
        <v>1250</v>
      </c>
      <c r="W1581" s="284">
        <v>1392</v>
      </c>
      <c r="X1581" s="284">
        <v>1093</v>
      </c>
      <c r="Y1581" s="284">
        <v>1241</v>
      </c>
      <c r="Z1581" s="284">
        <v>1434</v>
      </c>
      <c r="AA1581" s="284">
        <v>1176</v>
      </c>
      <c r="AB1581" s="284">
        <v>1199</v>
      </c>
      <c r="AC1581" s="284">
        <v>1431</v>
      </c>
      <c r="AD1581" s="284">
        <v>1668</v>
      </c>
      <c r="AE1581" s="284">
        <v>1281</v>
      </c>
      <c r="AF1581" s="284">
        <v>1437</v>
      </c>
      <c r="AG1581" s="284">
        <v>1641</v>
      </c>
      <c r="AH1581" s="284">
        <v>1915</v>
      </c>
      <c r="AI1581" s="284">
        <v>1010</v>
      </c>
      <c r="AJ1581" s="284">
        <v>1262</v>
      </c>
      <c r="AK1581" s="284">
        <v>1463</v>
      </c>
      <c r="AL1581" s="284">
        <v>1707</v>
      </c>
      <c r="AM1581" s="284">
        <v>1062</v>
      </c>
      <c r="AN1581" s="284">
        <v>1185</v>
      </c>
      <c r="AO1581" s="284">
        <v>1338</v>
      </c>
      <c r="AP1581" s="284">
        <v>1167</v>
      </c>
      <c r="AQ1581" s="284">
        <v>1167</v>
      </c>
      <c r="AR1581" s="284">
        <v>1536</v>
      </c>
      <c r="AS1581" s="284">
        <v>1295</v>
      </c>
      <c r="AU1581" t="s">
        <v>4426</v>
      </c>
    </row>
    <row r="1582" spans="4:47" ht="13.5" customHeight="1">
      <c r="D1582" s="283" t="s">
        <v>4427</v>
      </c>
      <c r="E1582" s="283" t="s">
        <v>4713</v>
      </c>
      <c r="F1582" s="285" t="s">
        <v>4470</v>
      </c>
      <c r="G1582" s="199">
        <v>28.3</v>
      </c>
      <c r="H1582" s="284">
        <v>1077</v>
      </c>
      <c r="I1582" s="284">
        <v>1118</v>
      </c>
      <c r="J1582" s="284">
        <v>1303</v>
      </c>
      <c r="K1582" s="284">
        <v>1133</v>
      </c>
      <c r="L1582" s="284">
        <v>1171</v>
      </c>
      <c r="M1582" s="284">
        <v>1372</v>
      </c>
      <c r="N1582" s="284">
        <v>1244</v>
      </c>
      <c r="O1582" s="284">
        <v>1201</v>
      </c>
      <c r="P1582" s="284">
        <v>1253</v>
      </c>
      <c r="Q1582" s="284">
        <v>1343</v>
      </c>
      <c r="R1582" s="284">
        <v>1327</v>
      </c>
      <c r="S1582" s="284">
        <v>1294</v>
      </c>
      <c r="T1582" s="284">
        <v>1559</v>
      </c>
      <c r="U1582" s="284">
        <v>1727</v>
      </c>
      <c r="V1582" s="284">
        <v>1293</v>
      </c>
      <c r="W1582" s="284">
        <v>1439</v>
      </c>
      <c r="X1582" s="284">
        <v>1129</v>
      </c>
      <c r="Y1582" s="284">
        <v>1281</v>
      </c>
      <c r="Z1582" s="284">
        <v>1481</v>
      </c>
      <c r="AA1582" s="284">
        <v>1214</v>
      </c>
      <c r="AB1582" s="284">
        <v>1239</v>
      </c>
      <c r="AC1582" s="284">
        <v>1477</v>
      </c>
      <c r="AD1582" s="284">
        <v>1722</v>
      </c>
      <c r="AE1582" s="284">
        <v>1324</v>
      </c>
      <c r="AF1582" s="284">
        <v>1477</v>
      </c>
      <c r="AG1582" s="284">
        <v>1688</v>
      </c>
      <c r="AH1582" s="284">
        <v>1970</v>
      </c>
      <c r="AI1582" s="284">
        <v>1041</v>
      </c>
      <c r="AJ1582" s="284">
        <v>1302</v>
      </c>
      <c r="AK1582" s="284">
        <v>1510</v>
      </c>
      <c r="AL1582" s="284">
        <v>1761</v>
      </c>
      <c r="AM1582" s="284">
        <v>1097</v>
      </c>
      <c r="AN1582" s="284">
        <v>1224</v>
      </c>
      <c r="AO1582" s="284">
        <v>1383</v>
      </c>
      <c r="AP1582" s="284">
        <v>1214</v>
      </c>
      <c r="AQ1582" s="284">
        <v>1214</v>
      </c>
      <c r="AR1582" s="284">
        <v>1595</v>
      </c>
      <c r="AS1582" s="284">
        <v>1342</v>
      </c>
      <c r="AU1582" t="s">
        <v>4427</v>
      </c>
    </row>
    <row r="1583" spans="4:47" ht="13.5" customHeight="1">
      <c r="D1583" s="283" t="s">
        <v>4428</v>
      </c>
      <c r="E1583" s="283" t="s">
        <v>4713</v>
      </c>
      <c r="F1583" s="285" t="s">
        <v>4470</v>
      </c>
      <c r="G1583" s="199">
        <v>28.3</v>
      </c>
      <c r="H1583" s="284">
        <v>1077</v>
      </c>
      <c r="I1583" s="284">
        <v>1118</v>
      </c>
      <c r="J1583" s="284">
        <v>1303</v>
      </c>
      <c r="K1583" s="284">
        <v>1133</v>
      </c>
      <c r="L1583" s="284">
        <v>1171</v>
      </c>
      <c r="M1583" s="284">
        <v>1372</v>
      </c>
      <c r="N1583" s="284">
        <v>1244</v>
      </c>
      <c r="O1583" s="284">
        <v>1201</v>
      </c>
      <c r="P1583" s="284">
        <v>1253</v>
      </c>
      <c r="Q1583" s="284">
        <v>1343</v>
      </c>
      <c r="R1583" s="284">
        <v>1327</v>
      </c>
      <c r="S1583" s="284">
        <v>1294</v>
      </c>
      <c r="T1583" s="284">
        <v>1559</v>
      </c>
      <c r="U1583" s="284">
        <v>1727</v>
      </c>
      <c r="V1583" s="284">
        <v>1293</v>
      </c>
      <c r="W1583" s="284">
        <v>1439</v>
      </c>
      <c r="X1583" s="284">
        <v>1129</v>
      </c>
      <c r="Y1583" s="284">
        <v>1281</v>
      </c>
      <c r="Z1583" s="284">
        <v>1481</v>
      </c>
      <c r="AA1583" s="284">
        <v>1214</v>
      </c>
      <c r="AB1583" s="284">
        <v>1239</v>
      </c>
      <c r="AC1583" s="284">
        <v>1477</v>
      </c>
      <c r="AD1583" s="284">
        <v>1722</v>
      </c>
      <c r="AE1583" s="284">
        <v>1324</v>
      </c>
      <c r="AF1583" s="284">
        <v>1477</v>
      </c>
      <c r="AG1583" s="284">
        <v>1688</v>
      </c>
      <c r="AH1583" s="284">
        <v>1970</v>
      </c>
      <c r="AI1583" s="284">
        <v>1041</v>
      </c>
      <c r="AJ1583" s="284">
        <v>1302</v>
      </c>
      <c r="AK1583" s="284">
        <v>1510</v>
      </c>
      <c r="AL1583" s="284">
        <v>1761</v>
      </c>
      <c r="AM1583" s="284">
        <v>1097</v>
      </c>
      <c r="AN1583" s="284">
        <v>1224</v>
      </c>
      <c r="AO1583" s="284">
        <v>1383</v>
      </c>
      <c r="AP1583" s="284">
        <v>1214</v>
      </c>
      <c r="AQ1583" s="284">
        <v>1214</v>
      </c>
      <c r="AR1583" s="284">
        <v>1595</v>
      </c>
      <c r="AS1583" s="284">
        <v>1342</v>
      </c>
      <c r="AU1583" t="s">
        <v>4428</v>
      </c>
    </row>
    <row r="1584" spans="4:47" ht="13.5" customHeight="1">
      <c r="D1584" s="283" t="s">
        <v>4429</v>
      </c>
      <c r="E1584" s="283" t="s">
        <v>4713</v>
      </c>
      <c r="F1584" s="285" t="s">
        <v>4470</v>
      </c>
      <c r="G1584" s="199">
        <v>29.200000000000003</v>
      </c>
      <c r="H1584" s="284">
        <v>1154</v>
      </c>
      <c r="I1584" s="284">
        <v>1211</v>
      </c>
      <c r="J1584" s="284">
        <v>1375</v>
      </c>
      <c r="K1584" s="284">
        <v>1217</v>
      </c>
      <c r="L1584" s="284">
        <v>1255</v>
      </c>
      <c r="M1584" s="284">
        <v>1493</v>
      </c>
      <c r="N1584" s="284">
        <v>1297</v>
      </c>
      <c r="O1584" s="284">
        <v>1236</v>
      </c>
      <c r="P1584" s="284">
        <v>1360</v>
      </c>
      <c r="Q1584" s="284">
        <v>1439</v>
      </c>
      <c r="R1584" s="284">
        <v>1397</v>
      </c>
      <c r="S1584" s="284">
        <v>1363</v>
      </c>
      <c r="T1584" s="284">
        <v>1636</v>
      </c>
      <c r="U1584" s="284">
        <v>1816</v>
      </c>
      <c r="V1584" s="284">
        <v>1368</v>
      </c>
      <c r="W1584" s="284">
        <v>1525</v>
      </c>
      <c r="X1584" s="284">
        <v>1199</v>
      </c>
      <c r="Y1584" s="284">
        <v>1358</v>
      </c>
      <c r="Z1584" s="284">
        <v>1570</v>
      </c>
      <c r="AA1584" s="284">
        <v>1292</v>
      </c>
      <c r="AB1584" s="284">
        <v>1315</v>
      </c>
      <c r="AC1584" s="284">
        <v>1560</v>
      </c>
      <c r="AD1584" s="284">
        <v>1820</v>
      </c>
      <c r="AE1584" s="284">
        <v>1406</v>
      </c>
      <c r="AF1584" s="284">
        <v>1552</v>
      </c>
      <c r="AG1584" s="284">
        <v>1771</v>
      </c>
      <c r="AH1584" s="284">
        <v>2068</v>
      </c>
      <c r="AI1584" s="284">
        <v>1113</v>
      </c>
      <c r="AJ1584" s="284">
        <v>1378</v>
      </c>
      <c r="AK1584" s="284">
        <v>1593</v>
      </c>
      <c r="AL1584" s="284">
        <v>1859</v>
      </c>
      <c r="AM1584" s="284">
        <v>1168</v>
      </c>
      <c r="AN1584" s="284">
        <v>1299</v>
      </c>
      <c r="AO1584" s="284">
        <v>1468</v>
      </c>
      <c r="AP1584" s="284">
        <v>1300</v>
      </c>
      <c r="AQ1584" s="284">
        <v>1300</v>
      </c>
      <c r="AR1584" s="284">
        <v>1784</v>
      </c>
      <c r="AS1584" s="284">
        <v>1428</v>
      </c>
      <c r="AU1584" t="s">
        <v>4429</v>
      </c>
    </row>
    <row r="1585" spans="4:47" ht="13.5" customHeight="1">
      <c r="D1585" s="283" t="s">
        <v>4430</v>
      </c>
      <c r="E1585" s="283" t="s">
        <v>4713</v>
      </c>
      <c r="F1585" s="285" t="s">
        <v>4470</v>
      </c>
      <c r="G1585" s="199">
        <v>29.200000000000003</v>
      </c>
      <c r="H1585" s="284">
        <v>1154</v>
      </c>
      <c r="I1585" s="284">
        <v>1211</v>
      </c>
      <c r="J1585" s="284">
        <v>1375</v>
      </c>
      <c r="K1585" s="284">
        <v>1217</v>
      </c>
      <c r="L1585" s="284">
        <v>1255</v>
      </c>
      <c r="M1585" s="284">
        <v>1493</v>
      </c>
      <c r="N1585" s="284">
        <v>1297</v>
      </c>
      <c r="O1585" s="284">
        <v>1236</v>
      </c>
      <c r="P1585" s="284">
        <v>1360</v>
      </c>
      <c r="Q1585" s="284">
        <v>1439</v>
      </c>
      <c r="R1585" s="284">
        <v>1397</v>
      </c>
      <c r="S1585" s="284">
        <v>1363</v>
      </c>
      <c r="T1585" s="284">
        <v>1636</v>
      </c>
      <c r="U1585" s="284">
        <v>1816</v>
      </c>
      <c r="V1585" s="284">
        <v>1368</v>
      </c>
      <c r="W1585" s="284">
        <v>1525</v>
      </c>
      <c r="X1585" s="284">
        <v>1199</v>
      </c>
      <c r="Y1585" s="284">
        <v>1358</v>
      </c>
      <c r="Z1585" s="284">
        <v>1570</v>
      </c>
      <c r="AA1585" s="284">
        <v>1292</v>
      </c>
      <c r="AB1585" s="284">
        <v>1315</v>
      </c>
      <c r="AC1585" s="284">
        <v>1560</v>
      </c>
      <c r="AD1585" s="284">
        <v>1820</v>
      </c>
      <c r="AE1585" s="284">
        <v>1406</v>
      </c>
      <c r="AF1585" s="284">
        <v>1552</v>
      </c>
      <c r="AG1585" s="284">
        <v>1771</v>
      </c>
      <c r="AH1585" s="284">
        <v>2068</v>
      </c>
      <c r="AI1585" s="284">
        <v>1113</v>
      </c>
      <c r="AJ1585" s="284">
        <v>1378</v>
      </c>
      <c r="AK1585" s="284">
        <v>1593</v>
      </c>
      <c r="AL1585" s="284">
        <v>1859</v>
      </c>
      <c r="AM1585" s="284">
        <v>1168</v>
      </c>
      <c r="AN1585" s="284">
        <v>1299</v>
      </c>
      <c r="AO1585" s="284">
        <v>1468</v>
      </c>
      <c r="AP1585" s="284">
        <v>1300</v>
      </c>
      <c r="AQ1585" s="284">
        <v>1300</v>
      </c>
      <c r="AR1585" s="284">
        <v>1784</v>
      </c>
      <c r="AS1585" s="284">
        <v>1428</v>
      </c>
      <c r="AU1585" t="s">
        <v>4430</v>
      </c>
    </row>
    <row r="1586" spans="4:47" ht="13.5" customHeight="1">
      <c r="D1586" s="283" t="s">
        <v>4431</v>
      </c>
      <c r="E1586" s="282"/>
      <c r="F1586" s="285" t="s">
        <v>4471</v>
      </c>
      <c r="G1586" s="199">
        <v>29.200000000000003</v>
      </c>
      <c r="H1586" s="284">
        <v>1278</v>
      </c>
      <c r="I1586" s="284">
        <v>1321</v>
      </c>
      <c r="J1586" s="284">
        <v>1526</v>
      </c>
      <c r="K1586" s="284">
        <v>1389</v>
      </c>
      <c r="L1586" s="284">
        <v>1432</v>
      </c>
      <c r="M1586" s="284">
        <v>1667</v>
      </c>
      <c r="N1586" s="284">
        <v>1471</v>
      </c>
      <c r="O1586" s="284">
        <v>1383</v>
      </c>
      <c r="P1586" s="284">
        <v>1491</v>
      </c>
      <c r="Q1586" s="284">
        <v>1571</v>
      </c>
      <c r="R1586" s="284">
        <v>1546</v>
      </c>
      <c r="S1586" s="284">
        <v>1606</v>
      </c>
      <c r="T1586" s="284">
        <v>1881</v>
      </c>
      <c r="U1586" s="284">
        <v>2117</v>
      </c>
      <c r="V1586" s="284">
        <v>1461</v>
      </c>
      <c r="W1586" s="284">
        <v>1633</v>
      </c>
      <c r="X1586" s="284">
        <v>1360</v>
      </c>
      <c r="Y1586" s="284">
        <v>1522</v>
      </c>
      <c r="Z1586" s="284">
        <v>1763</v>
      </c>
      <c r="AA1586" s="284">
        <v>1469</v>
      </c>
      <c r="AB1586" s="284">
        <v>1429</v>
      </c>
      <c r="AC1586" s="284">
        <v>1708</v>
      </c>
      <c r="AD1586" s="284">
        <v>1993</v>
      </c>
      <c r="AE1586" s="284">
        <v>1563</v>
      </c>
      <c r="AF1586" s="284">
        <v>1905</v>
      </c>
      <c r="AG1586" s="284">
        <v>2130</v>
      </c>
      <c r="AH1586" s="284">
        <v>2489</v>
      </c>
      <c r="AI1586" s="284">
        <v>1257</v>
      </c>
      <c r="AJ1586" s="284">
        <v>1555</v>
      </c>
      <c r="AK1586" s="284">
        <v>1773</v>
      </c>
      <c r="AL1586" s="284">
        <v>2071</v>
      </c>
      <c r="AM1586" s="284">
        <v>1297</v>
      </c>
      <c r="AN1586" s="284">
        <v>1428</v>
      </c>
      <c r="AO1586" s="284">
        <v>1616</v>
      </c>
      <c r="AP1586" s="284">
        <v>1322</v>
      </c>
      <c r="AQ1586" s="284">
        <v>1281</v>
      </c>
      <c r="AR1586" s="284">
        <v>1760</v>
      </c>
      <c r="AS1586" s="284">
        <v>1547</v>
      </c>
      <c r="AU1586" t="s">
        <v>4431</v>
      </c>
    </row>
    <row r="1587" spans="4:47" ht="13.5" customHeight="1">
      <c r="D1587" s="283" t="s">
        <v>4432</v>
      </c>
      <c r="E1587" s="283" t="s">
        <v>4713</v>
      </c>
      <c r="F1587" s="285" t="s">
        <v>4472</v>
      </c>
      <c r="G1587" s="199">
        <v>29.200000000000003</v>
      </c>
      <c r="H1587" s="284">
        <v>1061</v>
      </c>
      <c r="I1587" s="284">
        <v>1126</v>
      </c>
      <c r="J1587" s="284">
        <v>1280</v>
      </c>
      <c r="K1587" s="284">
        <v>1118</v>
      </c>
      <c r="L1587" s="284">
        <v>1167</v>
      </c>
      <c r="M1587" s="284">
        <v>1381</v>
      </c>
      <c r="N1587" s="284">
        <v>1196</v>
      </c>
      <c r="O1587" s="284">
        <v>1151</v>
      </c>
      <c r="P1587" s="284">
        <v>1270</v>
      </c>
      <c r="Q1587" s="284">
        <v>1332</v>
      </c>
      <c r="R1587" s="284">
        <v>1304</v>
      </c>
      <c r="S1587" s="284">
        <v>1278</v>
      </c>
      <c r="T1587" s="284">
        <v>1547</v>
      </c>
      <c r="U1587" s="284">
        <v>1710</v>
      </c>
      <c r="V1587" s="284">
        <v>1277</v>
      </c>
      <c r="W1587" s="284">
        <v>1422</v>
      </c>
      <c r="X1587" s="284">
        <v>1107</v>
      </c>
      <c r="Y1587" s="284">
        <v>1264</v>
      </c>
      <c r="Z1587" s="284">
        <v>1459</v>
      </c>
      <c r="AA1587" s="284">
        <v>1187</v>
      </c>
      <c r="AB1587" s="284">
        <v>1224</v>
      </c>
      <c r="AC1587" s="284">
        <v>1468</v>
      </c>
      <c r="AD1587" s="284">
        <v>1711</v>
      </c>
      <c r="AE1587" s="284">
        <v>1300</v>
      </c>
      <c r="AF1587" s="284">
        <v>1462</v>
      </c>
      <c r="AG1587" s="284">
        <v>1679</v>
      </c>
      <c r="AH1587" s="284">
        <v>1959</v>
      </c>
      <c r="AI1587" s="284">
        <v>1015</v>
      </c>
      <c r="AJ1587" s="284">
        <v>1287</v>
      </c>
      <c r="AK1587" s="284">
        <v>1501</v>
      </c>
      <c r="AL1587" s="284">
        <v>1750</v>
      </c>
      <c r="AM1587" s="284">
        <v>1075</v>
      </c>
      <c r="AN1587" s="284">
        <v>1207</v>
      </c>
      <c r="AO1587" s="284">
        <v>1362</v>
      </c>
      <c r="AP1587" s="284">
        <v>1217</v>
      </c>
      <c r="AQ1587" s="284">
        <v>1217</v>
      </c>
      <c r="AR1587" s="284">
        <v>1609</v>
      </c>
      <c r="AS1587" s="284">
        <v>1344</v>
      </c>
      <c r="AU1587" t="s">
        <v>4432</v>
      </c>
    </row>
    <row r="1588" spans="4:47" ht="13.5" customHeight="1">
      <c r="D1588" s="283" t="s">
        <v>4433</v>
      </c>
      <c r="E1588" s="283" t="s">
        <v>4713</v>
      </c>
      <c r="F1588" s="285" t="s">
        <v>4472</v>
      </c>
      <c r="G1588" s="199">
        <v>29.200000000000003</v>
      </c>
      <c r="H1588" s="284">
        <v>1061</v>
      </c>
      <c r="I1588" s="284">
        <v>1126</v>
      </c>
      <c r="J1588" s="284">
        <v>1280</v>
      </c>
      <c r="K1588" s="284">
        <v>1118</v>
      </c>
      <c r="L1588" s="284">
        <v>1167</v>
      </c>
      <c r="M1588" s="284">
        <v>1381</v>
      </c>
      <c r="N1588" s="284">
        <v>1196</v>
      </c>
      <c r="O1588" s="284">
        <v>1151</v>
      </c>
      <c r="P1588" s="284">
        <v>1270</v>
      </c>
      <c r="Q1588" s="284">
        <v>1332</v>
      </c>
      <c r="R1588" s="284">
        <v>1304</v>
      </c>
      <c r="S1588" s="284">
        <v>1278</v>
      </c>
      <c r="T1588" s="284">
        <v>1547</v>
      </c>
      <c r="U1588" s="284">
        <v>1710</v>
      </c>
      <c r="V1588" s="284">
        <v>1277</v>
      </c>
      <c r="W1588" s="284">
        <v>1422</v>
      </c>
      <c r="X1588" s="284">
        <v>1107</v>
      </c>
      <c r="Y1588" s="284">
        <v>1264</v>
      </c>
      <c r="Z1588" s="284">
        <v>1459</v>
      </c>
      <c r="AA1588" s="284">
        <v>1187</v>
      </c>
      <c r="AB1588" s="284">
        <v>1224</v>
      </c>
      <c r="AC1588" s="284">
        <v>1468</v>
      </c>
      <c r="AD1588" s="284">
        <v>1711</v>
      </c>
      <c r="AE1588" s="284">
        <v>1300</v>
      </c>
      <c r="AF1588" s="284">
        <v>1462</v>
      </c>
      <c r="AG1588" s="284">
        <v>1679</v>
      </c>
      <c r="AH1588" s="284">
        <v>1959</v>
      </c>
      <c r="AI1588" s="284">
        <v>1015</v>
      </c>
      <c r="AJ1588" s="284">
        <v>1287</v>
      </c>
      <c r="AK1588" s="284">
        <v>1501</v>
      </c>
      <c r="AL1588" s="284">
        <v>1750</v>
      </c>
      <c r="AM1588" s="284">
        <v>1075</v>
      </c>
      <c r="AN1588" s="284">
        <v>1207</v>
      </c>
      <c r="AO1588" s="284">
        <v>1362</v>
      </c>
      <c r="AP1588" s="284">
        <v>1217</v>
      </c>
      <c r="AQ1588" s="284">
        <v>1217</v>
      </c>
      <c r="AR1588" s="284">
        <v>1609</v>
      </c>
      <c r="AS1588" s="284">
        <v>1344</v>
      </c>
      <c r="AU1588" t="s">
        <v>4433</v>
      </c>
    </row>
    <row r="1589" spans="4:47" ht="13.5" customHeight="1">
      <c r="D1589" s="283" t="s">
        <v>4638</v>
      </c>
      <c r="E1589" s="282"/>
      <c r="F1589" s="285" t="s">
        <v>4471</v>
      </c>
      <c r="G1589" s="199">
        <v>30.3</v>
      </c>
      <c r="H1589" s="287" t="s">
        <v>2022</v>
      </c>
      <c r="I1589" s="287" t="s">
        <v>2022</v>
      </c>
      <c r="J1589" s="287" t="s">
        <v>2022</v>
      </c>
      <c r="K1589" s="287" t="s">
        <v>2022</v>
      </c>
      <c r="L1589" s="287" t="s">
        <v>2022</v>
      </c>
      <c r="M1589" s="287" t="s">
        <v>2022</v>
      </c>
      <c r="N1589" s="287" t="s">
        <v>2022</v>
      </c>
      <c r="O1589" s="287" t="s">
        <v>2022</v>
      </c>
      <c r="P1589" s="287" t="s">
        <v>2022</v>
      </c>
      <c r="Q1589" s="287" t="s">
        <v>2022</v>
      </c>
      <c r="R1589" s="287" t="s">
        <v>2022</v>
      </c>
      <c r="S1589" s="287">
        <v>1622</v>
      </c>
      <c r="T1589" s="287">
        <v>1908</v>
      </c>
      <c r="U1589" s="287">
        <v>2142</v>
      </c>
      <c r="V1589" s="284">
        <v>1507</v>
      </c>
      <c r="W1589" s="284">
        <v>1684</v>
      </c>
      <c r="X1589" s="284">
        <v>1398</v>
      </c>
      <c r="Y1589" s="284">
        <v>1565</v>
      </c>
      <c r="Z1589" s="284">
        <v>1814</v>
      </c>
      <c r="AA1589" s="284">
        <v>1510</v>
      </c>
      <c r="AB1589" s="284">
        <v>1473</v>
      </c>
      <c r="AC1589" s="284">
        <v>1759</v>
      </c>
      <c r="AD1589" s="284">
        <v>2053</v>
      </c>
      <c r="AE1589" s="284">
        <v>1610</v>
      </c>
      <c r="AF1589" s="284">
        <v>1948</v>
      </c>
      <c r="AG1589" s="284">
        <v>2181</v>
      </c>
      <c r="AH1589" s="284">
        <v>2549</v>
      </c>
      <c r="AI1589" s="284">
        <v>0</v>
      </c>
      <c r="AJ1589" s="284">
        <v>1599</v>
      </c>
      <c r="AK1589" s="284">
        <v>1824</v>
      </c>
      <c r="AL1589" s="284">
        <v>2131</v>
      </c>
      <c r="AM1589" s="284">
        <v>1335</v>
      </c>
      <c r="AN1589" s="284">
        <v>1471</v>
      </c>
      <c r="AO1589" s="284">
        <v>1665</v>
      </c>
      <c r="AP1589" s="284">
        <v>1328</v>
      </c>
      <c r="AQ1589" s="284">
        <v>1308</v>
      </c>
      <c r="AR1589" s="284">
        <v>1757</v>
      </c>
      <c r="AS1589" s="284">
        <v>1573</v>
      </c>
      <c r="AU1589" t="s">
        <v>4638</v>
      </c>
    </row>
    <row r="1590" spans="4:47" ht="13.5" customHeight="1">
      <c r="D1590" s="283" t="s">
        <v>4639</v>
      </c>
      <c r="E1590" s="283" t="s">
        <v>4713</v>
      </c>
      <c r="F1590" s="285" t="s">
        <v>4472</v>
      </c>
      <c r="G1590" s="199">
        <v>30.3</v>
      </c>
      <c r="H1590" s="287" t="s">
        <v>2022</v>
      </c>
      <c r="I1590" s="287" t="s">
        <v>2022</v>
      </c>
      <c r="J1590" s="287" t="s">
        <v>2022</v>
      </c>
      <c r="K1590" s="287" t="s">
        <v>2022</v>
      </c>
      <c r="L1590" s="287" t="s">
        <v>2022</v>
      </c>
      <c r="M1590" s="287" t="s">
        <v>2022</v>
      </c>
      <c r="N1590" s="287" t="s">
        <v>2022</v>
      </c>
      <c r="O1590" s="287" t="s">
        <v>2022</v>
      </c>
      <c r="P1590" s="287" t="s">
        <v>2022</v>
      </c>
      <c r="Q1590" s="287" t="s">
        <v>2022</v>
      </c>
      <c r="R1590" s="287" t="s">
        <v>2022</v>
      </c>
      <c r="S1590" s="284">
        <v>1293</v>
      </c>
      <c r="T1590" s="284">
        <v>1573</v>
      </c>
      <c r="U1590" s="284">
        <v>1735</v>
      </c>
      <c r="V1590" s="284">
        <v>1313</v>
      </c>
      <c r="W1590" s="284">
        <v>1462</v>
      </c>
      <c r="X1590" s="284">
        <v>1134</v>
      </c>
      <c r="Y1590" s="284">
        <v>1297</v>
      </c>
      <c r="Z1590" s="284">
        <v>1497</v>
      </c>
      <c r="AA1590" s="284">
        <v>1217</v>
      </c>
      <c r="AB1590" s="284">
        <v>1257</v>
      </c>
      <c r="AC1590" s="284">
        <v>1508</v>
      </c>
      <c r="AD1590" s="284">
        <v>1758</v>
      </c>
      <c r="AE1590" s="284">
        <v>1335</v>
      </c>
      <c r="AF1590" s="284">
        <v>1495</v>
      </c>
      <c r="AG1590" s="284">
        <v>1719</v>
      </c>
      <c r="AH1590" s="284">
        <v>2006</v>
      </c>
      <c r="AI1590" s="284">
        <v>0</v>
      </c>
      <c r="AJ1590" s="284">
        <v>1320</v>
      </c>
      <c r="AK1590" s="284">
        <v>1541</v>
      </c>
      <c r="AL1590" s="284">
        <v>1797</v>
      </c>
      <c r="AM1590" s="284">
        <v>1102</v>
      </c>
      <c r="AN1590" s="284">
        <v>1239</v>
      </c>
      <c r="AO1590" s="284">
        <v>1398</v>
      </c>
      <c r="AP1590" s="284">
        <v>1244</v>
      </c>
      <c r="AQ1590" s="284">
        <v>1244</v>
      </c>
      <c r="AR1590" s="284">
        <v>1651</v>
      </c>
      <c r="AS1590" s="284">
        <v>1371</v>
      </c>
      <c r="AU1590" t="s">
        <v>4639</v>
      </c>
    </row>
    <row r="1591" spans="4:47" ht="13.5" customHeight="1">
      <c r="D1591" s="283" t="s">
        <v>4640</v>
      </c>
      <c r="E1591" s="283" t="s">
        <v>4713</v>
      </c>
      <c r="F1591" s="285" t="s">
        <v>4472</v>
      </c>
      <c r="G1591" s="199">
        <v>30.3</v>
      </c>
      <c r="H1591" s="287" t="s">
        <v>2022</v>
      </c>
      <c r="I1591" s="287" t="s">
        <v>2022</v>
      </c>
      <c r="J1591" s="287" t="s">
        <v>2022</v>
      </c>
      <c r="K1591" s="287" t="s">
        <v>2022</v>
      </c>
      <c r="L1591" s="287" t="s">
        <v>2022</v>
      </c>
      <c r="M1591" s="287" t="s">
        <v>2022</v>
      </c>
      <c r="N1591" s="287" t="s">
        <v>2022</v>
      </c>
      <c r="O1591" s="287" t="s">
        <v>2022</v>
      </c>
      <c r="P1591" s="287" t="s">
        <v>2022</v>
      </c>
      <c r="Q1591" s="287" t="s">
        <v>2022</v>
      </c>
      <c r="R1591" s="287" t="s">
        <v>2022</v>
      </c>
      <c r="S1591" s="284">
        <v>1293</v>
      </c>
      <c r="T1591" s="284">
        <v>1573</v>
      </c>
      <c r="U1591" s="284">
        <v>1735</v>
      </c>
      <c r="V1591" s="284">
        <v>1313</v>
      </c>
      <c r="W1591" s="284">
        <v>1462</v>
      </c>
      <c r="X1591" s="284">
        <v>1134</v>
      </c>
      <c r="Y1591" s="284">
        <v>1297</v>
      </c>
      <c r="Z1591" s="284">
        <v>1497</v>
      </c>
      <c r="AA1591" s="284">
        <v>1217</v>
      </c>
      <c r="AB1591" s="284">
        <v>1257</v>
      </c>
      <c r="AC1591" s="284">
        <v>1508</v>
      </c>
      <c r="AD1591" s="284">
        <v>1758</v>
      </c>
      <c r="AE1591" s="284">
        <v>1335</v>
      </c>
      <c r="AF1591" s="284">
        <v>1495</v>
      </c>
      <c r="AG1591" s="284">
        <v>1719</v>
      </c>
      <c r="AH1591" s="284">
        <v>2006</v>
      </c>
      <c r="AI1591" s="284">
        <v>0</v>
      </c>
      <c r="AJ1591" s="284">
        <v>1320</v>
      </c>
      <c r="AK1591" s="284">
        <v>1541</v>
      </c>
      <c r="AL1591" s="284">
        <v>1797</v>
      </c>
      <c r="AM1591" s="284">
        <v>1102</v>
      </c>
      <c r="AN1591" s="284">
        <v>1239</v>
      </c>
      <c r="AO1591" s="284">
        <v>1398</v>
      </c>
      <c r="AP1591" s="284">
        <v>1244</v>
      </c>
      <c r="AQ1591" s="284">
        <v>1244</v>
      </c>
      <c r="AR1591" s="284">
        <v>1651</v>
      </c>
      <c r="AS1591" s="284">
        <v>1371</v>
      </c>
      <c r="AU1591" t="s">
        <v>4640</v>
      </c>
    </row>
    <row r="1592" spans="4:47" ht="13.5" customHeight="1">
      <c r="D1592" s="283" t="s">
        <v>4434</v>
      </c>
      <c r="E1592" s="282"/>
      <c r="F1592" s="285" t="s">
        <v>4471</v>
      </c>
      <c r="G1592" s="199">
        <v>31.3</v>
      </c>
      <c r="H1592" s="284">
        <v>1354</v>
      </c>
      <c r="I1592" s="284">
        <v>1417</v>
      </c>
      <c r="J1592" s="284">
        <v>1615</v>
      </c>
      <c r="K1592" s="284">
        <v>1472</v>
      </c>
      <c r="L1592" s="284">
        <v>1515</v>
      </c>
      <c r="M1592" s="284">
        <v>1769</v>
      </c>
      <c r="N1592" s="284">
        <v>1560</v>
      </c>
      <c r="O1592" s="284">
        <v>1461</v>
      </c>
      <c r="P1592" s="284">
        <v>1580</v>
      </c>
      <c r="Q1592" s="284">
        <v>1669</v>
      </c>
      <c r="R1592" s="284">
        <v>1637</v>
      </c>
      <c r="S1592" s="284">
        <v>1686</v>
      </c>
      <c r="T1592" s="284">
        <v>1981</v>
      </c>
      <c r="U1592" s="284">
        <v>2226</v>
      </c>
      <c r="V1592" s="284">
        <v>1553</v>
      </c>
      <c r="W1592" s="284">
        <v>1734</v>
      </c>
      <c r="X1592" s="284">
        <v>1436</v>
      </c>
      <c r="Y1592" s="284">
        <v>1608</v>
      </c>
      <c r="Z1592" s="284">
        <v>1864</v>
      </c>
      <c r="AA1592" s="284">
        <v>1551</v>
      </c>
      <c r="AB1592" s="284">
        <v>1516</v>
      </c>
      <c r="AC1592" s="284">
        <v>1810</v>
      </c>
      <c r="AD1592" s="284">
        <v>2113</v>
      </c>
      <c r="AE1592" s="284">
        <v>1656</v>
      </c>
      <c r="AF1592" s="284">
        <v>1991</v>
      </c>
      <c r="AG1592" s="284">
        <v>2231</v>
      </c>
      <c r="AH1592" s="284">
        <v>2608</v>
      </c>
      <c r="AI1592" s="284">
        <v>1330</v>
      </c>
      <c r="AJ1592" s="284">
        <v>1642</v>
      </c>
      <c r="AK1592" s="284">
        <v>1875</v>
      </c>
      <c r="AL1592" s="284">
        <v>2190</v>
      </c>
      <c r="AM1592" s="284">
        <v>1372</v>
      </c>
      <c r="AN1592" s="284">
        <v>1513</v>
      </c>
      <c r="AO1592" s="284">
        <v>1713</v>
      </c>
      <c r="AP1592" s="284">
        <v>1334</v>
      </c>
      <c r="AQ1592" s="284">
        <v>1334</v>
      </c>
      <c r="AR1592" s="284">
        <v>1754</v>
      </c>
      <c r="AS1592" s="284">
        <v>1599</v>
      </c>
      <c r="AU1592" t="s">
        <v>4434</v>
      </c>
    </row>
    <row r="1593" spans="4:47" ht="13.5" customHeight="1">
      <c r="D1593" s="283" t="s">
        <v>4435</v>
      </c>
      <c r="E1593" s="283" t="s">
        <v>4713</v>
      </c>
      <c r="F1593" s="285" t="s">
        <v>4472</v>
      </c>
      <c r="G1593" s="199">
        <v>31.3</v>
      </c>
      <c r="H1593" s="284">
        <v>1113</v>
      </c>
      <c r="I1593" s="284">
        <v>1181</v>
      </c>
      <c r="J1593" s="284">
        <v>1342</v>
      </c>
      <c r="K1593" s="284">
        <v>1174</v>
      </c>
      <c r="L1593" s="284">
        <v>1223</v>
      </c>
      <c r="M1593" s="284">
        <v>1457</v>
      </c>
      <c r="N1593" s="284">
        <v>1257</v>
      </c>
      <c r="O1593" s="284">
        <v>1207</v>
      </c>
      <c r="P1593" s="284">
        <v>1339</v>
      </c>
      <c r="Q1593" s="284">
        <v>1405</v>
      </c>
      <c r="R1593" s="284">
        <v>1372</v>
      </c>
      <c r="S1593" s="284">
        <v>1339</v>
      </c>
      <c r="T1593" s="284">
        <v>1628</v>
      </c>
      <c r="U1593" s="284">
        <v>1796</v>
      </c>
      <c r="V1593" s="284">
        <v>1349</v>
      </c>
      <c r="W1593" s="284">
        <v>1502</v>
      </c>
      <c r="X1593" s="284">
        <v>1161</v>
      </c>
      <c r="Y1593" s="284">
        <v>1329</v>
      </c>
      <c r="Z1593" s="284">
        <v>1534</v>
      </c>
      <c r="AA1593" s="284">
        <v>1246</v>
      </c>
      <c r="AB1593" s="284">
        <v>1289</v>
      </c>
      <c r="AC1593" s="284">
        <v>1548</v>
      </c>
      <c r="AD1593" s="284">
        <v>1805</v>
      </c>
      <c r="AE1593" s="284">
        <v>1369</v>
      </c>
      <c r="AF1593" s="284">
        <v>1527</v>
      </c>
      <c r="AG1593" s="284">
        <v>1759</v>
      </c>
      <c r="AH1593" s="284">
        <v>2053</v>
      </c>
      <c r="AI1593" s="284">
        <v>1065</v>
      </c>
      <c r="AJ1593" s="284">
        <v>1352</v>
      </c>
      <c r="AK1593" s="284">
        <v>1581</v>
      </c>
      <c r="AL1593" s="284">
        <v>1844</v>
      </c>
      <c r="AM1593" s="284">
        <v>1129</v>
      </c>
      <c r="AN1593" s="284">
        <v>1271</v>
      </c>
      <c r="AO1593" s="284">
        <v>1434</v>
      </c>
      <c r="AP1593" s="284">
        <v>1270</v>
      </c>
      <c r="AQ1593" s="284">
        <v>1270</v>
      </c>
      <c r="AR1593" s="284">
        <v>1692</v>
      </c>
      <c r="AS1593" s="284">
        <v>1397</v>
      </c>
      <c r="AU1593" t="s">
        <v>4435</v>
      </c>
    </row>
    <row r="1594" spans="4:47" ht="13.5" customHeight="1">
      <c r="D1594" s="283" t="s">
        <v>4436</v>
      </c>
      <c r="E1594" s="283" t="s">
        <v>4713</v>
      </c>
      <c r="F1594" s="285" t="s">
        <v>4472</v>
      </c>
      <c r="G1594" s="199">
        <v>31.3</v>
      </c>
      <c r="H1594" s="284">
        <v>1113</v>
      </c>
      <c r="I1594" s="284">
        <v>1181</v>
      </c>
      <c r="J1594" s="284">
        <v>1342</v>
      </c>
      <c r="K1594" s="284">
        <v>1174</v>
      </c>
      <c r="L1594" s="284">
        <v>1223</v>
      </c>
      <c r="M1594" s="284">
        <v>1457</v>
      </c>
      <c r="N1594" s="284">
        <v>1257</v>
      </c>
      <c r="O1594" s="284">
        <v>1207</v>
      </c>
      <c r="P1594" s="284">
        <v>1339</v>
      </c>
      <c r="Q1594" s="284">
        <v>1405</v>
      </c>
      <c r="R1594" s="284">
        <v>1372</v>
      </c>
      <c r="S1594" s="284">
        <v>1339</v>
      </c>
      <c r="T1594" s="284">
        <v>1628</v>
      </c>
      <c r="U1594" s="284">
        <v>1796</v>
      </c>
      <c r="V1594" s="284">
        <v>1349</v>
      </c>
      <c r="W1594" s="284">
        <v>1502</v>
      </c>
      <c r="X1594" s="284">
        <v>1161</v>
      </c>
      <c r="Y1594" s="284">
        <v>1329</v>
      </c>
      <c r="Z1594" s="284">
        <v>1534</v>
      </c>
      <c r="AA1594" s="284">
        <v>1246</v>
      </c>
      <c r="AB1594" s="284">
        <v>1289</v>
      </c>
      <c r="AC1594" s="284">
        <v>1548</v>
      </c>
      <c r="AD1594" s="284">
        <v>1805</v>
      </c>
      <c r="AE1594" s="284">
        <v>1369</v>
      </c>
      <c r="AF1594" s="284">
        <v>1527</v>
      </c>
      <c r="AG1594" s="284">
        <v>1759</v>
      </c>
      <c r="AH1594" s="284">
        <v>2053</v>
      </c>
      <c r="AI1594" s="284">
        <v>1065</v>
      </c>
      <c r="AJ1594" s="284">
        <v>1352</v>
      </c>
      <c r="AK1594" s="284">
        <v>1581</v>
      </c>
      <c r="AL1594" s="284">
        <v>1844</v>
      </c>
      <c r="AM1594" s="284">
        <v>1129</v>
      </c>
      <c r="AN1594" s="284">
        <v>1271</v>
      </c>
      <c r="AO1594" s="284">
        <v>1434</v>
      </c>
      <c r="AP1594" s="284">
        <v>1270</v>
      </c>
      <c r="AQ1594" s="284">
        <v>1270</v>
      </c>
      <c r="AR1594" s="284">
        <v>1692</v>
      </c>
      <c r="AS1594" s="284">
        <v>1397</v>
      </c>
      <c r="AU1594" t="s">
        <v>4436</v>
      </c>
    </row>
    <row r="1595" spans="4:47" ht="13.5" customHeight="1">
      <c r="D1595" s="283" t="s">
        <v>4437</v>
      </c>
      <c r="E1595" s="282"/>
      <c r="F1595" s="285" t="s">
        <v>4471</v>
      </c>
      <c r="G1595" s="199">
        <v>32.300000000000004</v>
      </c>
      <c r="H1595" s="287">
        <v>1392</v>
      </c>
      <c r="I1595" s="287">
        <v>1434</v>
      </c>
      <c r="J1595" s="287">
        <v>1676</v>
      </c>
      <c r="K1595" s="287">
        <v>1499</v>
      </c>
      <c r="L1595" s="287">
        <v>1537</v>
      </c>
      <c r="M1595" s="287">
        <v>1813</v>
      </c>
      <c r="N1595" s="287">
        <v>1648</v>
      </c>
      <c r="O1595" s="287">
        <v>1540</v>
      </c>
      <c r="P1595" s="287">
        <v>1598</v>
      </c>
      <c r="Q1595" s="287">
        <v>1706</v>
      </c>
      <c r="R1595" s="287">
        <v>1696</v>
      </c>
      <c r="S1595" s="287">
        <v>1729</v>
      </c>
      <c r="T1595" s="287">
        <v>2034</v>
      </c>
      <c r="U1595" s="287">
        <v>2284</v>
      </c>
      <c r="V1595" s="284">
        <v>1601</v>
      </c>
      <c r="W1595" s="284">
        <v>1788</v>
      </c>
      <c r="X1595" s="284">
        <v>1477</v>
      </c>
      <c r="Y1595" s="284">
        <v>1655</v>
      </c>
      <c r="Z1595" s="284">
        <v>1918</v>
      </c>
      <c r="AA1595" s="284">
        <v>1596</v>
      </c>
      <c r="AB1595" s="284">
        <v>1563</v>
      </c>
      <c r="AC1595" s="284">
        <v>1864</v>
      </c>
      <c r="AD1595" s="284">
        <v>2176</v>
      </c>
      <c r="AE1595" s="284">
        <v>1706</v>
      </c>
      <c r="AF1595" s="284">
        <v>2038</v>
      </c>
      <c r="AG1595" s="284">
        <v>2286</v>
      </c>
      <c r="AH1595" s="284">
        <v>2672</v>
      </c>
      <c r="AI1595" s="284">
        <v>1365</v>
      </c>
      <c r="AJ1595" s="284">
        <v>1689</v>
      </c>
      <c r="AK1595" s="284">
        <v>1929</v>
      </c>
      <c r="AL1595" s="284">
        <v>2254</v>
      </c>
      <c r="AM1595" s="284">
        <v>1413</v>
      </c>
      <c r="AN1595" s="284">
        <v>1559</v>
      </c>
      <c r="AO1595" s="284">
        <v>1765</v>
      </c>
      <c r="AP1595" s="284">
        <v>1388</v>
      </c>
      <c r="AQ1595" s="284">
        <v>1388</v>
      </c>
      <c r="AR1595" s="284">
        <v>1823</v>
      </c>
      <c r="AS1595" s="284">
        <v>1653</v>
      </c>
      <c r="AU1595" t="s">
        <v>4437</v>
      </c>
    </row>
    <row r="1596" spans="4:47" ht="13.5" customHeight="1">
      <c r="D1596" s="283" t="s">
        <v>4438</v>
      </c>
      <c r="E1596" s="283" t="s">
        <v>4713</v>
      </c>
      <c r="F1596" s="285" t="s">
        <v>4472</v>
      </c>
      <c r="G1596" s="199">
        <v>32.300000000000004</v>
      </c>
      <c r="H1596" s="284">
        <v>1178</v>
      </c>
      <c r="I1596" s="284">
        <v>1227</v>
      </c>
      <c r="J1596" s="284">
        <v>1431</v>
      </c>
      <c r="K1596" s="284">
        <v>1235</v>
      </c>
      <c r="L1596" s="284">
        <v>1281</v>
      </c>
      <c r="M1596" s="284">
        <v>1502</v>
      </c>
      <c r="N1596" s="284">
        <v>1359</v>
      </c>
      <c r="O1596" s="284">
        <v>1321</v>
      </c>
      <c r="P1596" s="284">
        <v>1381</v>
      </c>
      <c r="Q1596" s="284">
        <v>1481</v>
      </c>
      <c r="R1596" s="284">
        <v>1463</v>
      </c>
      <c r="S1596" s="284">
        <v>1407</v>
      </c>
      <c r="T1596" s="284">
        <v>1707</v>
      </c>
      <c r="U1596" s="284">
        <v>1886</v>
      </c>
      <c r="V1596" s="284">
        <v>1424</v>
      </c>
      <c r="W1596" s="284">
        <v>1587</v>
      </c>
      <c r="X1596" s="284">
        <v>1232</v>
      </c>
      <c r="Y1596" s="284">
        <v>1406</v>
      </c>
      <c r="Z1596" s="284">
        <v>1625</v>
      </c>
      <c r="AA1596" s="284">
        <v>1324</v>
      </c>
      <c r="AB1596" s="284">
        <v>1366</v>
      </c>
      <c r="AC1596" s="284">
        <v>1633</v>
      </c>
      <c r="AD1596" s="284">
        <v>1904</v>
      </c>
      <c r="AE1596" s="284">
        <v>1452</v>
      </c>
      <c r="AF1596" s="284">
        <v>1603</v>
      </c>
      <c r="AG1596" s="284">
        <v>1844</v>
      </c>
      <c r="AH1596" s="284">
        <v>2152</v>
      </c>
      <c r="AI1596" s="284">
        <v>1133</v>
      </c>
      <c r="AJ1596" s="284">
        <v>1429</v>
      </c>
      <c r="AK1596" s="284">
        <v>1666</v>
      </c>
      <c r="AL1596" s="284">
        <v>1943</v>
      </c>
      <c r="AM1596" s="284">
        <v>1200</v>
      </c>
      <c r="AN1596" s="284">
        <v>1347</v>
      </c>
      <c r="AO1596" s="284">
        <v>1520</v>
      </c>
      <c r="AP1596" s="284">
        <v>1358</v>
      </c>
      <c r="AQ1596" s="284">
        <v>1358</v>
      </c>
      <c r="AR1596" s="284">
        <v>1795</v>
      </c>
      <c r="AS1596" s="284">
        <v>1484</v>
      </c>
      <c r="AU1596" t="s">
        <v>4438</v>
      </c>
    </row>
    <row r="1597" spans="4:47" ht="13.5" customHeight="1">
      <c r="D1597" s="283" t="s">
        <v>4439</v>
      </c>
      <c r="E1597" s="283" t="s">
        <v>4713</v>
      </c>
      <c r="F1597" s="285" t="s">
        <v>4472</v>
      </c>
      <c r="G1597" s="199">
        <v>32.300000000000004</v>
      </c>
      <c r="H1597" s="284">
        <v>1178</v>
      </c>
      <c r="I1597" s="284">
        <v>1227</v>
      </c>
      <c r="J1597" s="284">
        <v>1431</v>
      </c>
      <c r="K1597" s="284">
        <v>1235</v>
      </c>
      <c r="L1597" s="284">
        <v>1281</v>
      </c>
      <c r="M1597" s="284">
        <v>1502</v>
      </c>
      <c r="N1597" s="284">
        <v>1359</v>
      </c>
      <c r="O1597" s="284">
        <v>1321</v>
      </c>
      <c r="P1597" s="284">
        <v>1381</v>
      </c>
      <c r="Q1597" s="284">
        <v>1481</v>
      </c>
      <c r="R1597" s="284">
        <v>1463</v>
      </c>
      <c r="S1597" s="284">
        <v>1407</v>
      </c>
      <c r="T1597" s="284">
        <v>1707</v>
      </c>
      <c r="U1597" s="284">
        <v>1886</v>
      </c>
      <c r="V1597" s="284">
        <v>1424</v>
      </c>
      <c r="W1597" s="284">
        <v>1587</v>
      </c>
      <c r="X1597" s="284">
        <v>1232</v>
      </c>
      <c r="Y1597" s="284">
        <v>1406</v>
      </c>
      <c r="Z1597" s="284">
        <v>1625</v>
      </c>
      <c r="AA1597" s="284">
        <v>1324</v>
      </c>
      <c r="AB1597" s="284">
        <v>1366</v>
      </c>
      <c r="AC1597" s="284">
        <v>1633</v>
      </c>
      <c r="AD1597" s="284">
        <v>1904</v>
      </c>
      <c r="AE1597" s="284">
        <v>1452</v>
      </c>
      <c r="AF1597" s="284">
        <v>1603</v>
      </c>
      <c r="AG1597" s="284">
        <v>1844</v>
      </c>
      <c r="AH1597" s="284">
        <v>2152</v>
      </c>
      <c r="AI1597" s="284">
        <v>1133</v>
      </c>
      <c r="AJ1597" s="284">
        <v>1429</v>
      </c>
      <c r="AK1597" s="284">
        <v>1666</v>
      </c>
      <c r="AL1597" s="284">
        <v>1943</v>
      </c>
      <c r="AM1597" s="284">
        <v>1200</v>
      </c>
      <c r="AN1597" s="284">
        <v>1347</v>
      </c>
      <c r="AO1597" s="284">
        <v>1520</v>
      </c>
      <c r="AP1597" s="284">
        <v>1358</v>
      </c>
      <c r="AQ1597" s="284">
        <v>1358</v>
      </c>
      <c r="AR1597" s="284">
        <v>1795</v>
      </c>
      <c r="AS1597" s="284">
        <v>1484</v>
      </c>
      <c r="AU1597" t="s">
        <v>4439</v>
      </c>
    </row>
    <row r="1598" spans="4:47" ht="13.5" customHeight="1">
      <c r="D1598" s="283" t="s">
        <v>4440</v>
      </c>
      <c r="E1598" s="282"/>
      <c r="F1598" s="285" t="s">
        <v>4471</v>
      </c>
      <c r="G1598" s="199">
        <v>33.4</v>
      </c>
      <c r="H1598" s="284">
        <v>1472</v>
      </c>
      <c r="I1598" s="284">
        <v>1535</v>
      </c>
      <c r="J1598" s="284">
        <v>1749</v>
      </c>
      <c r="K1598" s="284">
        <v>1596</v>
      </c>
      <c r="L1598" s="284">
        <v>1637</v>
      </c>
      <c r="M1598" s="284">
        <v>1917</v>
      </c>
      <c r="N1598" s="284">
        <v>1690</v>
      </c>
      <c r="O1598" s="284">
        <v>1579</v>
      </c>
      <c r="P1598" s="284">
        <v>1710</v>
      </c>
      <c r="Q1598" s="284">
        <v>1813</v>
      </c>
      <c r="R1598" s="284">
        <v>1771</v>
      </c>
      <c r="S1598" s="284">
        <v>1803</v>
      </c>
      <c r="T1598" s="284">
        <v>2119</v>
      </c>
      <c r="U1598" s="284">
        <v>2381</v>
      </c>
      <c r="V1598" s="284">
        <v>1683</v>
      </c>
      <c r="W1598" s="284">
        <v>1881</v>
      </c>
      <c r="X1598" s="284">
        <v>1552</v>
      </c>
      <c r="Y1598" s="284">
        <v>1736</v>
      </c>
      <c r="Z1598" s="284">
        <v>2013</v>
      </c>
      <c r="AA1598" s="284">
        <v>1679</v>
      </c>
      <c r="AB1598" s="284">
        <v>1643</v>
      </c>
      <c r="AC1598" s="284">
        <v>1953</v>
      </c>
      <c r="AD1598" s="284">
        <v>2280</v>
      </c>
      <c r="AE1598" s="284">
        <v>1793</v>
      </c>
      <c r="AF1598" s="284">
        <v>2118</v>
      </c>
      <c r="AG1598" s="284">
        <v>2374</v>
      </c>
      <c r="AH1598" s="284">
        <v>2776</v>
      </c>
      <c r="AI1598" s="284">
        <v>1443</v>
      </c>
      <c r="AJ1598" s="284">
        <v>1769</v>
      </c>
      <c r="AK1598" s="284">
        <v>2018</v>
      </c>
      <c r="AL1598" s="284">
        <v>2358</v>
      </c>
      <c r="AM1598" s="284">
        <v>1488</v>
      </c>
      <c r="AN1598" s="284">
        <v>1639</v>
      </c>
      <c r="AO1598" s="284">
        <v>1856</v>
      </c>
      <c r="AP1598" s="284">
        <v>1481</v>
      </c>
      <c r="AQ1598" s="284">
        <v>1481</v>
      </c>
      <c r="AR1598" s="284">
        <v>1930</v>
      </c>
      <c r="AS1598" s="284">
        <v>1745</v>
      </c>
      <c r="AU1598" t="s">
        <v>4440</v>
      </c>
    </row>
    <row r="1599" spans="4:47" ht="13.5" customHeight="1">
      <c r="D1599" s="283" t="s">
        <v>4441</v>
      </c>
      <c r="E1599" s="283" t="s">
        <v>4713</v>
      </c>
      <c r="F1599" s="285" t="s">
        <v>4472</v>
      </c>
      <c r="G1599" s="199">
        <v>33.4</v>
      </c>
      <c r="H1599" s="284">
        <v>1237</v>
      </c>
      <c r="I1599" s="284">
        <v>1328</v>
      </c>
      <c r="J1599" s="284">
        <v>1508</v>
      </c>
      <c r="K1599" s="284">
        <v>1324</v>
      </c>
      <c r="L1599" s="284">
        <v>1370</v>
      </c>
      <c r="M1599" s="284">
        <v>1638</v>
      </c>
      <c r="N1599" s="284">
        <v>1415</v>
      </c>
      <c r="O1599" s="284">
        <v>1354</v>
      </c>
      <c r="P1599" s="284">
        <v>1499</v>
      </c>
      <c r="Q1599" s="284">
        <v>1583</v>
      </c>
      <c r="R1599" s="284">
        <v>1537</v>
      </c>
      <c r="S1599" s="284">
        <v>1482</v>
      </c>
      <c r="T1599" s="284">
        <v>1793</v>
      </c>
      <c r="U1599" s="284">
        <v>1983</v>
      </c>
      <c r="V1599" s="284">
        <v>1506</v>
      </c>
      <c r="W1599" s="284">
        <v>1680</v>
      </c>
      <c r="X1599" s="284">
        <v>1307</v>
      </c>
      <c r="Y1599" s="284">
        <v>1487</v>
      </c>
      <c r="Z1599" s="284">
        <v>1720</v>
      </c>
      <c r="AA1599" s="284">
        <v>1406</v>
      </c>
      <c r="AB1599" s="284">
        <v>1446</v>
      </c>
      <c r="AC1599" s="284">
        <v>1722</v>
      </c>
      <c r="AD1599" s="284">
        <v>2008</v>
      </c>
      <c r="AE1599" s="284">
        <v>1540</v>
      </c>
      <c r="AF1599" s="284">
        <v>1684</v>
      </c>
      <c r="AG1599" s="284">
        <v>1932</v>
      </c>
      <c r="AH1599" s="284">
        <v>2256</v>
      </c>
      <c r="AI1599" s="284">
        <v>1209</v>
      </c>
      <c r="AJ1599" s="284">
        <v>1509</v>
      </c>
      <c r="AK1599" s="284">
        <v>1754</v>
      </c>
      <c r="AL1599" s="284">
        <v>2047</v>
      </c>
      <c r="AM1599" s="284">
        <v>1275</v>
      </c>
      <c r="AN1599" s="284">
        <v>1426</v>
      </c>
      <c r="AO1599" s="284">
        <v>1611</v>
      </c>
      <c r="AP1599" s="284">
        <v>1450</v>
      </c>
      <c r="AQ1599" s="284">
        <v>1450</v>
      </c>
      <c r="AR1599" s="284">
        <v>1902</v>
      </c>
      <c r="AS1599" s="284">
        <v>1576</v>
      </c>
      <c r="AU1599" t="s">
        <v>4441</v>
      </c>
    </row>
    <row r="1600" spans="4:47" ht="13.5" customHeight="1">
      <c r="D1600" s="283" t="s">
        <v>4442</v>
      </c>
      <c r="E1600" s="283" t="s">
        <v>4713</v>
      </c>
      <c r="F1600" s="285" t="s">
        <v>4472</v>
      </c>
      <c r="G1600" s="199">
        <v>33.4</v>
      </c>
      <c r="H1600" s="284">
        <v>1237</v>
      </c>
      <c r="I1600" s="284">
        <v>1328</v>
      </c>
      <c r="J1600" s="284">
        <v>1508</v>
      </c>
      <c r="K1600" s="284">
        <v>1324</v>
      </c>
      <c r="L1600" s="284">
        <v>1370</v>
      </c>
      <c r="M1600" s="284">
        <v>1638</v>
      </c>
      <c r="N1600" s="284">
        <v>1415</v>
      </c>
      <c r="O1600" s="284">
        <v>1354</v>
      </c>
      <c r="P1600" s="284">
        <v>1499</v>
      </c>
      <c r="Q1600" s="284">
        <v>1583</v>
      </c>
      <c r="R1600" s="284">
        <v>1537</v>
      </c>
      <c r="S1600" s="284">
        <v>1482</v>
      </c>
      <c r="T1600" s="284">
        <v>1793</v>
      </c>
      <c r="U1600" s="284">
        <v>1983</v>
      </c>
      <c r="V1600" s="284">
        <v>1506</v>
      </c>
      <c r="W1600" s="284">
        <v>1680</v>
      </c>
      <c r="X1600" s="284">
        <v>1307</v>
      </c>
      <c r="Y1600" s="284">
        <v>1487</v>
      </c>
      <c r="Z1600" s="284">
        <v>1720</v>
      </c>
      <c r="AA1600" s="284">
        <v>1406</v>
      </c>
      <c r="AB1600" s="284">
        <v>1446</v>
      </c>
      <c r="AC1600" s="284">
        <v>1722</v>
      </c>
      <c r="AD1600" s="284">
        <v>2008</v>
      </c>
      <c r="AE1600" s="284">
        <v>1540</v>
      </c>
      <c r="AF1600" s="284">
        <v>1684</v>
      </c>
      <c r="AG1600" s="284">
        <v>1932</v>
      </c>
      <c r="AH1600" s="284">
        <v>2256</v>
      </c>
      <c r="AI1600" s="284">
        <v>1209</v>
      </c>
      <c r="AJ1600" s="284">
        <v>1509</v>
      </c>
      <c r="AK1600" s="284">
        <v>1754</v>
      </c>
      <c r="AL1600" s="284">
        <v>2047</v>
      </c>
      <c r="AM1600" s="284">
        <v>1275</v>
      </c>
      <c r="AN1600" s="284">
        <v>1426</v>
      </c>
      <c r="AO1600" s="284">
        <v>1611</v>
      </c>
      <c r="AP1600" s="284">
        <v>1450</v>
      </c>
      <c r="AQ1600" s="284">
        <v>1450</v>
      </c>
      <c r="AR1600" s="284">
        <v>1902</v>
      </c>
      <c r="AS1600" s="284">
        <v>1576</v>
      </c>
      <c r="AU1600" t="s">
        <v>4442</v>
      </c>
    </row>
    <row r="1601" spans="4:47" ht="13.5" customHeight="1">
      <c r="D1601" s="283" t="s">
        <v>4443</v>
      </c>
      <c r="E1601" s="282"/>
      <c r="F1601" s="285" t="s">
        <v>4473</v>
      </c>
      <c r="G1601" s="199">
        <v>32.9</v>
      </c>
      <c r="H1601" s="287">
        <v>1339</v>
      </c>
      <c r="I1601" s="287">
        <v>1410</v>
      </c>
      <c r="J1601" s="287">
        <v>1607</v>
      </c>
      <c r="K1601" s="287">
        <v>1450</v>
      </c>
      <c r="L1601" s="287">
        <v>1502</v>
      </c>
      <c r="M1601" s="287">
        <v>1756</v>
      </c>
      <c r="N1601" s="287">
        <v>1542</v>
      </c>
      <c r="O1601" s="287">
        <v>1455</v>
      </c>
      <c r="P1601" s="287">
        <v>1580</v>
      </c>
      <c r="Q1601" s="287">
        <v>1660</v>
      </c>
      <c r="R1601" s="287">
        <v>1635</v>
      </c>
      <c r="S1601" s="287">
        <v>1681</v>
      </c>
      <c r="T1601" s="287">
        <v>1988</v>
      </c>
      <c r="U1601" s="287">
        <v>2227</v>
      </c>
      <c r="V1601" s="284">
        <v>1551</v>
      </c>
      <c r="W1601" s="284">
        <v>1734</v>
      </c>
      <c r="X1601" s="284">
        <v>1422</v>
      </c>
      <c r="Y1601" s="284">
        <v>1602</v>
      </c>
      <c r="Z1601" s="284">
        <v>1855</v>
      </c>
      <c r="AA1601" s="284">
        <v>1533</v>
      </c>
      <c r="AB1601" s="284">
        <v>1512</v>
      </c>
      <c r="AC1601" s="284">
        <v>1817</v>
      </c>
      <c r="AD1601" s="284">
        <v>2120</v>
      </c>
      <c r="AE1601" s="284">
        <v>1644</v>
      </c>
      <c r="AF1601" s="284">
        <v>1988</v>
      </c>
      <c r="AG1601" s="284">
        <v>2238</v>
      </c>
      <c r="AH1601" s="284">
        <v>2616</v>
      </c>
      <c r="AI1601" s="284">
        <v>1308</v>
      </c>
      <c r="AJ1601" s="284">
        <v>1638</v>
      </c>
      <c r="AK1601" s="284">
        <v>1882</v>
      </c>
      <c r="AL1601" s="284">
        <v>2197</v>
      </c>
      <c r="AM1601" s="284">
        <v>1359</v>
      </c>
      <c r="AN1601" s="284">
        <v>1507</v>
      </c>
      <c r="AO1601" s="284">
        <v>1704</v>
      </c>
      <c r="AP1601" s="284">
        <v>1409</v>
      </c>
      <c r="AQ1601" s="284">
        <v>1376</v>
      </c>
      <c r="AR1601" s="284">
        <v>1816</v>
      </c>
      <c r="AS1601" s="284">
        <v>1640</v>
      </c>
      <c r="AU1601" t="s">
        <v>4443</v>
      </c>
    </row>
    <row r="1602" spans="4:47" ht="13.5" customHeight="1">
      <c r="D1602" s="283" t="s">
        <v>4641</v>
      </c>
      <c r="E1602" s="282"/>
      <c r="F1602" s="285" t="s">
        <v>4473</v>
      </c>
      <c r="G1602" s="199">
        <v>34</v>
      </c>
      <c r="H1602" s="287" t="s">
        <v>2022</v>
      </c>
      <c r="I1602" s="287" t="s">
        <v>2022</v>
      </c>
      <c r="J1602" s="287" t="s">
        <v>2022</v>
      </c>
      <c r="K1602" s="287" t="s">
        <v>2022</v>
      </c>
      <c r="L1602" s="287" t="s">
        <v>2022</v>
      </c>
      <c r="M1602" s="287" t="s">
        <v>2022</v>
      </c>
      <c r="N1602" s="287" t="s">
        <v>2022</v>
      </c>
      <c r="O1602" s="287" t="s">
        <v>2022</v>
      </c>
      <c r="P1602" s="287" t="s">
        <v>2022</v>
      </c>
      <c r="Q1602" s="287" t="s">
        <v>2022</v>
      </c>
      <c r="R1602" s="287" t="s">
        <v>2022</v>
      </c>
      <c r="S1602" s="284">
        <v>1700</v>
      </c>
      <c r="T1602" s="284">
        <v>2017</v>
      </c>
      <c r="U1602" s="284">
        <v>2255</v>
      </c>
      <c r="V1602" s="284">
        <v>1599</v>
      </c>
      <c r="W1602" s="284">
        <v>1788</v>
      </c>
      <c r="X1602" s="284">
        <v>1462</v>
      </c>
      <c r="Y1602" s="284">
        <v>1648</v>
      </c>
      <c r="Z1602" s="284">
        <v>1908</v>
      </c>
      <c r="AA1602" s="284">
        <v>1576</v>
      </c>
      <c r="AB1602" s="284">
        <v>1558</v>
      </c>
      <c r="AC1602" s="284">
        <v>1871</v>
      </c>
      <c r="AD1602" s="284">
        <v>2184</v>
      </c>
      <c r="AE1602" s="284">
        <v>1693</v>
      </c>
      <c r="AF1602" s="284">
        <v>2033</v>
      </c>
      <c r="AG1602" s="284">
        <v>2292</v>
      </c>
      <c r="AH1602" s="284">
        <v>2679</v>
      </c>
      <c r="AI1602" s="284">
        <v>0</v>
      </c>
      <c r="AJ1602" s="284">
        <v>1684</v>
      </c>
      <c r="AK1602" s="284">
        <v>1936</v>
      </c>
      <c r="AL1602" s="284">
        <v>2261</v>
      </c>
      <c r="AM1602" s="284">
        <v>1398</v>
      </c>
      <c r="AN1602" s="284">
        <v>1552</v>
      </c>
      <c r="AO1602" s="284">
        <v>1755</v>
      </c>
      <c r="AP1602" s="284">
        <v>1422</v>
      </c>
      <c r="AQ1602" s="284">
        <v>1405</v>
      </c>
      <c r="AR1602" s="284">
        <v>1862</v>
      </c>
      <c r="AS1602" s="284">
        <v>1669</v>
      </c>
      <c r="AU1602" t="s">
        <v>4641</v>
      </c>
    </row>
    <row r="1603" spans="4:47" ht="13.5" customHeight="1">
      <c r="D1603" s="283" t="s">
        <v>4444</v>
      </c>
      <c r="E1603" s="282"/>
      <c r="F1603" s="285" t="s">
        <v>4473</v>
      </c>
      <c r="G1603" s="199">
        <v>35.200000000000003</v>
      </c>
      <c r="H1603" s="287">
        <v>1417</v>
      </c>
      <c r="I1603" s="287">
        <v>1491</v>
      </c>
      <c r="J1603" s="287">
        <v>1699</v>
      </c>
      <c r="K1603" s="287">
        <v>1536</v>
      </c>
      <c r="L1603" s="287">
        <v>1587</v>
      </c>
      <c r="M1603" s="287">
        <v>1863</v>
      </c>
      <c r="N1603" s="287">
        <v>1633</v>
      </c>
      <c r="O1603" s="287">
        <v>1535</v>
      </c>
      <c r="P1603" s="287">
        <v>1675</v>
      </c>
      <c r="Q1603" s="287">
        <v>1762</v>
      </c>
      <c r="R1603" s="287">
        <v>1731</v>
      </c>
      <c r="S1603" s="287">
        <v>1765</v>
      </c>
      <c r="T1603" s="287">
        <v>2094</v>
      </c>
      <c r="U1603" s="287">
        <v>2342</v>
      </c>
      <c r="V1603" s="284">
        <v>1647</v>
      </c>
      <c r="W1603" s="284">
        <v>1841</v>
      </c>
      <c r="X1603" s="284">
        <v>1501</v>
      </c>
      <c r="Y1603" s="284">
        <v>1693</v>
      </c>
      <c r="Z1603" s="284">
        <v>1960</v>
      </c>
      <c r="AA1603" s="284">
        <v>1618</v>
      </c>
      <c r="AB1603" s="284">
        <v>1603</v>
      </c>
      <c r="AC1603" s="284">
        <v>1925</v>
      </c>
      <c r="AD1603" s="284">
        <v>2247</v>
      </c>
      <c r="AE1603" s="284">
        <v>1741</v>
      </c>
      <c r="AF1603" s="284">
        <v>2078</v>
      </c>
      <c r="AG1603" s="284">
        <v>2346</v>
      </c>
      <c r="AH1603" s="284">
        <v>2742</v>
      </c>
      <c r="AI1603" s="284">
        <v>1382</v>
      </c>
      <c r="AJ1603" s="284">
        <v>1729</v>
      </c>
      <c r="AK1603" s="284">
        <v>1990</v>
      </c>
      <c r="AL1603" s="284">
        <v>2324</v>
      </c>
      <c r="AM1603" s="284">
        <v>1437</v>
      </c>
      <c r="AN1603" s="284">
        <v>1596</v>
      </c>
      <c r="AO1603" s="284">
        <v>1805</v>
      </c>
      <c r="AP1603" s="284">
        <v>1434</v>
      </c>
      <c r="AQ1603" s="284">
        <v>1434</v>
      </c>
      <c r="AR1603" s="284">
        <v>1908</v>
      </c>
      <c r="AS1603" s="284">
        <v>1697</v>
      </c>
      <c r="AU1603" t="s">
        <v>4444</v>
      </c>
    </row>
    <row r="1604" spans="4:47" ht="13.5" customHeight="1">
      <c r="D1604" s="283" t="s">
        <v>4445</v>
      </c>
      <c r="E1604" s="282"/>
      <c r="F1604" s="285" t="s">
        <v>4473</v>
      </c>
      <c r="G1604" s="199">
        <v>36.4</v>
      </c>
      <c r="H1604" s="284">
        <v>1457</v>
      </c>
      <c r="I1604" s="284">
        <v>1509</v>
      </c>
      <c r="J1604" s="284">
        <v>1765</v>
      </c>
      <c r="K1604" s="284">
        <v>1565</v>
      </c>
      <c r="L1604" s="284">
        <v>1612</v>
      </c>
      <c r="M1604" s="284">
        <v>1902</v>
      </c>
      <c r="N1604" s="284">
        <v>1726</v>
      </c>
      <c r="O1604" s="284">
        <v>1625</v>
      </c>
      <c r="P1604" s="284">
        <v>1692</v>
      </c>
      <c r="Q1604" s="284">
        <v>1804</v>
      </c>
      <c r="R1604" s="284">
        <v>1796</v>
      </c>
      <c r="S1604" s="284">
        <v>1813</v>
      </c>
      <c r="T1604" s="284">
        <v>2153</v>
      </c>
      <c r="U1604" s="284">
        <v>2407</v>
      </c>
      <c r="V1604" s="284">
        <v>1701</v>
      </c>
      <c r="W1604" s="284">
        <v>1901</v>
      </c>
      <c r="X1604" s="284">
        <v>1546</v>
      </c>
      <c r="Y1604" s="284">
        <v>1744</v>
      </c>
      <c r="Z1604" s="284">
        <v>2020</v>
      </c>
      <c r="AA1604" s="284">
        <v>1668</v>
      </c>
      <c r="AB1604" s="284">
        <v>1654</v>
      </c>
      <c r="AC1604" s="284">
        <v>1985</v>
      </c>
      <c r="AD1604" s="284">
        <v>2317</v>
      </c>
      <c r="AE1604" s="284">
        <v>1796</v>
      </c>
      <c r="AF1604" s="284">
        <v>2130</v>
      </c>
      <c r="AG1604" s="284">
        <v>2406</v>
      </c>
      <c r="AH1604" s="284">
        <v>2812</v>
      </c>
      <c r="AI1604" s="284">
        <v>1422</v>
      </c>
      <c r="AJ1604" s="284">
        <v>1780</v>
      </c>
      <c r="AK1604" s="284">
        <v>2050</v>
      </c>
      <c r="AL1604" s="284">
        <v>2394</v>
      </c>
      <c r="AM1604" s="284">
        <v>1482</v>
      </c>
      <c r="AN1604" s="284">
        <v>1647</v>
      </c>
      <c r="AO1604" s="284">
        <v>1863</v>
      </c>
      <c r="AP1604" s="284">
        <v>1494</v>
      </c>
      <c r="AQ1604" s="284">
        <v>1494</v>
      </c>
      <c r="AR1604" s="284">
        <v>1984</v>
      </c>
      <c r="AS1604" s="284">
        <v>1757</v>
      </c>
      <c r="AU1604" t="s">
        <v>4445</v>
      </c>
    </row>
    <row r="1605" spans="4:47" ht="13.5" customHeight="1">
      <c r="D1605" s="283" t="s">
        <v>4446</v>
      </c>
      <c r="E1605" s="282"/>
      <c r="F1605" s="285" t="s">
        <v>4473</v>
      </c>
      <c r="G1605" s="199">
        <v>37.5</v>
      </c>
      <c r="H1605" s="287">
        <v>1540</v>
      </c>
      <c r="I1605" s="287">
        <v>1615</v>
      </c>
      <c r="J1605" s="287">
        <v>1839</v>
      </c>
      <c r="K1605" s="287">
        <v>1664</v>
      </c>
      <c r="L1605" s="287">
        <v>1714</v>
      </c>
      <c r="M1605" s="287">
        <v>2019</v>
      </c>
      <c r="N1605" s="287">
        <v>1769</v>
      </c>
      <c r="O1605" s="287">
        <v>1659</v>
      </c>
      <c r="P1605" s="287">
        <v>1811</v>
      </c>
      <c r="Q1605" s="287">
        <v>1913</v>
      </c>
      <c r="R1605" s="287">
        <v>1871</v>
      </c>
      <c r="S1605" s="287">
        <v>1888</v>
      </c>
      <c r="T1605" s="287">
        <v>2240</v>
      </c>
      <c r="U1605" s="287">
        <v>2506</v>
      </c>
      <c r="V1605" s="284">
        <v>1784</v>
      </c>
      <c r="W1605" s="284">
        <v>1995</v>
      </c>
      <c r="X1605" s="284">
        <v>1622</v>
      </c>
      <c r="Y1605" s="284">
        <v>1827</v>
      </c>
      <c r="Z1605" s="284">
        <v>2117</v>
      </c>
      <c r="AA1605" s="284">
        <v>1751</v>
      </c>
      <c r="AB1605" s="284">
        <v>1736</v>
      </c>
      <c r="AC1605" s="284">
        <v>2076</v>
      </c>
      <c r="AD1605" s="284">
        <v>2424</v>
      </c>
      <c r="AE1605" s="284">
        <v>1885</v>
      </c>
      <c r="AF1605" s="284">
        <v>2212</v>
      </c>
      <c r="AG1605" s="284">
        <v>2497</v>
      </c>
      <c r="AH1605" s="284">
        <v>2920</v>
      </c>
      <c r="AI1605" s="284">
        <v>1500</v>
      </c>
      <c r="AJ1605" s="284">
        <v>1862</v>
      </c>
      <c r="AK1605" s="284">
        <v>2141</v>
      </c>
      <c r="AL1605" s="284">
        <v>2501</v>
      </c>
      <c r="AM1605" s="284">
        <v>1558</v>
      </c>
      <c r="AN1605" s="284">
        <v>1728</v>
      </c>
      <c r="AO1605" s="284">
        <v>1955</v>
      </c>
      <c r="AP1605" s="284">
        <v>1588</v>
      </c>
      <c r="AQ1605" s="284">
        <v>1588</v>
      </c>
      <c r="AR1605" s="284">
        <v>2095</v>
      </c>
      <c r="AS1605" s="284">
        <v>1850</v>
      </c>
      <c r="AU1605" t="s">
        <v>4446</v>
      </c>
    </row>
    <row r="1606" spans="4:47" ht="13.5" customHeight="1">
      <c r="D1606" s="283" t="s">
        <v>4447</v>
      </c>
      <c r="E1606" s="282"/>
      <c r="F1606" s="285" t="s">
        <v>4474</v>
      </c>
      <c r="G1606" s="199">
        <v>36.5</v>
      </c>
      <c r="H1606" s="284">
        <v>1404</v>
      </c>
      <c r="I1606" s="284">
        <v>1486</v>
      </c>
      <c r="J1606" s="284">
        <v>1694</v>
      </c>
      <c r="K1606" s="284">
        <v>1516</v>
      </c>
      <c r="L1606" s="284">
        <v>1577</v>
      </c>
      <c r="M1606" s="284">
        <v>1850</v>
      </c>
      <c r="N1606" s="284">
        <v>1616</v>
      </c>
      <c r="O1606" s="284">
        <v>1531</v>
      </c>
      <c r="P1606" s="284">
        <v>1674</v>
      </c>
      <c r="Q1606" s="284">
        <v>1754</v>
      </c>
      <c r="R1606" s="284">
        <v>1729</v>
      </c>
      <c r="S1606" s="284">
        <v>1762</v>
      </c>
      <c r="T1606" s="284">
        <v>2101</v>
      </c>
      <c r="U1606" s="284">
        <v>2344</v>
      </c>
      <c r="V1606" s="284">
        <v>1647</v>
      </c>
      <c r="W1606" s="284">
        <v>1841</v>
      </c>
      <c r="X1606" s="284">
        <v>1489</v>
      </c>
      <c r="Y1606" s="284">
        <v>1687</v>
      </c>
      <c r="Z1606" s="284">
        <v>1952</v>
      </c>
      <c r="AA1606" s="284">
        <v>1602</v>
      </c>
      <c r="AB1606" s="284">
        <v>1600</v>
      </c>
      <c r="AC1606" s="284">
        <v>1931</v>
      </c>
      <c r="AD1606" s="284">
        <v>2252</v>
      </c>
      <c r="AE1606" s="284">
        <v>1731</v>
      </c>
      <c r="AF1606" s="284">
        <v>2075</v>
      </c>
      <c r="AG1606" s="284">
        <v>2352</v>
      </c>
      <c r="AH1606" s="284">
        <v>2748</v>
      </c>
      <c r="AI1606" s="284">
        <v>1364</v>
      </c>
      <c r="AJ1606" s="284">
        <v>1726</v>
      </c>
      <c r="AK1606" s="284">
        <v>1996</v>
      </c>
      <c r="AL1606" s="284">
        <v>2330</v>
      </c>
      <c r="AM1606" s="284">
        <v>1425</v>
      </c>
      <c r="AN1606" s="284">
        <v>1591</v>
      </c>
      <c r="AO1606" s="284">
        <v>1798</v>
      </c>
      <c r="AP1606" s="284">
        <v>1475</v>
      </c>
      <c r="AQ1606" s="284">
        <v>1475</v>
      </c>
      <c r="AR1606" s="284">
        <v>1966</v>
      </c>
      <c r="AS1606" s="284">
        <v>1738</v>
      </c>
      <c r="AU1606" t="s">
        <v>4447</v>
      </c>
    </row>
    <row r="1607" spans="4:47" ht="13.5" customHeight="1">
      <c r="D1607" s="283" t="s">
        <v>4642</v>
      </c>
      <c r="E1607" s="282"/>
      <c r="F1607" s="285" t="s">
        <v>4474</v>
      </c>
      <c r="G1607" s="199">
        <v>37.800000000000004</v>
      </c>
      <c r="H1607" s="287" t="s">
        <v>2022</v>
      </c>
      <c r="I1607" s="287" t="s">
        <v>2022</v>
      </c>
      <c r="J1607" s="287" t="s">
        <v>2022</v>
      </c>
      <c r="K1607" s="287" t="s">
        <v>2022</v>
      </c>
      <c r="L1607" s="287" t="s">
        <v>2022</v>
      </c>
      <c r="M1607" s="287" t="s">
        <v>2022</v>
      </c>
      <c r="N1607" s="287" t="s">
        <v>2022</v>
      </c>
      <c r="O1607" s="287" t="s">
        <v>2022</v>
      </c>
      <c r="P1607" s="287" t="s">
        <v>2022</v>
      </c>
      <c r="Q1607" s="287" t="s">
        <v>2022</v>
      </c>
      <c r="R1607" s="287" t="s">
        <v>2022</v>
      </c>
      <c r="S1607" s="287">
        <v>1782</v>
      </c>
      <c r="T1607" s="287">
        <v>2132</v>
      </c>
      <c r="U1607" s="287">
        <v>2376</v>
      </c>
      <c r="V1607" s="284">
        <v>1698</v>
      </c>
      <c r="W1607" s="284">
        <v>1898</v>
      </c>
      <c r="X1607" s="284">
        <v>1530</v>
      </c>
      <c r="Y1607" s="284">
        <v>1735</v>
      </c>
      <c r="Z1607" s="284">
        <v>2008</v>
      </c>
      <c r="AA1607" s="284">
        <v>1647</v>
      </c>
      <c r="AB1607" s="284">
        <v>1648</v>
      </c>
      <c r="AC1607" s="284">
        <v>1988</v>
      </c>
      <c r="AD1607" s="284">
        <v>2319</v>
      </c>
      <c r="AE1607" s="284">
        <v>1782</v>
      </c>
      <c r="AF1607" s="284">
        <v>2123</v>
      </c>
      <c r="AG1607" s="284">
        <v>2409</v>
      </c>
      <c r="AH1607" s="284">
        <v>2815</v>
      </c>
      <c r="AI1607" s="284">
        <v>0</v>
      </c>
      <c r="AJ1607" s="284">
        <v>1774</v>
      </c>
      <c r="AK1607" s="284">
        <v>2053</v>
      </c>
      <c r="AL1607" s="284">
        <v>2397</v>
      </c>
      <c r="AM1607" s="284">
        <v>1466</v>
      </c>
      <c r="AN1607" s="284">
        <v>1638</v>
      </c>
      <c r="AO1607" s="284">
        <v>1851</v>
      </c>
      <c r="AP1607" s="284">
        <v>1568</v>
      </c>
      <c r="AQ1607" s="284">
        <v>1507</v>
      </c>
      <c r="AR1607" s="284">
        <v>2016</v>
      </c>
      <c r="AS1607" s="284">
        <v>1770</v>
      </c>
      <c r="AU1607" t="s">
        <v>4642</v>
      </c>
    </row>
    <row r="1608" spans="4:47" ht="13.5" customHeight="1">
      <c r="D1608" s="283" t="s">
        <v>4448</v>
      </c>
      <c r="E1608" s="282"/>
      <c r="F1608" s="285" t="s">
        <v>4474</v>
      </c>
      <c r="G1608" s="199">
        <v>39.1</v>
      </c>
      <c r="H1608" s="284">
        <v>1485</v>
      </c>
      <c r="I1608" s="284">
        <v>1570</v>
      </c>
      <c r="J1608" s="284">
        <v>1788</v>
      </c>
      <c r="K1608" s="284">
        <v>1604</v>
      </c>
      <c r="L1608" s="284">
        <v>1664</v>
      </c>
      <c r="M1608" s="284">
        <v>1963</v>
      </c>
      <c r="N1608" s="284">
        <v>1711</v>
      </c>
      <c r="O1608" s="284">
        <v>1615</v>
      </c>
      <c r="P1608" s="284">
        <v>1774</v>
      </c>
      <c r="Q1608" s="284">
        <v>1861</v>
      </c>
      <c r="R1608" s="284">
        <v>1829</v>
      </c>
      <c r="S1608" s="284">
        <v>1850</v>
      </c>
      <c r="T1608" s="284">
        <v>2213</v>
      </c>
      <c r="U1608" s="284">
        <v>2466</v>
      </c>
      <c r="V1608" s="284">
        <v>1748</v>
      </c>
      <c r="W1608" s="284">
        <v>1954</v>
      </c>
      <c r="X1608" s="284">
        <v>1570</v>
      </c>
      <c r="Y1608" s="284">
        <v>1782</v>
      </c>
      <c r="Z1608" s="284">
        <v>2063</v>
      </c>
      <c r="AA1608" s="284">
        <v>1691</v>
      </c>
      <c r="AB1608" s="284">
        <v>1695</v>
      </c>
      <c r="AC1608" s="284">
        <v>2044</v>
      </c>
      <c r="AD1608" s="284">
        <v>2386</v>
      </c>
      <c r="AE1608" s="284">
        <v>1832</v>
      </c>
      <c r="AF1608" s="284">
        <v>2170</v>
      </c>
      <c r="AG1608" s="284">
        <v>2466</v>
      </c>
      <c r="AH1608" s="284">
        <v>2881</v>
      </c>
      <c r="AI1608" s="284">
        <v>1440</v>
      </c>
      <c r="AJ1608" s="284">
        <v>1821</v>
      </c>
      <c r="AK1608" s="284">
        <v>2109</v>
      </c>
      <c r="AL1608" s="284">
        <v>2463</v>
      </c>
      <c r="AM1608" s="284">
        <v>1507</v>
      </c>
      <c r="AN1608" s="284">
        <v>1684</v>
      </c>
      <c r="AO1608" s="284">
        <v>1904</v>
      </c>
      <c r="AP1608" s="284">
        <v>1661</v>
      </c>
      <c r="AQ1608" s="284">
        <v>1539</v>
      </c>
      <c r="AR1608" s="284">
        <v>2066</v>
      </c>
      <c r="AS1608" s="284">
        <v>1801</v>
      </c>
      <c r="AU1608" t="s">
        <v>4448</v>
      </c>
    </row>
    <row r="1609" spans="4:47" ht="13.5" customHeight="1">
      <c r="D1609" s="283" t="s">
        <v>4449</v>
      </c>
      <c r="E1609" s="282"/>
      <c r="F1609" s="285" t="s">
        <v>4474</v>
      </c>
      <c r="G1609" s="199">
        <v>40.4</v>
      </c>
      <c r="H1609" s="287">
        <v>1529</v>
      </c>
      <c r="I1609" s="287">
        <v>1589</v>
      </c>
      <c r="J1609" s="287">
        <v>1860</v>
      </c>
      <c r="K1609" s="287">
        <v>1638</v>
      </c>
      <c r="L1609" s="287">
        <v>1693</v>
      </c>
      <c r="M1609" s="287">
        <v>1998</v>
      </c>
      <c r="N1609" s="287">
        <v>1811</v>
      </c>
      <c r="O1609" s="287">
        <v>1716</v>
      </c>
      <c r="P1609" s="287">
        <v>1791</v>
      </c>
      <c r="Q1609" s="287">
        <v>1909</v>
      </c>
      <c r="R1609" s="287">
        <v>1902</v>
      </c>
      <c r="S1609" s="287">
        <v>1903</v>
      </c>
      <c r="T1609" s="287">
        <v>2278</v>
      </c>
      <c r="U1609" s="287">
        <v>2538</v>
      </c>
      <c r="V1609" s="284">
        <v>1808</v>
      </c>
      <c r="W1609" s="284">
        <v>2021</v>
      </c>
      <c r="X1609" s="284">
        <v>1620</v>
      </c>
      <c r="Y1609" s="284">
        <v>1839</v>
      </c>
      <c r="Z1609" s="284">
        <v>2129</v>
      </c>
      <c r="AA1609" s="284">
        <v>1745</v>
      </c>
      <c r="AB1609" s="284">
        <v>1752</v>
      </c>
      <c r="AC1609" s="284">
        <v>2111</v>
      </c>
      <c r="AD1609" s="284">
        <v>2464</v>
      </c>
      <c r="AE1609" s="284">
        <v>1892</v>
      </c>
      <c r="AF1609" s="284">
        <v>2227</v>
      </c>
      <c r="AG1609" s="284">
        <v>2532</v>
      </c>
      <c r="AH1609" s="284">
        <v>2959</v>
      </c>
      <c r="AI1609" s="284">
        <v>1484</v>
      </c>
      <c r="AJ1609" s="284">
        <v>1878</v>
      </c>
      <c r="AK1609" s="284">
        <v>2176</v>
      </c>
      <c r="AL1609" s="284">
        <v>2541</v>
      </c>
      <c r="AM1609" s="284">
        <v>1556</v>
      </c>
      <c r="AN1609" s="284">
        <v>1739</v>
      </c>
      <c r="AO1609" s="284">
        <v>1967</v>
      </c>
      <c r="AP1609" s="284">
        <v>1605</v>
      </c>
      <c r="AQ1609" s="284">
        <v>1605</v>
      </c>
      <c r="AR1609" s="284">
        <v>2151</v>
      </c>
      <c r="AS1609" s="284">
        <v>1866</v>
      </c>
      <c r="AU1609" t="s">
        <v>4449</v>
      </c>
    </row>
    <row r="1610" spans="4:47" ht="13.5" customHeight="1">
      <c r="D1610" s="283" t="s">
        <v>4450</v>
      </c>
      <c r="E1610" s="282"/>
      <c r="F1610" s="285" t="s">
        <v>4474</v>
      </c>
      <c r="G1610" s="199">
        <v>41.7</v>
      </c>
      <c r="H1610" s="284">
        <v>1613</v>
      </c>
      <c r="I1610" s="284">
        <v>1699</v>
      </c>
      <c r="J1610" s="284">
        <v>1934</v>
      </c>
      <c r="K1610" s="284">
        <v>1738</v>
      </c>
      <c r="L1610" s="284">
        <v>1796</v>
      </c>
      <c r="M1610" s="284">
        <v>2126</v>
      </c>
      <c r="N1610" s="284">
        <v>1853</v>
      </c>
      <c r="O1610" s="284">
        <v>1744</v>
      </c>
      <c r="P1610" s="284">
        <v>1918</v>
      </c>
      <c r="Q1610" s="284">
        <v>2020</v>
      </c>
      <c r="R1610" s="284">
        <v>1977</v>
      </c>
      <c r="S1610" s="284">
        <v>1980</v>
      </c>
      <c r="T1610" s="284">
        <v>2368</v>
      </c>
      <c r="U1610" s="284">
        <v>2638</v>
      </c>
      <c r="V1610" s="284">
        <v>1893</v>
      </c>
      <c r="W1610" s="284">
        <v>2116</v>
      </c>
      <c r="X1610" s="284">
        <v>1697</v>
      </c>
      <c r="Y1610" s="284">
        <v>1923</v>
      </c>
      <c r="Z1610" s="284">
        <v>2227</v>
      </c>
      <c r="AA1610" s="284">
        <v>1830</v>
      </c>
      <c r="AB1610" s="284">
        <v>1835</v>
      </c>
      <c r="AC1610" s="284">
        <v>2204</v>
      </c>
      <c r="AD1610" s="284">
        <v>2574</v>
      </c>
      <c r="AE1610" s="284">
        <v>1983</v>
      </c>
      <c r="AF1610" s="284">
        <v>2310</v>
      </c>
      <c r="AG1610" s="284">
        <v>2625</v>
      </c>
      <c r="AH1610" s="284">
        <v>3069</v>
      </c>
      <c r="AI1610" s="284">
        <v>1563</v>
      </c>
      <c r="AJ1610" s="284">
        <v>1961</v>
      </c>
      <c r="AK1610" s="284">
        <v>2269</v>
      </c>
      <c r="AL1610" s="284">
        <v>2651</v>
      </c>
      <c r="AM1610" s="284">
        <v>1633</v>
      </c>
      <c r="AN1610" s="284">
        <v>1822</v>
      </c>
      <c r="AO1610" s="284">
        <v>2061</v>
      </c>
      <c r="AP1610" s="284">
        <v>1701</v>
      </c>
      <c r="AQ1610" s="284">
        <v>1701</v>
      </c>
      <c r="AR1610" s="284">
        <v>2399</v>
      </c>
      <c r="AS1610" s="284">
        <v>1962</v>
      </c>
      <c r="AU1610" t="s">
        <v>4450</v>
      </c>
    </row>
    <row r="1611" spans="4:47" ht="13.5" customHeight="1">
      <c r="D1611" s="283" t="s">
        <v>4451</v>
      </c>
      <c r="E1611" s="282"/>
      <c r="F1611" s="285" t="s">
        <v>4475</v>
      </c>
      <c r="G1611" s="199">
        <v>40.200000000000003</v>
      </c>
      <c r="H1611" s="287">
        <v>1460</v>
      </c>
      <c r="I1611" s="287">
        <v>1553</v>
      </c>
      <c r="J1611" s="287">
        <v>1769</v>
      </c>
      <c r="K1611" s="287">
        <v>1573</v>
      </c>
      <c r="L1611" s="287">
        <v>1642</v>
      </c>
      <c r="M1611" s="287">
        <v>1934</v>
      </c>
      <c r="N1611" s="287">
        <v>1682</v>
      </c>
      <c r="O1611" s="287">
        <v>1598</v>
      </c>
      <c r="P1611" s="287">
        <v>1759</v>
      </c>
      <c r="Q1611" s="287">
        <v>1837</v>
      </c>
      <c r="R1611" s="287">
        <v>1813</v>
      </c>
      <c r="S1611" s="287">
        <v>1831</v>
      </c>
      <c r="T1611" s="287">
        <v>2201</v>
      </c>
      <c r="U1611" s="287">
        <v>2447</v>
      </c>
      <c r="V1611" s="284">
        <v>1730</v>
      </c>
      <c r="W1611" s="284">
        <v>1935</v>
      </c>
      <c r="X1611" s="284">
        <v>1557</v>
      </c>
      <c r="Y1611" s="284">
        <v>1779</v>
      </c>
      <c r="Z1611" s="284">
        <v>2058</v>
      </c>
      <c r="AA1611" s="284">
        <v>1673</v>
      </c>
      <c r="AB1611" s="284">
        <v>1695</v>
      </c>
      <c r="AC1611" s="284">
        <v>2059</v>
      </c>
      <c r="AD1611" s="284">
        <v>2402</v>
      </c>
      <c r="AE1611" s="284">
        <v>1823</v>
      </c>
      <c r="AF1611" s="284">
        <v>2170</v>
      </c>
      <c r="AG1611" s="284">
        <v>2480</v>
      </c>
      <c r="AH1611" s="284">
        <v>2898</v>
      </c>
      <c r="AI1611" s="284">
        <v>1418</v>
      </c>
      <c r="AJ1611" s="284">
        <v>1821</v>
      </c>
      <c r="AK1611" s="284">
        <v>2124</v>
      </c>
      <c r="AL1611" s="284">
        <v>2480</v>
      </c>
      <c r="AM1611" s="284">
        <v>1493</v>
      </c>
      <c r="AN1611" s="284">
        <v>1681</v>
      </c>
      <c r="AO1611" s="284">
        <v>1898</v>
      </c>
      <c r="AP1611" s="284">
        <v>1585</v>
      </c>
      <c r="AQ1611" s="284">
        <v>1585</v>
      </c>
      <c r="AR1611" s="284">
        <v>2142</v>
      </c>
      <c r="AS1611" s="284">
        <v>1847</v>
      </c>
      <c r="AU1611" t="s">
        <v>4451</v>
      </c>
    </row>
    <row r="1612" spans="4:47" ht="13.5" customHeight="1">
      <c r="D1612" s="283" t="s">
        <v>4643</v>
      </c>
      <c r="E1612" s="282"/>
      <c r="F1612" s="285" t="s">
        <v>4475</v>
      </c>
      <c r="G1612" s="199">
        <v>41.6</v>
      </c>
      <c r="H1612" s="287" t="s">
        <v>2022</v>
      </c>
      <c r="I1612" s="287" t="s">
        <v>2022</v>
      </c>
      <c r="J1612" s="287" t="s">
        <v>2022</v>
      </c>
      <c r="K1612" s="287" t="s">
        <v>2022</v>
      </c>
      <c r="L1612" s="287" t="s">
        <v>2022</v>
      </c>
      <c r="M1612" s="287" t="s">
        <v>2022</v>
      </c>
      <c r="N1612" s="287" t="s">
        <v>2022</v>
      </c>
      <c r="O1612" s="287" t="s">
        <v>2022</v>
      </c>
      <c r="P1612" s="287" t="s">
        <v>2022</v>
      </c>
      <c r="Q1612" s="287" t="s">
        <v>2022</v>
      </c>
      <c r="R1612" s="287" t="s">
        <v>2022</v>
      </c>
      <c r="S1612" s="287">
        <v>1837</v>
      </c>
      <c r="T1612" s="287">
        <v>2208</v>
      </c>
      <c r="U1612" s="287">
        <v>2454</v>
      </c>
      <c r="V1612" s="284">
        <v>1783</v>
      </c>
      <c r="W1612" s="284">
        <v>1994</v>
      </c>
      <c r="X1612" s="284">
        <v>1600</v>
      </c>
      <c r="Y1612" s="284">
        <v>1830</v>
      </c>
      <c r="Z1612" s="284">
        <v>2117</v>
      </c>
      <c r="AA1612" s="284">
        <v>1720</v>
      </c>
      <c r="AB1612" s="284">
        <v>1747</v>
      </c>
      <c r="AC1612" s="284">
        <v>2121</v>
      </c>
      <c r="AD1612" s="284">
        <v>2476</v>
      </c>
      <c r="AE1612" s="284">
        <v>1878</v>
      </c>
      <c r="AF1612" s="284">
        <v>2222</v>
      </c>
      <c r="AG1612" s="284">
        <v>2543</v>
      </c>
      <c r="AH1612" s="284">
        <v>2971</v>
      </c>
      <c r="AI1612" s="284">
        <v>0</v>
      </c>
      <c r="AJ1612" s="284">
        <v>1872</v>
      </c>
      <c r="AK1612" s="284">
        <v>2186</v>
      </c>
      <c r="AL1612" s="284">
        <v>2553</v>
      </c>
      <c r="AM1612" s="284">
        <v>1536</v>
      </c>
      <c r="AN1612" s="284">
        <v>1731</v>
      </c>
      <c r="AO1612" s="284">
        <v>1955</v>
      </c>
      <c r="AP1612" s="284">
        <v>1622</v>
      </c>
      <c r="AQ1612" s="284">
        <v>1622</v>
      </c>
      <c r="AR1612" s="284">
        <v>2201</v>
      </c>
      <c r="AS1612" s="284">
        <v>1883</v>
      </c>
      <c r="AU1612" t="s">
        <v>4643</v>
      </c>
    </row>
    <row r="1613" spans="4:47" ht="13.5" customHeight="1">
      <c r="D1613" s="283" t="s">
        <v>4452</v>
      </c>
      <c r="E1613" s="282"/>
      <c r="F1613" s="285" t="s">
        <v>4475</v>
      </c>
      <c r="G1613" s="199">
        <v>43</v>
      </c>
      <c r="H1613" s="287">
        <v>1544</v>
      </c>
      <c r="I1613" s="287">
        <v>1640</v>
      </c>
      <c r="J1613" s="287">
        <v>1867</v>
      </c>
      <c r="K1613" s="287">
        <v>1663</v>
      </c>
      <c r="L1613" s="287">
        <v>1732</v>
      </c>
      <c r="M1613" s="287">
        <v>2051</v>
      </c>
      <c r="N1613" s="287">
        <v>1779</v>
      </c>
      <c r="O1613" s="287">
        <v>1685</v>
      </c>
      <c r="P1613" s="287">
        <v>1863</v>
      </c>
      <c r="Q1613" s="287">
        <v>1949</v>
      </c>
      <c r="R1613" s="287">
        <v>1917</v>
      </c>
      <c r="S1613" s="287">
        <v>1923</v>
      </c>
      <c r="T1613" s="287">
        <v>2320</v>
      </c>
      <c r="U1613" s="287">
        <v>2574</v>
      </c>
      <c r="V1613" s="284">
        <v>1836</v>
      </c>
      <c r="W1613" s="284">
        <v>2053</v>
      </c>
      <c r="X1613" s="284">
        <v>1643</v>
      </c>
      <c r="Y1613" s="284">
        <v>1881</v>
      </c>
      <c r="Z1613" s="284">
        <v>2176</v>
      </c>
      <c r="AA1613" s="284">
        <v>1766</v>
      </c>
      <c r="AB1613" s="284">
        <v>1798</v>
      </c>
      <c r="AC1613" s="284">
        <v>2183</v>
      </c>
      <c r="AD1613" s="284">
        <v>2549</v>
      </c>
      <c r="AE1613" s="284">
        <v>1932</v>
      </c>
      <c r="AF1613" s="284">
        <v>2273</v>
      </c>
      <c r="AG1613" s="284">
        <v>2605</v>
      </c>
      <c r="AH1613" s="284">
        <v>3044</v>
      </c>
      <c r="AI1613" s="284">
        <v>1498</v>
      </c>
      <c r="AJ1613" s="284">
        <v>1923</v>
      </c>
      <c r="AK1613" s="284">
        <v>2248</v>
      </c>
      <c r="AL1613" s="284">
        <v>2626</v>
      </c>
      <c r="AM1613" s="284">
        <v>1579</v>
      </c>
      <c r="AN1613" s="284">
        <v>1781</v>
      </c>
      <c r="AO1613" s="284">
        <v>2012</v>
      </c>
      <c r="AP1613" s="284">
        <v>1658</v>
      </c>
      <c r="AQ1613" s="284">
        <v>1658</v>
      </c>
      <c r="AR1613" s="284">
        <v>2260</v>
      </c>
      <c r="AS1613" s="284">
        <v>1918</v>
      </c>
      <c r="AU1613" t="s">
        <v>4452</v>
      </c>
    </row>
    <row r="1614" spans="4:47" ht="13.5" customHeight="1">
      <c r="D1614" s="283" t="s">
        <v>4453</v>
      </c>
      <c r="E1614" s="282"/>
      <c r="F1614" s="285" t="s">
        <v>4475</v>
      </c>
      <c r="G1614" s="199">
        <v>44.5</v>
      </c>
      <c r="H1614" s="284">
        <v>1590</v>
      </c>
      <c r="I1614" s="284">
        <v>1660</v>
      </c>
      <c r="J1614" s="284">
        <v>1945</v>
      </c>
      <c r="K1614" s="284">
        <v>1700</v>
      </c>
      <c r="L1614" s="284">
        <v>1765</v>
      </c>
      <c r="M1614" s="284">
        <v>2083</v>
      </c>
      <c r="N1614" s="284">
        <v>1885</v>
      </c>
      <c r="O1614" s="284">
        <v>1797</v>
      </c>
      <c r="P1614" s="284">
        <v>1881</v>
      </c>
      <c r="Q1614" s="284">
        <v>2002</v>
      </c>
      <c r="R1614" s="284">
        <v>1997</v>
      </c>
      <c r="S1614" s="284">
        <v>1981</v>
      </c>
      <c r="T1614" s="284">
        <v>2392</v>
      </c>
      <c r="U1614" s="284">
        <v>2654</v>
      </c>
      <c r="V1614" s="284">
        <v>1902</v>
      </c>
      <c r="W1614" s="284">
        <v>2127</v>
      </c>
      <c r="X1614" s="284">
        <v>1699</v>
      </c>
      <c r="Y1614" s="284">
        <v>1945</v>
      </c>
      <c r="Z1614" s="284">
        <v>2251</v>
      </c>
      <c r="AA1614" s="284">
        <v>1827</v>
      </c>
      <c r="AB1614" s="284">
        <v>1861</v>
      </c>
      <c r="AC1614" s="284">
        <v>2258</v>
      </c>
      <c r="AD1614" s="284">
        <v>2637</v>
      </c>
      <c r="AE1614" s="284">
        <v>2000</v>
      </c>
      <c r="AF1614" s="284">
        <v>2337</v>
      </c>
      <c r="AG1614" s="284">
        <v>2680</v>
      </c>
      <c r="AH1614" s="284">
        <v>3133</v>
      </c>
      <c r="AI1614" s="284">
        <v>1547</v>
      </c>
      <c r="AJ1614" s="284">
        <v>1987</v>
      </c>
      <c r="AK1614" s="284">
        <v>2323</v>
      </c>
      <c r="AL1614" s="284">
        <v>2715</v>
      </c>
      <c r="AM1614" s="284">
        <v>1635</v>
      </c>
      <c r="AN1614" s="284">
        <v>1843</v>
      </c>
      <c r="AO1614" s="284">
        <v>2084</v>
      </c>
      <c r="AP1614" s="284">
        <v>1733</v>
      </c>
      <c r="AQ1614" s="284">
        <v>1733</v>
      </c>
      <c r="AR1614" s="284">
        <v>2356</v>
      </c>
      <c r="AS1614" s="284">
        <v>1992</v>
      </c>
      <c r="AU1614" t="s">
        <v>4453</v>
      </c>
    </row>
    <row r="1615" spans="4:47" ht="13.5" customHeight="1">
      <c r="D1615" s="283" t="s">
        <v>4454</v>
      </c>
      <c r="E1615" s="282"/>
      <c r="F1615" s="285" t="s">
        <v>4475</v>
      </c>
      <c r="G1615" s="199">
        <v>45.9</v>
      </c>
      <c r="H1615" s="287">
        <v>1675</v>
      </c>
      <c r="I1615" s="287">
        <v>1774</v>
      </c>
      <c r="J1615" s="287">
        <v>2018</v>
      </c>
      <c r="K1615" s="287">
        <v>1801</v>
      </c>
      <c r="L1615" s="287">
        <v>1868</v>
      </c>
      <c r="M1615" s="287">
        <v>2222</v>
      </c>
      <c r="N1615" s="287">
        <v>1926</v>
      </c>
      <c r="O1615" s="287">
        <v>1819</v>
      </c>
      <c r="P1615" s="287">
        <v>2014</v>
      </c>
      <c r="Q1615" s="287">
        <v>2115</v>
      </c>
      <c r="R1615" s="287">
        <v>2071</v>
      </c>
      <c r="S1615" s="287">
        <v>2059</v>
      </c>
      <c r="T1615" s="287">
        <v>2483</v>
      </c>
      <c r="U1615" s="287">
        <v>2756</v>
      </c>
      <c r="V1615" s="284">
        <v>1988</v>
      </c>
      <c r="W1615" s="284">
        <v>2223</v>
      </c>
      <c r="X1615" s="284">
        <v>1776</v>
      </c>
      <c r="Y1615" s="284">
        <v>2032</v>
      </c>
      <c r="Z1615" s="284">
        <v>2351</v>
      </c>
      <c r="AA1615" s="284">
        <v>1912</v>
      </c>
      <c r="AB1615" s="284">
        <v>1947</v>
      </c>
      <c r="AC1615" s="284">
        <v>2356</v>
      </c>
      <c r="AD1615" s="284">
        <v>2752</v>
      </c>
      <c r="AE1615" s="284">
        <v>2093</v>
      </c>
      <c r="AF1615" s="284">
        <v>2422</v>
      </c>
      <c r="AG1615" s="284">
        <v>2777</v>
      </c>
      <c r="AH1615" s="284">
        <v>3247</v>
      </c>
      <c r="AI1615" s="284">
        <v>1626</v>
      </c>
      <c r="AJ1615" s="284">
        <v>2073</v>
      </c>
      <c r="AK1615" s="284">
        <v>2421</v>
      </c>
      <c r="AL1615" s="284">
        <v>2829</v>
      </c>
      <c r="AM1615" s="284">
        <v>1713</v>
      </c>
      <c r="AN1615" s="284">
        <v>1928</v>
      </c>
      <c r="AO1615" s="284">
        <v>2180</v>
      </c>
      <c r="AP1615" s="284">
        <v>1832</v>
      </c>
      <c r="AQ1615" s="284">
        <v>1832</v>
      </c>
      <c r="AR1615" s="284">
        <v>2636</v>
      </c>
      <c r="AS1615" s="284">
        <v>2091</v>
      </c>
      <c r="AU1615" t="s">
        <v>4454</v>
      </c>
    </row>
    <row r="1616" spans="4:47" ht="13.5" customHeight="1">
      <c r="D1616" s="283" t="s">
        <v>4455</v>
      </c>
      <c r="E1616" s="282"/>
      <c r="F1616" s="285" t="s">
        <v>4476</v>
      </c>
      <c r="G1616" s="199">
        <v>43.800000000000004</v>
      </c>
      <c r="H1616" s="284">
        <v>1521</v>
      </c>
      <c r="I1616" s="284">
        <v>1624</v>
      </c>
      <c r="J1616" s="284">
        <v>1850</v>
      </c>
      <c r="K1616" s="284">
        <v>1634</v>
      </c>
      <c r="L1616" s="284">
        <v>1712</v>
      </c>
      <c r="M1616" s="284">
        <v>2023</v>
      </c>
      <c r="N1616" s="284">
        <v>1752</v>
      </c>
      <c r="O1616" s="284">
        <v>1670</v>
      </c>
      <c r="P1616" s="284">
        <v>1849</v>
      </c>
      <c r="Q1616" s="284">
        <v>1926</v>
      </c>
      <c r="R1616" s="284">
        <v>1902</v>
      </c>
      <c r="S1616" s="284">
        <v>1907</v>
      </c>
      <c r="T1616" s="284">
        <v>2309</v>
      </c>
      <c r="U1616" s="284">
        <v>2557</v>
      </c>
      <c r="V1616" s="284">
        <v>1821</v>
      </c>
      <c r="W1616" s="284">
        <v>2035</v>
      </c>
      <c r="X1616" s="284">
        <v>1608</v>
      </c>
      <c r="Y1616" s="284">
        <v>1843</v>
      </c>
      <c r="Z1616" s="284">
        <v>2131</v>
      </c>
      <c r="AA1616" s="284">
        <v>1725</v>
      </c>
      <c r="AB1616" s="284">
        <v>1761</v>
      </c>
      <c r="AC1616" s="284">
        <v>2143</v>
      </c>
      <c r="AD1616" s="284">
        <v>2500</v>
      </c>
      <c r="AE1616" s="284">
        <v>1887</v>
      </c>
      <c r="AF1616" s="284">
        <v>2237</v>
      </c>
      <c r="AG1616" s="284">
        <v>2564</v>
      </c>
      <c r="AH1616" s="284">
        <v>2996</v>
      </c>
      <c r="AI1616" s="284">
        <v>1461</v>
      </c>
      <c r="AJ1616" s="284">
        <v>1887</v>
      </c>
      <c r="AK1616" s="284">
        <v>2208</v>
      </c>
      <c r="AL1616" s="284">
        <v>2578</v>
      </c>
      <c r="AM1616" s="284">
        <v>1544</v>
      </c>
      <c r="AN1616" s="284">
        <v>1744</v>
      </c>
      <c r="AO1616" s="284">
        <v>1969</v>
      </c>
      <c r="AP1616" s="284">
        <v>1781</v>
      </c>
      <c r="AQ1616" s="284">
        <v>1659</v>
      </c>
      <c r="AR1616" s="284">
        <v>2250</v>
      </c>
      <c r="AS1616" s="284">
        <v>1919</v>
      </c>
      <c r="AU1616" t="s">
        <v>4455</v>
      </c>
    </row>
    <row r="1617" spans="4:47" ht="13.5" customHeight="1">
      <c r="D1617" s="283" t="s">
        <v>4644</v>
      </c>
      <c r="E1617" s="282"/>
      <c r="F1617" s="285" t="s">
        <v>4476</v>
      </c>
      <c r="G1617" s="199">
        <v>45.4</v>
      </c>
      <c r="H1617" s="287" t="s">
        <v>2022</v>
      </c>
      <c r="I1617" s="287" t="s">
        <v>2022</v>
      </c>
      <c r="J1617" s="287" t="s">
        <v>2022</v>
      </c>
      <c r="K1617" s="287" t="s">
        <v>2022</v>
      </c>
      <c r="L1617" s="287" t="s">
        <v>2022</v>
      </c>
      <c r="M1617" s="287" t="s">
        <v>2022</v>
      </c>
      <c r="N1617" s="287" t="s">
        <v>2022</v>
      </c>
      <c r="O1617" s="287" t="s">
        <v>2022</v>
      </c>
      <c r="P1617" s="287" t="s">
        <v>2022</v>
      </c>
      <c r="Q1617" s="287" t="s">
        <v>2022</v>
      </c>
      <c r="R1617" s="287" t="s">
        <v>2022</v>
      </c>
      <c r="S1617" s="287">
        <v>1930</v>
      </c>
      <c r="T1617" s="287">
        <v>2346</v>
      </c>
      <c r="U1617" s="287">
        <v>2593</v>
      </c>
      <c r="V1617" s="284">
        <v>1876</v>
      </c>
      <c r="W1617" s="284">
        <v>2097</v>
      </c>
      <c r="X1617" s="284">
        <v>1652</v>
      </c>
      <c r="Y1617" s="284">
        <v>1895</v>
      </c>
      <c r="Z1617" s="284">
        <v>2191</v>
      </c>
      <c r="AA1617" s="284">
        <v>1773</v>
      </c>
      <c r="AB1617" s="284">
        <v>1813</v>
      </c>
      <c r="AC1617" s="284">
        <v>2206</v>
      </c>
      <c r="AD1617" s="284">
        <v>2574</v>
      </c>
      <c r="AE1617" s="284">
        <v>1942</v>
      </c>
      <c r="AF1617" s="284">
        <v>2289</v>
      </c>
      <c r="AG1617" s="284">
        <v>2627</v>
      </c>
      <c r="AH1617" s="284">
        <v>3070</v>
      </c>
      <c r="AI1617" s="284">
        <v>0</v>
      </c>
      <c r="AJ1617" s="284">
        <v>1939</v>
      </c>
      <c r="AK1617" s="284">
        <v>2271</v>
      </c>
      <c r="AL1617" s="284">
        <v>2652</v>
      </c>
      <c r="AM1617" s="284">
        <v>1588</v>
      </c>
      <c r="AN1617" s="284">
        <v>1794</v>
      </c>
      <c r="AO1617" s="284">
        <v>2026</v>
      </c>
      <c r="AP1617" s="284">
        <v>1827</v>
      </c>
      <c r="AQ1617" s="284">
        <v>1696</v>
      </c>
      <c r="AR1617" s="284">
        <v>2309</v>
      </c>
      <c r="AS1617" s="284">
        <v>1956</v>
      </c>
      <c r="AU1617" t="s">
        <v>4644</v>
      </c>
    </row>
    <row r="1618" spans="4:47" ht="13.5" customHeight="1">
      <c r="D1618" s="283" t="s">
        <v>4456</v>
      </c>
      <c r="E1618" s="282"/>
      <c r="F1618" s="285" t="s">
        <v>4476</v>
      </c>
      <c r="G1618" s="199">
        <v>46.9</v>
      </c>
      <c r="H1618" s="284">
        <v>1607</v>
      </c>
      <c r="I1618" s="284">
        <v>1714</v>
      </c>
      <c r="J1618" s="284">
        <v>1950</v>
      </c>
      <c r="K1618" s="284">
        <v>1726</v>
      </c>
      <c r="L1618" s="284">
        <v>1804</v>
      </c>
      <c r="M1618" s="284">
        <v>2145</v>
      </c>
      <c r="N1618" s="284">
        <v>1852</v>
      </c>
      <c r="O1618" s="284">
        <v>1759</v>
      </c>
      <c r="P1618" s="284">
        <v>1958</v>
      </c>
      <c r="Q1618" s="284">
        <v>2043</v>
      </c>
      <c r="R1618" s="284">
        <v>2010</v>
      </c>
      <c r="S1618" s="284">
        <v>2002</v>
      </c>
      <c r="T1618" s="284">
        <v>2432</v>
      </c>
      <c r="U1618" s="284">
        <v>2691</v>
      </c>
      <c r="V1618" s="284">
        <v>1931</v>
      </c>
      <c r="W1618" s="284">
        <v>2159</v>
      </c>
      <c r="X1618" s="284">
        <v>1695</v>
      </c>
      <c r="Y1618" s="284">
        <v>1946</v>
      </c>
      <c r="Z1618" s="284">
        <v>2250</v>
      </c>
      <c r="AA1618" s="284">
        <v>1820</v>
      </c>
      <c r="AB1618" s="284">
        <v>1865</v>
      </c>
      <c r="AC1618" s="284">
        <v>2268</v>
      </c>
      <c r="AD1618" s="284">
        <v>2647</v>
      </c>
      <c r="AE1618" s="284">
        <v>1997</v>
      </c>
      <c r="AF1618" s="284">
        <v>2340</v>
      </c>
      <c r="AG1618" s="284">
        <v>2690</v>
      </c>
      <c r="AH1618" s="284">
        <v>3143</v>
      </c>
      <c r="AI1618" s="284">
        <v>1541</v>
      </c>
      <c r="AJ1618" s="284">
        <v>1991</v>
      </c>
      <c r="AK1618" s="284">
        <v>2333</v>
      </c>
      <c r="AL1618" s="284">
        <v>2725</v>
      </c>
      <c r="AM1618" s="284">
        <v>1631</v>
      </c>
      <c r="AN1618" s="284">
        <v>1844</v>
      </c>
      <c r="AO1618" s="284">
        <v>2083</v>
      </c>
      <c r="AP1618" s="284">
        <v>1873</v>
      </c>
      <c r="AQ1618" s="284">
        <v>1733</v>
      </c>
      <c r="AR1618" s="284">
        <v>2368</v>
      </c>
      <c r="AS1618" s="284">
        <v>1992</v>
      </c>
      <c r="AU1618" t="s">
        <v>4456</v>
      </c>
    </row>
    <row r="1619" spans="4:47" ht="13.5" customHeight="1">
      <c r="D1619" s="283" t="s">
        <v>4457</v>
      </c>
      <c r="E1619" s="282"/>
      <c r="F1619" s="285" t="s">
        <v>4476</v>
      </c>
      <c r="G1619" s="199">
        <v>48.5</v>
      </c>
      <c r="H1619" s="287">
        <v>1651</v>
      </c>
      <c r="I1619" s="287">
        <v>1730</v>
      </c>
      <c r="J1619" s="287">
        <v>2028</v>
      </c>
      <c r="K1619" s="287">
        <v>1762</v>
      </c>
      <c r="L1619" s="287">
        <v>1836</v>
      </c>
      <c r="M1619" s="287">
        <v>2167</v>
      </c>
      <c r="N1619" s="287">
        <v>1959</v>
      </c>
      <c r="O1619" s="287">
        <v>1877</v>
      </c>
      <c r="P1619" s="287">
        <v>1970</v>
      </c>
      <c r="Q1619" s="287">
        <v>2094</v>
      </c>
      <c r="R1619" s="287">
        <v>2092</v>
      </c>
      <c r="S1619" s="287">
        <v>2058</v>
      </c>
      <c r="T1619" s="287">
        <v>2503</v>
      </c>
      <c r="U1619" s="287">
        <v>2768</v>
      </c>
      <c r="V1619" s="284">
        <v>1995</v>
      </c>
      <c r="W1619" s="284">
        <v>2230</v>
      </c>
      <c r="X1619" s="284">
        <v>1749</v>
      </c>
      <c r="Y1619" s="284">
        <v>2008</v>
      </c>
      <c r="Z1619" s="284">
        <v>2322</v>
      </c>
      <c r="AA1619" s="284">
        <v>1878</v>
      </c>
      <c r="AB1619" s="284">
        <v>1926</v>
      </c>
      <c r="AC1619" s="284">
        <v>2342</v>
      </c>
      <c r="AD1619" s="284">
        <v>2734</v>
      </c>
      <c r="AE1619" s="284">
        <v>2063</v>
      </c>
      <c r="AF1619" s="284">
        <v>2402</v>
      </c>
      <c r="AG1619" s="284">
        <v>2763</v>
      </c>
      <c r="AH1619" s="284">
        <v>3229</v>
      </c>
      <c r="AI1619" s="284">
        <v>1588</v>
      </c>
      <c r="AJ1619" s="284">
        <v>2053</v>
      </c>
      <c r="AK1619" s="284">
        <v>2407</v>
      </c>
      <c r="AL1619" s="284">
        <v>2811</v>
      </c>
      <c r="AM1619" s="284">
        <v>1685</v>
      </c>
      <c r="AN1619" s="284">
        <v>1905</v>
      </c>
      <c r="AO1619" s="284">
        <v>2152</v>
      </c>
      <c r="AP1619" s="284">
        <v>1805</v>
      </c>
      <c r="AQ1619" s="284">
        <v>1805</v>
      </c>
      <c r="AR1619" s="284">
        <v>2463</v>
      </c>
      <c r="AS1619" s="284">
        <v>2063</v>
      </c>
      <c r="AU1619" t="s">
        <v>4457</v>
      </c>
    </row>
    <row r="1620" spans="4:47" ht="13.5" customHeight="1">
      <c r="D1620" s="283" t="s">
        <v>4458</v>
      </c>
      <c r="E1620" s="282"/>
      <c r="F1620" s="285" t="s">
        <v>4476</v>
      </c>
      <c r="G1620" s="199">
        <v>50</v>
      </c>
      <c r="H1620" s="284">
        <v>1744</v>
      </c>
      <c r="I1620" s="284">
        <v>1854</v>
      </c>
      <c r="J1620" s="284">
        <v>2109</v>
      </c>
      <c r="K1620" s="284">
        <v>1871</v>
      </c>
      <c r="L1620" s="284">
        <v>1947</v>
      </c>
      <c r="M1620" s="284">
        <v>2326</v>
      </c>
      <c r="N1620" s="284">
        <v>2006</v>
      </c>
      <c r="O1620" s="284">
        <v>1900</v>
      </c>
      <c r="P1620" s="284">
        <v>2118</v>
      </c>
      <c r="Q1620" s="284">
        <v>2218</v>
      </c>
      <c r="R1620" s="284">
        <v>2173</v>
      </c>
      <c r="S1620" s="284">
        <v>2146</v>
      </c>
      <c r="T1620" s="284">
        <v>2606</v>
      </c>
      <c r="U1620" s="284">
        <v>2883</v>
      </c>
      <c r="V1620" s="284">
        <v>2092</v>
      </c>
      <c r="W1620" s="284">
        <v>2340</v>
      </c>
      <c r="X1620" s="284">
        <v>1833</v>
      </c>
      <c r="Y1620" s="284">
        <v>2101</v>
      </c>
      <c r="Z1620" s="284">
        <v>2431</v>
      </c>
      <c r="AA1620" s="284">
        <v>1971</v>
      </c>
      <c r="AB1620" s="284">
        <v>2019</v>
      </c>
      <c r="AC1620" s="284">
        <v>2446</v>
      </c>
      <c r="AD1620" s="284">
        <v>2856</v>
      </c>
      <c r="AE1620" s="284">
        <v>2163</v>
      </c>
      <c r="AF1620" s="284">
        <v>2494</v>
      </c>
      <c r="AG1620" s="284">
        <v>2867</v>
      </c>
      <c r="AH1620" s="284">
        <v>3352</v>
      </c>
      <c r="AI1620" s="284">
        <v>1674</v>
      </c>
      <c r="AJ1620" s="284">
        <v>2145</v>
      </c>
      <c r="AK1620" s="284">
        <v>2511</v>
      </c>
      <c r="AL1620" s="284">
        <v>2934</v>
      </c>
      <c r="AM1620" s="284">
        <v>1769</v>
      </c>
      <c r="AN1620" s="284">
        <v>1996</v>
      </c>
      <c r="AO1620" s="284">
        <v>2257</v>
      </c>
      <c r="AP1620" s="284">
        <v>1912</v>
      </c>
      <c r="AQ1620" s="284">
        <v>1912</v>
      </c>
      <c r="AR1620" s="284">
        <v>2592</v>
      </c>
      <c r="AS1620" s="284">
        <v>2170</v>
      </c>
      <c r="AU1620" t="s">
        <v>4458</v>
      </c>
    </row>
    <row r="1621" spans="4:47" ht="13.5" customHeight="1">
      <c r="D1621" s="283" t="s">
        <v>191</v>
      </c>
      <c r="E1621" s="283" t="s">
        <v>4713</v>
      </c>
      <c r="F1621" s="285" t="s">
        <v>1796</v>
      </c>
      <c r="G1621" s="199">
        <v>9.2999999999999989</v>
      </c>
      <c r="H1621" s="284">
        <v>591</v>
      </c>
      <c r="I1621" s="284">
        <v>587</v>
      </c>
      <c r="J1621" s="284">
        <v>675</v>
      </c>
      <c r="K1621" s="284">
        <v>612</v>
      </c>
      <c r="L1621" s="284">
        <v>593</v>
      </c>
      <c r="M1621" s="284">
        <v>720</v>
      </c>
      <c r="N1621" s="284">
        <v>640</v>
      </c>
      <c r="O1621" s="284">
        <v>592</v>
      </c>
      <c r="P1621" s="284">
        <v>622</v>
      </c>
      <c r="Q1621" s="284">
        <v>704</v>
      </c>
      <c r="R1621" s="284">
        <v>666</v>
      </c>
      <c r="S1621" s="284">
        <v>707</v>
      </c>
      <c r="T1621" s="284">
        <v>789</v>
      </c>
      <c r="U1621" s="284">
        <v>912</v>
      </c>
      <c r="V1621" s="284">
        <v>672</v>
      </c>
      <c r="W1621" s="284">
        <v>751</v>
      </c>
      <c r="X1621" s="284">
        <v>616</v>
      </c>
      <c r="Y1621" s="284">
        <v>663</v>
      </c>
      <c r="Z1621" s="284">
        <v>786</v>
      </c>
      <c r="AA1621" s="284">
        <v>691</v>
      </c>
      <c r="AB1621" s="284">
        <v>640</v>
      </c>
      <c r="AC1621" s="284">
        <v>702</v>
      </c>
      <c r="AD1621" s="284">
        <v>840</v>
      </c>
      <c r="AE1621" s="284">
        <v>717</v>
      </c>
      <c r="AF1621" s="284">
        <v>676</v>
      </c>
      <c r="AG1621" s="284">
        <v>738</v>
      </c>
      <c r="AH1621" s="284">
        <v>883</v>
      </c>
      <c r="AI1621" s="284">
        <v>615</v>
      </c>
      <c r="AJ1621" s="284">
        <v>675</v>
      </c>
      <c r="AK1621" s="284">
        <v>727</v>
      </c>
      <c r="AL1621" s="284">
        <v>865</v>
      </c>
      <c r="AM1621" s="284">
        <v>622</v>
      </c>
      <c r="AN1621" s="284">
        <v>657</v>
      </c>
      <c r="AO1621" s="284">
        <v>750</v>
      </c>
      <c r="AP1621" s="284">
        <v>702</v>
      </c>
      <c r="AQ1621" s="284">
        <v>702</v>
      </c>
      <c r="AR1621" s="284">
        <v>803</v>
      </c>
      <c r="AS1621" s="284">
        <v>742</v>
      </c>
      <c r="AU1621" t="s">
        <v>191</v>
      </c>
    </row>
    <row r="1622" spans="4:47" ht="13.5" customHeight="1">
      <c r="D1622" s="283" t="s">
        <v>3301</v>
      </c>
      <c r="E1622" s="283" t="s">
        <v>4713</v>
      </c>
      <c r="F1622" s="285" t="s">
        <v>1796</v>
      </c>
      <c r="G1622" s="199">
        <v>9.2999999999999989</v>
      </c>
      <c r="H1622" s="284">
        <v>591</v>
      </c>
      <c r="I1622" s="284">
        <v>587</v>
      </c>
      <c r="J1622" s="284">
        <v>675</v>
      </c>
      <c r="K1622" s="284">
        <v>612</v>
      </c>
      <c r="L1622" s="284">
        <v>593</v>
      </c>
      <c r="M1622" s="284">
        <v>720</v>
      </c>
      <c r="N1622" s="284">
        <v>640</v>
      </c>
      <c r="O1622" s="284">
        <v>592</v>
      </c>
      <c r="P1622" s="284">
        <v>622</v>
      </c>
      <c r="Q1622" s="284">
        <v>704</v>
      </c>
      <c r="R1622" s="284">
        <v>666</v>
      </c>
      <c r="S1622" s="284">
        <v>707</v>
      </c>
      <c r="T1622" s="284">
        <v>789</v>
      </c>
      <c r="U1622" s="284">
        <v>912</v>
      </c>
      <c r="V1622" s="284">
        <v>672</v>
      </c>
      <c r="W1622" s="284">
        <v>751</v>
      </c>
      <c r="X1622" s="284">
        <v>616</v>
      </c>
      <c r="Y1622" s="284">
        <v>663</v>
      </c>
      <c r="Z1622" s="284">
        <v>786</v>
      </c>
      <c r="AA1622" s="284">
        <v>691</v>
      </c>
      <c r="AB1622" s="284">
        <v>640</v>
      </c>
      <c r="AC1622" s="284">
        <v>702</v>
      </c>
      <c r="AD1622" s="284">
        <v>840</v>
      </c>
      <c r="AE1622" s="284">
        <v>717</v>
      </c>
      <c r="AF1622" s="284">
        <v>676</v>
      </c>
      <c r="AG1622" s="284">
        <v>738</v>
      </c>
      <c r="AH1622" s="284">
        <v>883</v>
      </c>
      <c r="AI1622" s="284">
        <v>615</v>
      </c>
      <c r="AJ1622" s="284">
        <v>675</v>
      </c>
      <c r="AK1622" s="284">
        <v>727</v>
      </c>
      <c r="AL1622" s="284">
        <v>865</v>
      </c>
      <c r="AM1622" s="284">
        <v>622</v>
      </c>
      <c r="AN1622" s="284">
        <v>657</v>
      </c>
      <c r="AO1622" s="284">
        <v>750</v>
      </c>
      <c r="AP1622" s="284">
        <v>702</v>
      </c>
      <c r="AQ1622" s="284">
        <v>702</v>
      </c>
      <c r="AR1622" s="284">
        <v>803</v>
      </c>
      <c r="AS1622" s="284">
        <v>742</v>
      </c>
      <c r="AU1622" t="s">
        <v>3301</v>
      </c>
    </row>
    <row r="1623" spans="4:47" ht="13.5" customHeight="1">
      <c r="D1623" s="283" t="s">
        <v>192</v>
      </c>
      <c r="E1623" s="283" t="s">
        <v>4713</v>
      </c>
      <c r="F1623" s="285" t="s">
        <v>1797</v>
      </c>
      <c r="G1623" s="199">
        <v>15.9</v>
      </c>
      <c r="H1623" s="284">
        <v>1073</v>
      </c>
      <c r="I1623" s="284">
        <v>1065</v>
      </c>
      <c r="J1623" s="284">
        <v>1224</v>
      </c>
      <c r="K1623" s="284">
        <v>1114</v>
      </c>
      <c r="L1623" s="284">
        <v>1081</v>
      </c>
      <c r="M1623" s="284">
        <v>1301</v>
      </c>
      <c r="N1623" s="284">
        <v>1162</v>
      </c>
      <c r="O1623" s="284">
        <v>1073</v>
      </c>
      <c r="P1623" s="284">
        <v>1121</v>
      </c>
      <c r="Q1623" s="284">
        <v>1272</v>
      </c>
      <c r="R1623" s="284">
        <v>1198</v>
      </c>
      <c r="S1623" s="284">
        <v>1407</v>
      </c>
      <c r="T1623" s="284">
        <v>1550</v>
      </c>
      <c r="U1623" s="284">
        <v>1808</v>
      </c>
      <c r="V1623" s="284">
        <v>1391</v>
      </c>
      <c r="W1623" s="284">
        <v>1561</v>
      </c>
      <c r="X1623" s="284">
        <v>1114</v>
      </c>
      <c r="Y1623" s="284">
        <v>1195</v>
      </c>
      <c r="Z1623" s="284">
        <v>1417</v>
      </c>
      <c r="AA1623" s="284">
        <v>1248</v>
      </c>
      <c r="AB1623" s="284">
        <v>1153</v>
      </c>
      <c r="AC1623" s="284">
        <v>1260</v>
      </c>
      <c r="AD1623" s="284">
        <v>1507</v>
      </c>
      <c r="AE1623" s="284">
        <v>1292</v>
      </c>
      <c r="AF1623" s="284">
        <v>1225</v>
      </c>
      <c r="AG1623" s="284">
        <v>1332</v>
      </c>
      <c r="AH1623" s="284">
        <v>1593</v>
      </c>
      <c r="AI1623" s="284">
        <v>1122</v>
      </c>
      <c r="AJ1623" s="284">
        <v>1222</v>
      </c>
      <c r="AK1623" s="284">
        <v>1319</v>
      </c>
      <c r="AL1623" s="284">
        <v>1560</v>
      </c>
      <c r="AM1623" s="284">
        <v>1127</v>
      </c>
      <c r="AN1623" s="284">
        <v>1186</v>
      </c>
      <c r="AO1623" s="284">
        <v>1355</v>
      </c>
      <c r="AP1623" s="284">
        <v>1257</v>
      </c>
      <c r="AQ1623" s="284">
        <v>1257</v>
      </c>
      <c r="AR1623" s="284">
        <v>1430</v>
      </c>
      <c r="AS1623" s="284">
        <v>1363</v>
      </c>
      <c r="AU1623" t="s">
        <v>192</v>
      </c>
    </row>
    <row r="1624" spans="4:47" ht="13.5" customHeight="1">
      <c r="D1624" s="283" t="s">
        <v>3302</v>
      </c>
      <c r="E1624" s="283" t="s">
        <v>4713</v>
      </c>
      <c r="F1624" s="285" t="s">
        <v>1797</v>
      </c>
      <c r="G1624" s="199">
        <v>15.9</v>
      </c>
      <c r="H1624" s="284">
        <v>1073</v>
      </c>
      <c r="I1624" s="284">
        <v>1065</v>
      </c>
      <c r="J1624" s="284">
        <v>1224</v>
      </c>
      <c r="K1624" s="284">
        <v>1114</v>
      </c>
      <c r="L1624" s="284">
        <v>1081</v>
      </c>
      <c r="M1624" s="284">
        <v>1301</v>
      </c>
      <c r="N1624" s="284">
        <v>1162</v>
      </c>
      <c r="O1624" s="284">
        <v>1073</v>
      </c>
      <c r="P1624" s="284">
        <v>1121</v>
      </c>
      <c r="Q1624" s="284">
        <v>1272</v>
      </c>
      <c r="R1624" s="284">
        <v>1198</v>
      </c>
      <c r="S1624" s="284">
        <v>1407</v>
      </c>
      <c r="T1624" s="284">
        <v>1550</v>
      </c>
      <c r="U1624" s="284">
        <v>1808</v>
      </c>
      <c r="V1624" s="284">
        <v>1391</v>
      </c>
      <c r="W1624" s="284">
        <v>1561</v>
      </c>
      <c r="X1624" s="284">
        <v>1114</v>
      </c>
      <c r="Y1624" s="284">
        <v>1195</v>
      </c>
      <c r="Z1624" s="284">
        <v>1417</v>
      </c>
      <c r="AA1624" s="284">
        <v>1248</v>
      </c>
      <c r="AB1624" s="284">
        <v>1153</v>
      </c>
      <c r="AC1624" s="284">
        <v>1260</v>
      </c>
      <c r="AD1624" s="284">
        <v>1507</v>
      </c>
      <c r="AE1624" s="284">
        <v>1292</v>
      </c>
      <c r="AF1624" s="284">
        <v>1225</v>
      </c>
      <c r="AG1624" s="284">
        <v>1332</v>
      </c>
      <c r="AH1624" s="284">
        <v>1593</v>
      </c>
      <c r="AI1624" s="284">
        <v>1122</v>
      </c>
      <c r="AJ1624" s="284">
        <v>1222</v>
      </c>
      <c r="AK1624" s="284">
        <v>1319</v>
      </c>
      <c r="AL1624" s="284">
        <v>1560</v>
      </c>
      <c r="AM1624" s="284">
        <v>1127</v>
      </c>
      <c r="AN1624" s="284">
        <v>1186</v>
      </c>
      <c r="AO1624" s="284">
        <v>1355</v>
      </c>
      <c r="AP1624" s="284">
        <v>1257</v>
      </c>
      <c r="AQ1624" s="284">
        <v>1257</v>
      </c>
      <c r="AR1624" s="284">
        <v>1430</v>
      </c>
      <c r="AS1624" s="284">
        <v>1363</v>
      </c>
      <c r="AU1624" t="s">
        <v>3302</v>
      </c>
    </row>
    <row r="1625" spans="4:47" ht="13.5" customHeight="1">
      <c r="D1625" s="283" t="s">
        <v>193</v>
      </c>
      <c r="E1625" s="282"/>
      <c r="F1625" s="285" t="s">
        <v>194</v>
      </c>
      <c r="G1625" s="199">
        <v>9.2999999999999989</v>
      </c>
      <c r="H1625" s="284">
        <v>348</v>
      </c>
      <c r="I1625" s="284">
        <v>351</v>
      </c>
      <c r="J1625" s="284">
        <v>403</v>
      </c>
      <c r="K1625" s="284">
        <v>369</v>
      </c>
      <c r="L1625" s="284">
        <v>360</v>
      </c>
      <c r="M1625" s="284">
        <v>448</v>
      </c>
      <c r="N1625" s="284">
        <v>389</v>
      </c>
      <c r="O1625" s="284">
        <v>353</v>
      </c>
      <c r="P1625" s="284">
        <v>386</v>
      </c>
      <c r="Q1625" s="284">
        <v>432</v>
      </c>
      <c r="R1625" s="284">
        <v>413</v>
      </c>
      <c r="S1625" s="284">
        <v>441</v>
      </c>
      <c r="T1625" s="284">
        <v>517</v>
      </c>
      <c r="U1625" s="284">
        <v>583</v>
      </c>
      <c r="V1625" s="284">
        <v>451</v>
      </c>
      <c r="W1625" s="284">
        <v>500</v>
      </c>
      <c r="X1625" s="284">
        <v>369</v>
      </c>
      <c r="Y1625" s="284">
        <v>411</v>
      </c>
      <c r="Z1625" s="284">
        <v>491</v>
      </c>
      <c r="AA1625" s="284">
        <v>417</v>
      </c>
      <c r="AB1625" s="284">
        <v>394</v>
      </c>
      <c r="AC1625" s="284">
        <v>450</v>
      </c>
      <c r="AD1625" s="284">
        <v>545</v>
      </c>
      <c r="AE1625" s="284">
        <v>444</v>
      </c>
      <c r="AF1625" s="284">
        <v>429</v>
      </c>
      <c r="AG1625" s="284">
        <v>487</v>
      </c>
      <c r="AH1625" s="284">
        <v>587</v>
      </c>
      <c r="AI1625" s="284">
        <v>373</v>
      </c>
      <c r="AJ1625" s="284">
        <v>428</v>
      </c>
      <c r="AK1625" s="284">
        <v>485</v>
      </c>
      <c r="AL1625" s="284">
        <v>568</v>
      </c>
      <c r="AM1625" s="284">
        <v>374</v>
      </c>
      <c r="AN1625" s="284">
        <v>409</v>
      </c>
      <c r="AO1625" s="284">
        <v>465</v>
      </c>
      <c r="AP1625" s="284">
        <v>425</v>
      </c>
      <c r="AQ1625" s="284">
        <v>425</v>
      </c>
      <c r="AR1625" s="284">
        <v>527</v>
      </c>
      <c r="AS1625" s="284">
        <v>473</v>
      </c>
      <c r="AU1625" t="s">
        <v>193</v>
      </c>
    </row>
    <row r="1626" spans="4:47" ht="13.5" customHeight="1">
      <c r="D1626" s="283" t="s">
        <v>3303</v>
      </c>
      <c r="E1626" s="283" t="s">
        <v>4713</v>
      </c>
      <c r="F1626" s="285" t="s">
        <v>194</v>
      </c>
      <c r="G1626" s="199">
        <v>9.2999999999999989</v>
      </c>
      <c r="H1626" s="284">
        <v>348</v>
      </c>
      <c r="I1626" s="284">
        <v>351</v>
      </c>
      <c r="J1626" s="284">
        <v>403</v>
      </c>
      <c r="K1626" s="284">
        <v>369</v>
      </c>
      <c r="L1626" s="284">
        <v>360</v>
      </c>
      <c r="M1626" s="284">
        <v>448</v>
      </c>
      <c r="N1626" s="284">
        <v>389</v>
      </c>
      <c r="O1626" s="284">
        <v>353</v>
      </c>
      <c r="P1626" s="284">
        <v>386</v>
      </c>
      <c r="Q1626" s="284">
        <v>432</v>
      </c>
      <c r="R1626" s="284">
        <v>413</v>
      </c>
      <c r="S1626" s="284">
        <v>441</v>
      </c>
      <c r="T1626" s="284">
        <v>517</v>
      </c>
      <c r="U1626" s="284">
        <v>583</v>
      </c>
      <c r="V1626" s="284">
        <v>451</v>
      </c>
      <c r="W1626" s="284">
        <v>500</v>
      </c>
      <c r="X1626" s="284">
        <v>369</v>
      </c>
      <c r="Y1626" s="284">
        <v>411</v>
      </c>
      <c r="Z1626" s="284">
        <v>491</v>
      </c>
      <c r="AA1626" s="284">
        <v>417</v>
      </c>
      <c r="AB1626" s="284">
        <v>394</v>
      </c>
      <c r="AC1626" s="284">
        <v>450</v>
      </c>
      <c r="AD1626" s="284">
        <v>545</v>
      </c>
      <c r="AE1626" s="284">
        <v>444</v>
      </c>
      <c r="AF1626" s="284">
        <v>429</v>
      </c>
      <c r="AG1626" s="284">
        <v>487</v>
      </c>
      <c r="AH1626" s="284">
        <v>587</v>
      </c>
      <c r="AI1626" s="284">
        <v>373</v>
      </c>
      <c r="AJ1626" s="284">
        <v>428</v>
      </c>
      <c r="AK1626" s="284">
        <v>485</v>
      </c>
      <c r="AL1626" s="284">
        <v>568</v>
      </c>
      <c r="AM1626" s="284">
        <v>374</v>
      </c>
      <c r="AN1626" s="284">
        <v>409</v>
      </c>
      <c r="AO1626" s="284">
        <v>465</v>
      </c>
      <c r="AP1626" s="284">
        <v>425</v>
      </c>
      <c r="AQ1626" s="284">
        <v>425</v>
      </c>
      <c r="AR1626" s="284">
        <v>527</v>
      </c>
      <c r="AS1626" s="284">
        <v>473</v>
      </c>
      <c r="AU1626" t="s">
        <v>3303</v>
      </c>
    </row>
    <row r="1627" spans="4:47" ht="13.5" customHeight="1">
      <c r="D1627" s="283" t="s">
        <v>195</v>
      </c>
      <c r="E1627" s="282"/>
      <c r="F1627" s="285" t="s">
        <v>196</v>
      </c>
      <c r="G1627" s="199">
        <v>10.6</v>
      </c>
      <c r="H1627" s="284">
        <v>363</v>
      </c>
      <c r="I1627" s="284">
        <v>367</v>
      </c>
      <c r="J1627" s="284">
        <v>422</v>
      </c>
      <c r="K1627" s="284">
        <v>384</v>
      </c>
      <c r="L1627" s="284">
        <v>375</v>
      </c>
      <c r="M1627" s="284">
        <v>473</v>
      </c>
      <c r="N1627" s="284">
        <v>407</v>
      </c>
      <c r="O1627" s="284">
        <v>370</v>
      </c>
      <c r="P1627" s="284">
        <v>409</v>
      </c>
      <c r="Q1627" s="284">
        <v>456</v>
      </c>
      <c r="R1627" s="284">
        <v>437</v>
      </c>
      <c r="S1627" s="284">
        <v>462</v>
      </c>
      <c r="T1627" s="284">
        <v>549</v>
      </c>
      <c r="U1627" s="284">
        <v>615</v>
      </c>
      <c r="V1627" s="284">
        <v>478</v>
      </c>
      <c r="W1627" s="284">
        <v>529</v>
      </c>
      <c r="X1627" s="284">
        <v>384</v>
      </c>
      <c r="Y1627" s="284">
        <v>431</v>
      </c>
      <c r="Z1627" s="284">
        <v>515</v>
      </c>
      <c r="AA1627" s="284">
        <v>435</v>
      </c>
      <c r="AB1627" s="284">
        <v>413</v>
      </c>
      <c r="AC1627" s="284">
        <v>477</v>
      </c>
      <c r="AD1627" s="284">
        <v>578</v>
      </c>
      <c r="AE1627" s="284">
        <v>466</v>
      </c>
      <c r="AF1627" s="284">
        <v>448</v>
      </c>
      <c r="AG1627" s="284">
        <v>513</v>
      </c>
      <c r="AH1627" s="284">
        <v>621</v>
      </c>
      <c r="AI1627" s="284">
        <v>387</v>
      </c>
      <c r="AJ1627" s="284">
        <v>450</v>
      </c>
      <c r="AK1627" s="284">
        <v>514</v>
      </c>
      <c r="AL1627" s="284">
        <v>603</v>
      </c>
      <c r="AM1627" s="284">
        <v>391</v>
      </c>
      <c r="AN1627" s="284">
        <v>431</v>
      </c>
      <c r="AO1627" s="284">
        <v>490</v>
      </c>
      <c r="AP1627" s="284">
        <v>452</v>
      </c>
      <c r="AQ1627" s="284">
        <v>452</v>
      </c>
      <c r="AR1627" s="284">
        <v>569</v>
      </c>
      <c r="AS1627" s="284">
        <v>500</v>
      </c>
      <c r="AU1627" t="s">
        <v>195</v>
      </c>
    </row>
    <row r="1628" spans="4:47" ht="13.5" customHeight="1">
      <c r="D1628" s="283" t="s">
        <v>3304</v>
      </c>
      <c r="E1628" s="283" t="s">
        <v>4713</v>
      </c>
      <c r="F1628" s="285" t="s">
        <v>196</v>
      </c>
      <c r="G1628" s="199">
        <v>10.6</v>
      </c>
      <c r="H1628" s="284">
        <v>363</v>
      </c>
      <c r="I1628" s="284">
        <v>367</v>
      </c>
      <c r="J1628" s="284">
        <v>422</v>
      </c>
      <c r="K1628" s="284">
        <v>384</v>
      </c>
      <c r="L1628" s="284">
        <v>375</v>
      </c>
      <c r="M1628" s="284">
        <v>473</v>
      </c>
      <c r="N1628" s="284">
        <v>407</v>
      </c>
      <c r="O1628" s="284">
        <v>370</v>
      </c>
      <c r="P1628" s="284">
        <v>409</v>
      </c>
      <c r="Q1628" s="284">
        <v>456</v>
      </c>
      <c r="R1628" s="284">
        <v>437</v>
      </c>
      <c r="S1628" s="284">
        <v>462</v>
      </c>
      <c r="T1628" s="284">
        <v>549</v>
      </c>
      <c r="U1628" s="284">
        <v>615</v>
      </c>
      <c r="V1628" s="284">
        <v>478</v>
      </c>
      <c r="W1628" s="284">
        <v>529</v>
      </c>
      <c r="X1628" s="284">
        <v>384</v>
      </c>
      <c r="Y1628" s="284">
        <v>431</v>
      </c>
      <c r="Z1628" s="284">
        <v>515</v>
      </c>
      <c r="AA1628" s="284">
        <v>435</v>
      </c>
      <c r="AB1628" s="284">
        <v>413</v>
      </c>
      <c r="AC1628" s="284">
        <v>477</v>
      </c>
      <c r="AD1628" s="284">
        <v>578</v>
      </c>
      <c r="AE1628" s="284">
        <v>466</v>
      </c>
      <c r="AF1628" s="284">
        <v>448</v>
      </c>
      <c r="AG1628" s="284">
        <v>513</v>
      </c>
      <c r="AH1628" s="284">
        <v>621</v>
      </c>
      <c r="AI1628" s="284">
        <v>387</v>
      </c>
      <c r="AJ1628" s="284">
        <v>450</v>
      </c>
      <c r="AK1628" s="284">
        <v>514</v>
      </c>
      <c r="AL1628" s="284">
        <v>603</v>
      </c>
      <c r="AM1628" s="284">
        <v>391</v>
      </c>
      <c r="AN1628" s="284">
        <v>431</v>
      </c>
      <c r="AO1628" s="284">
        <v>490</v>
      </c>
      <c r="AP1628" s="284">
        <v>452</v>
      </c>
      <c r="AQ1628" s="284">
        <v>452</v>
      </c>
      <c r="AR1628" s="284">
        <v>569</v>
      </c>
      <c r="AS1628" s="284">
        <v>500</v>
      </c>
      <c r="AU1628" t="s">
        <v>3304</v>
      </c>
    </row>
    <row r="1629" spans="4:47" ht="13.5" customHeight="1">
      <c r="D1629" s="283" t="s">
        <v>2223</v>
      </c>
      <c r="E1629" s="283" t="s">
        <v>4713</v>
      </c>
      <c r="F1629" s="285" t="s">
        <v>2224</v>
      </c>
      <c r="G1629" s="199">
        <v>4.6999999999999993</v>
      </c>
      <c r="H1629" s="284">
        <v>276</v>
      </c>
      <c r="I1629" s="284">
        <v>272</v>
      </c>
      <c r="J1629" s="284">
        <v>322</v>
      </c>
      <c r="K1629" s="284">
        <v>290</v>
      </c>
      <c r="L1629" s="284">
        <v>285</v>
      </c>
      <c r="M1629" s="284">
        <v>343</v>
      </c>
      <c r="N1629" s="284">
        <v>322</v>
      </c>
      <c r="O1629" s="284">
        <v>278</v>
      </c>
      <c r="P1629" s="284">
        <v>291</v>
      </c>
      <c r="Q1629" s="284">
        <v>330</v>
      </c>
      <c r="R1629" s="284">
        <v>314</v>
      </c>
      <c r="S1629" s="284">
        <v>349</v>
      </c>
      <c r="T1629" s="284">
        <v>397</v>
      </c>
      <c r="U1629" s="284">
        <v>451</v>
      </c>
      <c r="V1629" s="284">
        <v>341</v>
      </c>
      <c r="W1629" s="284">
        <v>378</v>
      </c>
      <c r="X1629" s="284">
        <v>304</v>
      </c>
      <c r="Y1629" s="284">
        <v>331</v>
      </c>
      <c r="Z1629" s="284">
        <v>386</v>
      </c>
      <c r="AA1629" s="284">
        <v>335</v>
      </c>
      <c r="AB1629" s="284">
        <v>321</v>
      </c>
      <c r="AC1629" s="284">
        <v>357</v>
      </c>
      <c r="AD1629" s="284">
        <v>418</v>
      </c>
      <c r="AE1629" s="284">
        <v>350</v>
      </c>
      <c r="AF1629" s="284">
        <v>355</v>
      </c>
      <c r="AG1629" s="284">
        <v>392</v>
      </c>
      <c r="AH1629" s="284">
        <v>460</v>
      </c>
      <c r="AI1629" s="284">
        <v>308</v>
      </c>
      <c r="AJ1629" s="284">
        <v>331</v>
      </c>
      <c r="AK1629" s="284">
        <v>368</v>
      </c>
      <c r="AL1629" s="284">
        <v>431</v>
      </c>
      <c r="AM1629" s="284">
        <v>293</v>
      </c>
      <c r="AN1629" s="284">
        <v>314</v>
      </c>
      <c r="AO1629" s="284">
        <v>358</v>
      </c>
      <c r="AP1629" s="284">
        <v>323</v>
      </c>
      <c r="AQ1629" s="284">
        <v>323</v>
      </c>
      <c r="AR1629" s="284">
        <v>385</v>
      </c>
      <c r="AS1629" s="284">
        <v>372</v>
      </c>
      <c r="AU1629" t="s">
        <v>2223</v>
      </c>
    </row>
    <row r="1630" spans="4:47" ht="13.5" customHeight="1">
      <c r="D1630" s="283" t="s">
        <v>3305</v>
      </c>
      <c r="E1630" s="283" t="s">
        <v>4713</v>
      </c>
      <c r="F1630" s="285" t="s">
        <v>2224</v>
      </c>
      <c r="G1630" s="199">
        <v>4.6999999999999993</v>
      </c>
      <c r="H1630" s="284">
        <v>276</v>
      </c>
      <c r="I1630" s="284">
        <v>272</v>
      </c>
      <c r="J1630" s="284">
        <v>322</v>
      </c>
      <c r="K1630" s="284">
        <v>290</v>
      </c>
      <c r="L1630" s="284">
        <v>285</v>
      </c>
      <c r="M1630" s="284">
        <v>343</v>
      </c>
      <c r="N1630" s="284">
        <v>322</v>
      </c>
      <c r="O1630" s="284">
        <v>278</v>
      </c>
      <c r="P1630" s="284">
        <v>291</v>
      </c>
      <c r="Q1630" s="284">
        <v>330</v>
      </c>
      <c r="R1630" s="284">
        <v>314</v>
      </c>
      <c r="S1630" s="284">
        <v>349</v>
      </c>
      <c r="T1630" s="284">
        <v>397</v>
      </c>
      <c r="U1630" s="284">
        <v>451</v>
      </c>
      <c r="V1630" s="284">
        <v>341</v>
      </c>
      <c r="W1630" s="284">
        <v>378</v>
      </c>
      <c r="X1630" s="284">
        <v>304</v>
      </c>
      <c r="Y1630" s="284">
        <v>331</v>
      </c>
      <c r="Z1630" s="284">
        <v>386</v>
      </c>
      <c r="AA1630" s="284">
        <v>335</v>
      </c>
      <c r="AB1630" s="284">
        <v>321</v>
      </c>
      <c r="AC1630" s="284">
        <v>357</v>
      </c>
      <c r="AD1630" s="284">
        <v>418</v>
      </c>
      <c r="AE1630" s="284">
        <v>350</v>
      </c>
      <c r="AF1630" s="284">
        <v>355</v>
      </c>
      <c r="AG1630" s="284">
        <v>392</v>
      </c>
      <c r="AH1630" s="284">
        <v>460</v>
      </c>
      <c r="AI1630" s="284">
        <v>308</v>
      </c>
      <c r="AJ1630" s="284">
        <v>331</v>
      </c>
      <c r="AK1630" s="284">
        <v>368</v>
      </c>
      <c r="AL1630" s="284">
        <v>431</v>
      </c>
      <c r="AM1630" s="284">
        <v>293</v>
      </c>
      <c r="AN1630" s="284">
        <v>314</v>
      </c>
      <c r="AO1630" s="284">
        <v>358</v>
      </c>
      <c r="AP1630" s="284">
        <v>323</v>
      </c>
      <c r="AQ1630" s="284">
        <v>323</v>
      </c>
      <c r="AR1630" s="284">
        <v>385</v>
      </c>
      <c r="AS1630" s="284">
        <v>372</v>
      </c>
      <c r="AU1630" t="s">
        <v>3305</v>
      </c>
    </row>
    <row r="1631" spans="4:47" ht="13.5" customHeight="1">
      <c r="D1631" s="283" t="s">
        <v>2225</v>
      </c>
      <c r="E1631" s="283" t="s">
        <v>4713</v>
      </c>
      <c r="F1631" s="285" t="s">
        <v>2226</v>
      </c>
      <c r="G1631" s="199">
        <v>5.8999999999999995</v>
      </c>
      <c r="H1631" s="284">
        <v>292</v>
      </c>
      <c r="I1631" s="284">
        <v>289</v>
      </c>
      <c r="J1631" s="284">
        <v>343</v>
      </c>
      <c r="K1631" s="284">
        <v>306</v>
      </c>
      <c r="L1631" s="284">
        <v>302</v>
      </c>
      <c r="M1631" s="284">
        <v>364</v>
      </c>
      <c r="N1631" s="284">
        <v>344</v>
      </c>
      <c r="O1631" s="284">
        <v>296</v>
      </c>
      <c r="P1631" s="284">
        <v>315</v>
      </c>
      <c r="Q1631" s="284">
        <v>356</v>
      </c>
      <c r="R1631" s="284">
        <v>341</v>
      </c>
      <c r="S1631" s="284">
        <v>373</v>
      </c>
      <c r="T1631" s="284">
        <v>431</v>
      </c>
      <c r="U1631" s="284">
        <v>486</v>
      </c>
      <c r="V1631" s="284">
        <v>369</v>
      </c>
      <c r="W1631" s="284">
        <v>409</v>
      </c>
      <c r="X1631" s="284">
        <v>321</v>
      </c>
      <c r="Y1631" s="284">
        <v>355</v>
      </c>
      <c r="Z1631" s="284">
        <v>413</v>
      </c>
      <c r="AA1631" s="284">
        <v>355</v>
      </c>
      <c r="AB1631" s="284">
        <v>344</v>
      </c>
      <c r="AC1631" s="284">
        <v>388</v>
      </c>
      <c r="AD1631" s="284">
        <v>455</v>
      </c>
      <c r="AE1631" s="284">
        <v>375</v>
      </c>
      <c r="AF1631" s="284">
        <v>379</v>
      </c>
      <c r="AG1631" s="284">
        <v>423</v>
      </c>
      <c r="AH1631" s="284">
        <v>497</v>
      </c>
      <c r="AI1631" s="284">
        <v>324</v>
      </c>
      <c r="AJ1631" s="284">
        <v>355</v>
      </c>
      <c r="AK1631" s="284">
        <v>399</v>
      </c>
      <c r="AL1631" s="284">
        <v>468</v>
      </c>
      <c r="AM1631" s="284">
        <v>311</v>
      </c>
      <c r="AN1631" s="284">
        <v>337</v>
      </c>
      <c r="AO1631" s="284">
        <v>384</v>
      </c>
      <c r="AP1631" s="284">
        <v>352</v>
      </c>
      <c r="AQ1631" s="284">
        <v>352</v>
      </c>
      <c r="AR1631" s="284">
        <v>430</v>
      </c>
      <c r="AS1631" s="284">
        <v>400</v>
      </c>
      <c r="AU1631" t="s">
        <v>2225</v>
      </c>
    </row>
    <row r="1632" spans="4:47" ht="13.5" customHeight="1">
      <c r="D1632" s="283" t="s">
        <v>3306</v>
      </c>
      <c r="E1632" s="283" t="s">
        <v>4713</v>
      </c>
      <c r="F1632" s="285" t="s">
        <v>2226</v>
      </c>
      <c r="G1632" s="199">
        <v>5.8999999999999995</v>
      </c>
      <c r="H1632" s="284">
        <v>292</v>
      </c>
      <c r="I1632" s="284">
        <v>289</v>
      </c>
      <c r="J1632" s="284">
        <v>343</v>
      </c>
      <c r="K1632" s="284">
        <v>306</v>
      </c>
      <c r="L1632" s="284">
        <v>302</v>
      </c>
      <c r="M1632" s="284">
        <v>364</v>
      </c>
      <c r="N1632" s="284">
        <v>344</v>
      </c>
      <c r="O1632" s="284">
        <v>296</v>
      </c>
      <c r="P1632" s="284">
        <v>315</v>
      </c>
      <c r="Q1632" s="284">
        <v>356</v>
      </c>
      <c r="R1632" s="284">
        <v>341</v>
      </c>
      <c r="S1632" s="284">
        <v>373</v>
      </c>
      <c r="T1632" s="284">
        <v>431</v>
      </c>
      <c r="U1632" s="284">
        <v>486</v>
      </c>
      <c r="V1632" s="284">
        <v>369</v>
      </c>
      <c r="W1632" s="284">
        <v>409</v>
      </c>
      <c r="X1632" s="284">
        <v>321</v>
      </c>
      <c r="Y1632" s="284">
        <v>355</v>
      </c>
      <c r="Z1632" s="284">
        <v>413</v>
      </c>
      <c r="AA1632" s="284">
        <v>355</v>
      </c>
      <c r="AB1632" s="284">
        <v>344</v>
      </c>
      <c r="AC1632" s="284">
        <v>388</v>
      </c>
      <c r="AD1632" s="284">
        <v>455</v>
      </c>
      <c r="AE1632" s="284">
        <v>375</v>
      </c>
      <c r="AF1632" s="284">
        <v>379</v>
      </c>
      <c r="AG1632" s="284">
        <v>423</v>
      </c>
      <c r="AH1632" s="284">
        <v>497</v>
      </c>
      <c r="AI1632" s="284">
        <v>324</v>
      </c>
      <c r="AJ1632" s="284">
        <v>355</v>
      </c>
      <c r="AK1632" s="284">
        <v>399</v>
      </c>
      <c r="AL1632" s="284">
        <v>468</v>
      </c>
      <c r="AM1632" s="284">
        <v>311</v>
      </c>
      <c r="AN1632" s="284">
        <v>337</v>
      </c>
      <c r="AO1632" s="284">
        <v>384</v>
      </c>
      <c r="AP1632" s="284">
        <v>352</v>
      </c>
      <c r="AQ1632" s="284">
        <v>352</v>
      </c>
      <c r="AR1632" s="284">
        <v>430</v>
      </c>
      <c r="AS1632" s="284">
        <v>400</v>
      </c>
      <c r="AU1632" t="s">
        <v>3306</v>
      </c>
    </row>
    <row r="1633" spans="4:47" ht="13.5" customHeight="1">
      <c r="D1633" s="283" t="s">
        <v>2572</v>
      </c>
      <c r="E1633" s="282"/>
      <c r="F1633" s="285" t="s">
        <v>2573</v>
      </c>
      <c r="G1633" s="199">
        <v>5.8999999999999995</v>
      </c>
      <c r="H1633" s="284">
        <v>512</v>
      </c>
      <c r="I1633" s="284">
        <v>503</v>
      </c>
      <c r="J1633" s="284">
        <v>590</v>
      </c>
      <c r="K1633" s="284">
        <v>527</v>
      </c>
      <c r="L1633" s="284">
        <v>516</v>
      </c>
      <c r="M1633" s="284">
        <v>611</v>
      </c>
      <c r="N1633" s="284">
        <v>571</v>
      </c>
      <c r="O1633" s="284">
        <v>513</v>
      </c>
      <c r="P1633" s="284">
        <v>529</v>
      </c>
      <c r="Q1633" s="284">
        <v>602</v>
      </c>
      <c r="R1633" s="284">
        <v>568</v>
      </c>
      <c r="S1633" s="284">
        <v>713</v>
      </c>
      <c r="T1633" s="284">
        <v>778</v>
      </c>
      <c r="U1633" s="284">
        <v>908</v>
      </c>
      <c r="V1633" s="284">
        <v>558</v>
      </c>
      <c r="W1633" s="284">
        <v>625</v>
      </c>
      <c r="X1633" s="284">
        <v>533</v>
      </c>
      <c r="Y1633" s="284">
        <v>571</v>
      </c>
      <c r="Z1633" s="284">
        <v>668</v>
      </c>
      <c r="AA1633" s="284">
        <v>590</v>
      </c>
      <c r="AB1633" s="284">
        <v>557</v>
      </c>
      <c r="AC1633" s="284">
        <v>605</v>
      </c>
      <c r="AD1633" s="284">
        <v>710</v>
      </c>
      <c r="AE1633" s="284">
        <v>610</v>
      </c>
      <c r="AF1633" s="284">
        <v>591</v>
      </c>
      <c r="AG1633" s="284">
        <v>640</v>
      </c>
      <c r="AH1633" s="284">
        <v>751</v>
      </c>
      <c r="AI1633" s="284">
        <v>540</v>
      </c>
      <c r="AJ1633" s="284">
        <v>567</v>
      </c>
      <c r="AK1633" s="284">
        <v>616</v>
      </c>
      <c r="AL1633" s="284">
        <v>723</v>
      </c>
      <c r="AM1633" s="284">
        <v>523</v>
      </c>
      <c r="AN1633" s="284">
        <v>549</v>
      </c>
      <c r="AO1633" s="284">
        <v>628</v>
      </c>
      <c r="AP1633" s="284">
        <v>590</v>
      </c>
      <c r="AQ1633" s="284">
        <v>590</v>
      </c>
      <c r="AR1633" s="284">
        <v>668</v>
      </c>
      <c r="AS1633" s="284">
        <v>634</v>
      </c>
      <c r="AU1633" t="s">
        <v>2572</v>
      </c>
    </row>
    <row r="1634" spans="4:47" ht="13.5" customHeight="1">
      <c r="D1634" s="283" t="s">
        <v>2227</v>
      </c>
      <c r="E1634" s="283" t="s">
        <v>4713</v>
      </c>
      <c r="F1634" s="285" t="s">
        <v>2228</v>
      </c>
      <c r="G1634" s="199">
        <v>7</v>
      </c>
      <c r="H1634" s="284">
        <v>308</v>
      </c>
      <c r="I1634" s="284">
        <v>305</v>
      </c>
      <c r="J1634" s="284">
        <v>365</v>
      </c>
      <c r="K1634" s="284">
        <v>323</v>
      </c>
      <c r="L1634" s="284">
        <v>319</v>
      </c>
      <c r="M1634" s="284">
        <v>386</v>
      </c>
      <c r="N1634" s="284">
        <v>365</v>
      </c>
      <c r="O1634" s="284">
        <v>315</v>
      </c>
      <c r="P1634" s="284">
        <v>339</v>
      </c>
      <c r="Q1634" s="284">
        <v>383</v>
      </c>
      <c r="R1634" s="284">
        <v>368</v>
      </c>
      <c r="S1634" s="284">
        <v>396</v>
      </c>
      <c r="T1634" s="284">
        <v>465</v>
      </c>
      <c r="U1634" s="284">
        <v>521</v>
      </c>
      <c r="V1634" s="284">
        <v>397</v>
      </c>
      <c r="W1634" s="284">
        <v>441</v>
      </c>
      <c r="X1634" s="284">
        <v>339</v>
      </c>
      <c r="Y1634" s="284">
        <v>378</v>
      </c>
      <c r="Z1634" s="284">
        <v>441</v>
      </c>
      <c r="AA1634" s="284">
        <v>374</v>
      </c>
      <c r="AB1634" s="284">
        <v>368</v>
      </c>
      <c r="AC1634" s="284">
        <v>420</v>
      </c>
      <c r="AD1634" s="284">
        <v>493</v>
      </c>
      <c r="AE1634" s="284">
        <v>400</v>
      </c>
      <c r="AF1634" s="284">
        <v>403</v>
      </c>
      <c r="AG1634" s="284">
        <v>455</v>
      </c>
      <c r="AH1634" s="284">
        <v>534</v>
      </c>
      <c r="AI1634" s="284">
        <v>339</v>
      </c>
      <c r="AJ1634" s="284">
        <v>379</v>
      </c>
      <c r="AK1634" s="284">
        <v>431</v>
      </c>
      <c r="AL1634" s="284">
        <v>506</v>
      </c>
      <c r="AM1634" s="284">
        <v>329</v>
      </c>
      <c r="AN1634" s="284">
        <v>360</v>
      </c>
      <c r="AO1634" s="284">
        <v>410</v>
      </c>
      <c r="AP1634" s="284">
        <v>381</v>
      </c>
      <c r="AQ1634" s="284">
        <v>381</v>
      </c>
      <c r="AR1634" s="284">
        <v>475</v>
      </c>
      <c r="AS1634" s="284">
        <v>429</v>
      </c>
      <c r="AU1634" t="s">
        <v>2227</v>
      </c>
    </row>
    <row r="1635" spans="4:47" ht="13.5" customHeight="1">
      <c r="D1635" s="283" t="s">
        <v>3307</v>
      </c>
      <c r="E1635" s="283" t="s">
        <v>4713</v>
      </c>
      <c r="F1635" s="285" t="s">
        <v>2228</v>
      </c>
      <c r="G1635" s="199">
        <v>7</v>
      </c>
      <c r="H1635" s="284">
        <v>308</v>
      </c>
      <c r="I1635" s="284">
        <v>305</v>
      </c>
      <c r="J1635" s="284">
        <v>365</v>
      </c>
      <c r="K1635" s="284">
        <v>323</v>
      </c>
      <c r="L1635" s="284">
        <v>319</v>
      </c>
      <c r="M1635" s="284">
        <v>386</v>
      </c>
      <c r="N1635" s="284">
        <v>365</v>
      </c>
      <c r="O1635" s="284">
        <v>315</v>
      </c>
      <c r="P1635" s="284">
        <v>339</v>
      </c>
      <c r="Q1635" s="284">
        <v>383</v>
      </c>
      <c r="R1635" s="284">
        <v>368</v>
      </c>
      <c r="S1635" s="284">
        <v>396</v>
      </c>
      <c r="T1635" s="284">
        <v>465</v>
      </c>
      <c r="U1635" s="284">
        <v>521</v>
      </c>
      <c r="V1635" s="284">
        <v>397</v>
      </c>
      <c r="W1635" s="284">
        <v>441</v>
      </c>
      <c r="X1635" s="284">
        <v>339</v>
      </c>
      <c r="Y1635" s="284">
        <v>378</v>
      </c>
      <c r="Z1635" s="284">
        <v>441</v>
      </c>
      <c r="AA1635" s="284">
        <v>374</v>
      </c>
      <c r="AB1635" s="284">
        <v>368</v>
      </c>
      <c r="AC1635" s="284">
        <v>420</v>
      </c>
      <c r="AD1635" s="284">
        <v>493</v>
      </c>
      <c r="AE1635" s="284">
        <v>400</v>
      </c>
      <c r="AF1635" s="284">
        <v>403</v>
      </c>
      <c r="AG1635" s="284">
        <v>455</v>
      </c>
      <c r="AH1635" s="284">
        <v>534</v>
      </c>
      <c r="AI1635" s="284">
        <v>339</v>
      </c>
      <c r="AJ1635" s="284">
        <v>379</v>
      </c>
      <c r="AK1635" s="284">
        <v>431</v>
      </c>
      <c r="AL1635" s="284">
        <v>506</v>
      </c>
      <c r="AM1635" s="284">
        <v>329</v>
      </c>
      <c r="AN1635" s="284">
        <v>360</v>
      </c>
      <c r="AO1635" s="284">
        <v>410</v>
      </c>
      <c r="AP1635" s="284">
        <v>381</v>
      </c>
      <c r="AQ1635" s="284">
        <v>381</v>
      </c>
      <c r="AR1635" s="284">
        <v>475</v>
      </c>
      <c r="AS1635" s="284">
        <v>429</v>
      </c>
      <c r="AU1635" t="s">
        <v>3307</v>
      </c>
    </row>
    <row r="1636" spans="4:47" ht="13.5" customHeight="1">
      <c r="D1636" s="283" t="s">
        <v>2574</v>
      </c>
      <c r="E1636" s="282"/>
      <c r="F1636" s="285" t="s">
        <v>2575</v>
      </c>
      <c r="G1636" s="199">
        <v>7</v>
      </c>
      <c r="H1636" s="284">
        <v>542</v>
      </c>
      <c r="I1636" s="284">
        <v>533</v>
      </c>
      <c r="J1636" s="284">
        <v>627</v>
      </c>
      <c r="K1636" s="284">
        <v>558</v>
      </c>
      <c r="L1636" s="284">
        <v>547</v>
      </c>
      <c r="M1636" s="284">
        <v>648</v>
      </c>
      <c r="N1636" s="284">
        <v>606</v>
      </c>
      <c r="O1636" s="284">
        <v>545</v>
      </c>
      <c r="P1636" s="284">
        <v>567</v>
      </c>
      <c r="Q1636" s="284">
        <v>644</v>
      </c>
      <c r="R1636" s="284">
        <v>609</v>
      </c>
      <c r="S1636" s="284">
        <v>690</v>
      </c>
      <c r="T1636" s="284">
        <v>764</v>
      </c>
      <c r="U1636" s="284">
        <v>885</v>
      </c>
      <c r="V1636" s="284">
        <v>599</v>
      </c>
      <c r="W1636" s="284">
        <v>671</v>
      </c>
      <c r="X1636" s="284">
        <v>565</v>
      </c>
      <c r="Y1636" s="284">
        <v>608</v>
      </c>
      <c r="Z1636" s="284">
        <v>711</v>
      </c>
      <c r="AA1636" s="284">
        <v>625</v>
      </c>
      <c r="AB1636" s="284">
        <v>594</v>
      </c>
      <c r="AC1636" s="284">
        <v>650</v>
      </c>
      <c r="AD1636" s="284">
        <v>764</v>
      </c>
      <c r="AE1636" s="284">
        <v>650</v>
      </c>
      <c r="AF1636" s="284">
        <v>628</v>
      </c>
      <c r="AG1636" s="284">
        <v>685</v>
      </c>
      <c r="AH1636" s="284">
        <v>805</v>
      </c>
      <c r="AI1636" s="284">
        <v>569</v>
      </c>
      <c r="AJ1636" s="284">
        <v>605</v>
      </c>
      <c r="AK1636" s="284">
        <v>661</v>
      </c>
      <c r="AL1636" s="284">
        <v>776</v>
      </c>
      <c r="AM1636" s="284">
        <v>554</v>
      </c>
      <c r="AN1636" s="284">
        <v>586</v>
      </c>
      <c r="AO1636" s="284">
        <v>670</v>
      </c>
      <c r="AP1636" s="284">
        <v>634</v>
      </c>
      <c r="AQ1636" s="284">
        <v>634</v>
      </c>
      <c r="AR1636" s="284">
        <v>728</v>
      </c>
      <c r="AS1636" s="284">
        <v>677</v>
      </c>
      <c r="AU1636" t="s">
        <v>2574</v>
      </c>
    </row>
    <row r="1637" spans="4:47" ht="13.5" customHeight="1">
      <c r="D1637" s="283" t="s">
        <v>2570</v>
      </c>
      <c r="E1637" s="282"/>
      <c r="F1637" s="285" t="s">
        <v>2571</v>
      </c>
      <c r="G1637" s="199">
        <v>7</v>
      </c>
      <c r="H1637" s="284">
        <v>613</v>
      </c>
      <c r="I1637" s="284">
        <v>601</v>
      </c>
      <c r="J1637" s="284">
        <v>705</v>
      </c>
      <c r="K1637" s="284">
        <v>628</v>
      </c>
      <c r="L1637" s="284">
        <v>615</v>
      </c>
      <c r="M1637" s="284">
        <v>726</v>
      </c>
      <c r="N1637" s="284">
        <v>679</v>
      </c>
      <c r="O1637" s="284">
        <v>614</v>
      </c>
      <c r="P1637" s="284">
        <v>635</v>
      </c>
      <c r="Q1637" s="284">
        <v>723</v>
      </c>
      <c r="R1637" s="284">
        <v>682</v>
      </c>
      <c r="S1637" s="284">
        <v>758</v>
      </c>
      <c r="T1637" s="284">
        <v>834</v>
      </c>
      <c r="U1637" s="284">
        <v>970</v>
      </c>
      <c r="V1637" s="284">
        <v>779</v>
      </c>
      <c r="W1637" s="284">
        <v>876</v>
      </c>
      <c r="X1637" s="284">
        <v>633</v>
      </c>
      <c r="Y1637" s="284">
        <v>678</v>
      </c>
      <c r="Z1637" s="284">
        <v>793</v>
      </c>
      <c r="AA1637" s="284">
        <v>700</v>
      </c>
      <c r="AB1637" s="284">
        <v>662</v>
      </c>
      <c r="AC1637" s="284">
        <v>720</v>
      </c>
      <c r="AD1637" s="284">
        <v>846</v>
      </c>
      <c r="AE1637" s="284">
        <v>726</v>
      </c>
      <c r="AF1637" s="284">
        <v>697</v>
      </c>
      <c r="AG1637" s="284">
        <v>755</v>
      </c>
      <c r="AH1637" s="284">
        <v>887</v>
      </c>
      <c r="AI1637" s="284">
        <v>639</v>
      </c>
      <c r="AJ1637" s="284">
        <v>673</v>
      </c>
      <c r="AK1637" s="284">
        <v>731</v>
      </c>
      <c r="AL1637" s="284">
        <v>859</v>
      </c>
      <c r="AM1637" s="284">
        <v>623</v>
      </c>
      <c r="AN1637" s="284">
        <v>654</v>
      </c>
      <c r="AO1637" s="284">
        <v>748</v>
      </c>
      <c r="AP1637" s="284">
        <v>710</v>
      </c>
      <c r="AQ1637" s="284">
        <v>710</v>
      </c>
      <c r="AR1637" s="284">
        <v>804</v>
      </c>
      <c r="AS1637" s="284">
        <v>754</v>
      </c>
      <c r="AU1637" t="s">
        <v>2570</v>
      </c>
    </row>
    <row r="1638" spans="4:47" ht="13.5" customHeight="1">
      <c r="D1638" s="283" t="s">
        <v>2294</v>
      </c>
      <c r="E1638" s="283" t="s">
        <v>4713</v>
      </c>
      <c r="F1638" s="285" t="s">
        <v>2295</v>
      </c>
      <c r="G1638" s="199">
        <v>4.6999999999999993</v>
      </c>
      <c r="H1638" s="284">
        <v>405</v>
      </c>
      <c r="I1638" s="284">
        <v>399</v>
      </c>
      <c r="J1638" s="284">
        <v>467</v>
      </c>
      <c r="K1638" s="284">
        <v>416</v>
      </c>
      <c r="L1638" s="284">
        <v>409</v>
      </c>
      <c r="M1638" s="284">
        <v>483</v>
      </c>
      <c r="N1638" s="284">
        <v>457</v>
      </c>
      <c r="O1638" s="284">
        <v>403</v>
      </c>
      <c r="P1638" s="284">
        <v>412</v>
      </c>
      <c r="Q1638" s="284">
        <v>467</v>
      </c>
      <c r="R1638" s="284">
        <v>449</v>
      </c>
      <c r="S1638" s="284">
        <v>564</v>
      </c>
      <c r="T1638" s="284">
        <v>626</v>
      </c>
      <c r="U1638" s="284">
        <v>659</v>
      </c>
      <c r="V1638" s="284">
        <v>496</v>
      </c>
      <c r="W1638" s="284">
        <v>555</v>
      </c>
      <c r="X1638" s="284">
        <v>468</v>
      </c>
      <c r="Y1638" s="284">
        <v>499</v>
      </c>
      <c r="Z1638" s="284">
        <v>583</v>
      </c>
      <c r="AA1638" s="284">
        <v>513</v>
      </c>
      <c r="AB1638" s="284">
        <v>487</v>
      </c>
      <c r="AC1638" s="284">
        <v>526</v>
      </c>
      <c r="AD1638" s="284">
        <v>617</v>
      </c>
      <c r="AE1638" s="284">
        <v>534</v>
      </c>
      <c r="AF1638" s="284">
        <v>544</v>
      </c>
      <c r="AG1638" s="284">
        <v>584</v>
      </c>
      <c r="AH1638" s="284">
        <v>686</v>
      </c>
      <c r="AI1638" s="284">
        <v>476</v>
      </c>
      <c r="AJ1638" s="284">
        <v>495</v>
      </c>
      <c r="AK1638" s="284">
        <v>534</v>
      </c>
      <c r="AL1638" s="284">
        <v>627</v>
      </c>
      <c r="AM1638" s="284">
        <v>431</v>
      </c>
      <c r="AN1638" s="284">
        <v>454</v>
      </c>
      <c r="AO1638" s="284">
        <v>519</v>
      </c>
      <c r="AP1638" s="284">
        <v>467</v>
      </c>
      <c r="AQ1638" s="284">
        <v>467</v>
      </c>
      <c r="AR1638" s="284">
        <v>545</v>
      </c>
      <c r="AS1638" s="284">
        <v>543</v>
      </c>
      <c r="AU1638" t="s">
        <v>2294</v>
      </c>
    </row>
    <row r="1639" spans="4:47" ht="13.5" customHeight="1">
      <c r="D1639" s="283" t="s">
        <v>3308</v>
      </c>
      <c r="E1639" s="283" t="s">
        <v>4713</v>
      </c>
      <c r="F1639" s="285" t="s">
        <v>2295</v>
      </c>
      <c r="G1639" s="199">
        <v>4.6999999999999993</v>
      </c>
      <c r="H1639" s="284">
        <v>405</v>
      </c>
      <c r="I1639" s="284">
        <v>399</v>
      </c>
      <c r="J1639" s="284">
        <v>467</v>
      </c>
      <c r="K1639" s="284">
        <v>416</v>
      </c>
      <c r="L1639" s="284">
        <v>409</v>
      </c>
      <c r="M1639" s="284">
        <v>483</v>
      </c>
      <c r="N1639" s="284">
        <v>457</v>
      </c>
      <c r="O1639" s="284">
        <v>403</v>
      </c>
      <c r="P1639" s="284">
        <v>412</v>
      </c>
      <c r="Q1639" s="284">
        <v>467</v>
      </c>
      <c r="R1639" s="284">
        <v>449</v>
      </c>
      <c r="S1639" s="284">
        <v>564</v>
      </c>
      <c r="T1639" s="284">
        <v>626</v>
      </c>
      <c r="U1639" s="284">
        <v>659</v>
      </c>
      <c r="V1639" s="284">
        <v>496</v>
      </c>
      <c r="W1639" s="284">
        <v>555</v>
      </c>
      <c r="X1639" s="284">
        <v>468</v>
      </c>
      <c r="Y1639" s="284">
        <v>499</v>
      </c>
      <c r="Z1639" s="284">
        <v>583</v>
      </c>
      <c r="AA1639" s="284">
        <v>513</v>
      </c>
      <c r="AB1639" s="284">
        <v>487</v>
      </c>
      <c r="AC1639" s="284">
        <v>526</v>
      </c>
      <c r="AD1639" s="284">
        <v>617</v>
      </c>
      <c r="AE1639" s="284">
        <v>534</v>
      </c>
      <c r="AF1639" s="284">
        <v>544</v>
      </c>
      <c r="AG1639" s="284">
        <v>584</v>
      </c>
      <c r="AH1639" s="284">
        <v>686</v>
      </c>
      <c r="AI1639" s="284">
        <v>476</v>
      </c>
      <c r="AJ1639" s="284">
        <v>495</v>
      </c>
      <c r="AK1639" s="284">
        <v>534</v>
      </c>
      <c r="AL1639" s="284">
        <v>627</v>
      </c>
      <c r="AM1639" s="284">
        <v>431</v>
      </c>
      <c r="AN1639" s="284">
        <v>454</v>
      </c>
      <c r="AO1639" s="284">
        <v>519</v>
      </c>
      <c r="AP1639" s="284">
        <v>467</v>
      </c>
      <c r="AQ1639" s="284">
        <v>467</v>
      </c>
      <c r="AR1639" s="284">
        <v>545</v>
      </c>
      <c r="AS1639" s="284">
        <v>543</v>
      </c>
      <c r="AU1639" t="s">
        <v>3308</v>
      </c>
    </row>
    <row r="1640" spans="4:47" ht="13.5" customHeight="1">
      <c r="D1640" s="283" t="s">
        <v>2296</v>
      </c>
      <c r="E1640" s="283" t="s">
        <v>4713</v>
      </c>
      <c r="F1640" s="285" t="s">
        <v>2297</v>
      </c>
      <c r="G1640" s="199">
        <v>5.8999999999999995</v>
      </c>
      <c r="H1640" s="284">
        <v>425</v>
      </c>
      <c r="I1640" s="284">
        <v>428</v>
      </c>
      <c r="J1640" s="284">
        <v>491</v>
      </c>
      <c r="K1640" s="284">
        <v>442</v>
      </c>
      <c r="L1640" s="284">
        <v>440</v>
      </c>
      <c r="M1640" s="284">
        <v>517</v>
      </c>
      <c r="N1640" s="284">
        <v>476</v>
      </c>
      <c r="O1640" s="284">
        <v>426</v>
      </c>
      <c r="P1640" s="284">
        <v>447</v>
      </c>
      <c r="Q1640" s="284">
        <v>504</v>
      </c>
      <c r="R1640" s="284">
        <v>479</v>
      </c>
      <c r="S1640" s="284">
        <v>589</v>
      </c>
      <c r="T1640" s="284">
        <v>660</v>
      </c>
      <c r="U1640" s="284">
        <v>694</v>
      </c>
      <c r="V1640" s="284">
        <v>525</v>
      </c>
      <c r="W1640" s="284">
        <v>586</v>
      </c>
      <c r="X1640" s="284">
        <v>489</v>
      </c>
      <c r="Y1640" s="284">
        <v>526</v>
      </c>
      <c r="Z1640" s="284">
        <v>615</v>
      </c>
      <c r="AA1640" s="284">
        <v>535</v>
      </c>
      <c r="AB1640" s="284">
        <v>514</v>
      </c>
      <c r="AC1640" s="284">
        <v>561</v>
      </c>
      <c r="AD1640" s="284">
        <v>659</v>
      </c>
      <c r="AE1640" s="284">
        <v>563</v>
      </c>
      <c r="AF1640" s="284">
        <v>572</v>
      </c>
      <c r="AG1640" s="284">
        <v>620</v>
      </c>
      <c r="AH1640" s="284">
        <v>728</v>
      </c>
      <c r="AI1640" s="284">
        <v>496</v>
      </c>
      <c r="AJ1640" s="284">
        <v>522</v>
      </c>
      <c r="AK1640" s="284">
        <v>570</v>
      </c>
      <c r="AL1640" s="284">
        <v>669</v>
      </c>
      <c r="AM1640" s="284">
        <v>454</v>
      </c>
      <c r="AN1640" s="284">
        <v>483</v>
      </c>
      <c r="AO1640" s="284">
        <v>552</v>
      </c>
      <c r="AP1640" s="284">
        <v>496</v>
      </c>
      <c r="AQ1640" s="284">
        <v>496</v>
      </c>
      <c r="AR1640" s="284">
        <v>586</v>
      </c>
      <c r="AS1640" s="284">
        <v>571</v>
      </c>
      <c r="AU1640" t="s">
        <v>2296</v>
      </c>
    </row>
    <row r="1641" spans="4:47" ht="13.5" customHeight="1">
      <c r="D1641" s="283" t="s">
        <v>3309</v>
      </c>
      <c r="E1641" s="283" t="s">
        <v>4713</v>
      </c>
      <c r="F1641" s="285" t="s">
        <v>2297</v>
      </c>
      <c r="G1641" s="199">
        <v>5.8999999999999995</v>
      </c>
      <c r="H1641" s="284">
        <v>425</v>
      </c>
      <c r="I1641" s="284">
        <v>428</v>
      </c>
      <c r="J1641" s="284">
        <v>491</v>
      </c>
      <c r="K1641" s="284">
        <v>442</v>
      </c>
      <c r="L1641" s="284">
        <v>440</v>
      </c>
      <c r="M1641" s="284">
        <v>517</v>
      </c>
      <c r="N1641" s="284">
        <v>476</v>
      </c>
      <c r="O1641" s="284">
        <v>426</v>
      </c>
      <c r="P1641" s="284">
        <v>447</v>
      </c>
      <c r="Q1641" s="284">
        <v>504</v>
      </c>
      <c r="R1641" s="284">
        <v>479</v>
      </c>
      <c r="S1641" s="284">
        <v>589</v>
      </c>
      <c r="T1641" s="284">
        <v>660</v>
      </c>
      <c r="U1641" s="284">
        <v>694</v>
      </c>
      <c r="V1641" s="284">
        <v>525</v>
      </c>
      <c r="W1641" s="284">
        <v>586</v>
      </c>
      <c r="X1641" s="284">
        <v>489</v>
      </c>
      <c r="Y1641" s="284">
        <v>526</v>
      </c>
      <c r="Z1641" s="284">
        <v>615</v>
      </c>
      <c r="AA1641" s="284">
        <v>535</v>
      </c>
      <c r="AB1641" s="284">
        <v>514</v>
      </c>
      <c r="AC1641" s="284">
        <v>561</v>
      </c>
      <c r="AD1641" s="284">
        <v>659</v>
      </c>
      <c r="AE1641" s="284">
        <v>563</v>
      </c>
      <c r="AF1641" s="284">
        <v>572</v>
      </c>
      <c r="AG1641" s="284">
        <v>620</v>
      </c>
      <c r="AH1641" s="284">
        <v>728</v>
      </c>
      <c r="AI1641" s="284">
        <v>496</v>
      </c>
      <c r="AJ1641" s="284">
        <v>522</v>
      </c>
      <c r="AK1641" s="284">
        <v>570</v>
      </c>
      <c r="AL1641" s="284">
        <v>669</v>
      </c>
      <c r="AM1641" s="284">
        <v>454</v>
      </c>
      <c r="AN1641" s="284">
        <v>483</v>
      </c>
      <c r="AO1641" s="284">
        <v>552</v>
      </c>
      <c r="AP1641" s="284">
        <v>496</v>
      </c>
      <c r="AQ1641" s="284">
        <v>496</v>
      </c>
      <c r="AR1641" s="284">
        <v>586</v>
      </c>
      <c r="AS1641" s="284">
        <v>571</v>
      </c>
      <c r="AU1641" t="s">
        <v>3309</v>
      </c>
    </row>
    <row r="1642" spans="4:47" ht="13.5" customHeight="1">
      <c r="D1642" s="283" t="s">
        <v>2298</v>
      </c>
      <c r="E1642" s="283" t="s">
        <v>4713</v>
      </c>
      <c r="F1642" s="285" t="s">
        <v>2299</v>
      </c>
      <c r="G1642" s="199">
        <v>7</v>
      </c>
      <c r="H1642" s="284">
        <v>451</v>
      </c>
      <c r="I1642" s="284">
        <v>453</v>
      </c>
      <c r="J1642" s="284">
        <v>519</v>
      </c>
      <c r="K1642" s="284">
        <v>469</v>
      </c>
      <c r="L1642" s="284">
        <v>464</v>
      </c>
      <c r="M1642" s="284">
        <v>551</v>
      </c>
      <c r="N1642" s="284">
        <v>505</v>
      </c>
      <c r="O1642" s="284">
        <v>450</v>
      </c>
      <c r="P1642" s="284">
        <v>478</v>
      </c>
      <c r="Q1642" s="284">
        <v>537</v>
      </c>
      <c r="R1642" s="284">
        <v>511</v>
      </c>
      <c r="S1642" s="284">
        <v>616</v>
      </c>
      <c r="T1642" s="284">
        <v>695</v>
      </c>
      <c r="U1642" s="284">
        <v>731</v>
      </c>
      <c r="V1642" s="284">
        <v>554</v>
      </c>
      <c r="W1642" s="284">
        <v>617</v>
      </c>
      <c r="X1642" s="284">
        <v>512</v>
      </c>
      <c r="Y1642" s="284">
        <v>554</v>
      </c>
      <c r="Z1642" s="284">
        <v>647</v>
      </c>
      <c r="AA1642" s="284">
        <v>562</v>
      </c>
      <c r="AB1642" s="284">
        <v>543</v>
      </c>
      <c r="AC1642" s="284">
        <v>598</v>
      </c>
      <c r="AD1642" s="284">
        <v>702</v>
      </c>
      <c r="AE1642" s="284">
        <v>593</v>
      </c>
      <c r="AF1642" s="284">
        <v>600</v>
      </c>
      <c r="AG1642" s="284">
        <v>656</v>
      </c>
      <c r="AH1642" s="284">
        <v>770</v>
      </c>
      <c r="AI1642" s="284">
        <v>516</v>
      </c>
      <c r="AJ1642" s="284">
        <v>551</v>
      </c>
      <c r="AK1642" s="284">
        <v>606</v>
      </c>
      <c r="AL1642" s="284">
        <v>711</v>
      </c>
      <c r="AM1642" s="284">
        <v>478</v>
      </c>
      <c r="AN1642" s="284">
        <v>512</v>
      </c>
      <c r="AO1642" s="284">
        <v>585</v>
      </c>
      <c r="AP1642" s="284">
        <v>526</v>
      </c>
      <c r="AQ1642" s="284">
        <v>526</v>
      </c>
      <c r="AR1642" s="284">
        <v>628</v>
      </c>
      <c r="AS1642" s="284">
        <v>600</v>
      </c>
      <c r="AU1642" t="s">
        <v>2298</v>
      </c>
    </row>
    <row r="1643" spans="4:47" ht="13.5" customHeight="1">
      <c r="D1643" s="283" t="s">
        <v>3310</v>
      </c>
      <c r="E1643" s="283" t="s">
        <v>4713</v>
      </c>
      <c r="F1643" s="285" t="s">
        <v>2299</v>
      </c>
      <c r="G1643" s="199">
        <v>7</v>
      </c>
      <c r="H1643" s="284">
        <v>451</v>
      </c>
      <c r="I1643" s="284">
        <v>453</v>
      </c>
      <c r="J1643" s="284">
        <v>519</v>
      </c>
      <c r="K1643" s="284">
        <v>469</v>
      </c>
      <c r="L1643" s="284">
        <v>464</v>
      </c>
      <c r="M1643" s="284">
        <v>551</v>
      </c>
      <c r="N1643" s="284">
        <v>505</v>
      </c>
      <c r="O1643" s="284">
        <v>450</v>
      </c>
      <c r="P1643" s="284">
        <v>478</v>
      </c>
      <c r="Q1643" s="284">
        <v>537</v>
      </c>
      <c r="R1643" s="284">
        <v>511</v>
      </c>
      <c r="S1643" s="284">
        <v>616</v>
      </c>
      <c r="T1643" s="284">
        <v>695</v>
      </c>
      <c r="U1643" s="284">
        <v>731</v>
      </c>
      <c r="V1643" s="284">
        <v>554</v>
      </c>
      <c r="W1643" s="284">
        <v>617</v>
      </c>
      <c r="X1643" s="284">
        <v>512</v>
      </c>
      <c r="Y1643" s="284">
        <v>554</v>
      </c>
      <c r="Z1643" s="284">
        <v>647</v>
      </c>
      <c r="AA1643" s="284">
        <v>562</v>
      </c>
      <c r="AB1643" s="284">
        <v>543</v>
      </c>
      <c r="AC1643" s="284">
        <v>598</v>
      </c>
      <c r="AD1643" s="284">
        <v>702</v>
      </c>
      <c r="AE1643" s="284">
        <v>593</v>
      </c>
      <c r="AF1643" s="284">
        <v>600</v>
      </c>
      <c r="AG1643" s="284">
        <v>656</v>
      </c>
      <c r="AH1643" s="284">
        <v>770</v>
      </c>
      <c r="AI1643" s="284">
        <v>516</v>
      </c>
      <c r="AJ1643" s="284">
        <v>551</v>
      </c>
      <c r="AK1643" s="284">
        <v>606</v>
      </c>
      <c r="AL1643" s="284">
        <v>711</v>
      </c>
      <c r="AM1643" s="284">
        <v>478</v>
      </c>
      <c r="AN1643" s="284">
        <v>512</v>
      </c>
      <c r="AO1643" s="284">
        <v>585</v>
      </c>
      <c r="AP1643" s="284">
        <v>526</v>
      </c>
      <c r="AQ1643" s="284">
        <v>526</v>
      </c>
      <c r="AR1643" s="284">
        <v>628</v>
      </c>
      <c r="AS1643" s="284">
        <v>600</v>
      </c>
      <c r="AU1643" t="s">
        <v>3310</v>
      </c>
    </row>
    <row r="1644" spans="4:47" ht="13.5" customHeight="1">
      <c r="D1644" s="283" t="s">
        <v>2300</v>
      </c>
      <c r="E1644" s="283" t="s">
        <v>4713</v>
      </c>
      <c r="F1644" s="285" t="s">
        <v>2301</v>
      </c>
      <c r="G1644" s="199">
        <v>8.1999999999999993</v>
      </c>
      <c r="H1644" s="284">
        <v>474</v>
      </c>
      <c r="I1644" s="284">
        <v>470</v>
      </c>
      <c r="J1644" s="284">
        <v>554</v>
      </c>
      <c r="K1644" s="284">
        <v>487</v>
      </c>
      <c r="L1644" s="284">
        <v>481</v>
      </c>
      <c r="M1644" s="284">
        <v>571</v>
      </c>
      <c r="N1644" s="284">
        <v>548</v>
      </c>
      <c r="O1644" s="284">
        <v>477</v>
      </c>
      <c r="P1644" s="284">
        <v>497</v>
      </c>
      <c r="Q1644" s="284">
        <v>562</v>
      </c>
      <c r="R1644" s="284">
        <v>549</v>
      </c>
      <c r="S1644" s="284">
        <v>644</v>
      </c>
      <c r="T1644" s="284">
        <v>731</v>
      </c>
      <c r="U1644" s="284">
        <v>770</v>
      </c>
      <c r="V1644" s="284">
        <v>585</v>
      </c>
      <c r="W1644" s="284">
        <v>651</v>
      </c>
      <c r="X1644" s="284">
        <v>536</v>
      </c>
      <c r="Y1644" s="284">
        <v>584</v>
      </c>
      <c r="Z1644" s="284">
        <v>682</v>
      </c>
      <c r="AA1644" s="284">
        <v>588</v>
      </c>
      <c r="AB1644" s="284">
        <v>572</v>
      </c>
      <c r="AC1644" s="284">
        <v>636</v>
      </c>
      <c r="AD1644" s="284">
        <v>746</v>
      </c>
      <c r="AE1644" s="284">
        <v>625</v>
      </c>
      <c r="AF1644" s="284">
        <v>630</v>
      </c>
      <c r="AG1644" s="284">
        <v>694</v>
      </c>
      <c r="AH1644" s="284">
        <v>815</v>
      </c>
      <c r="AI1644" s="284">
        <v>538</v>
      </c>
      <c r="AJ1644" s="284">
        <v>581</v>
      </c>
      <c r="AK1644" s="284">
        <v>644</v>
      </c>
      <c r="AL1644" s="284">
        <v>756</v>
      </c>
      <c r="AM1644" s="284">
        <v>503</v>
      </c>
      <c r="AN1644" s="284">
        <v>543</v>
      </c>
      <c r="AO1644" s="284">
        <v>620</v>
      </c>
      <c r="AP1644" s="284">
        <v>557</v>
      </c>
      <c r="AQ1644" s="284">
        <v>557</v>
      </c>
      <c r="AR1644" s="284">
        <v>671</v>
      </c>
      <c r="AS1644" s="284">
        <v>630</v>
      </c>
      <c r="AU1644" t="s">
        <v>2300</v>
      </c>
    </row>
    <row r="1645" spans="4:47" ht="13.5" customHeight="1">
      <c r="D1645" s="283" t="s">
        <v>3311</v>
      </c>
      <c r="E1645" s="283" t="s">
        <v>4713</v>
      </c>
      <c r="F1645" s="285" t="s">
        <v>2301</v>
      </c>
      <c r="G1645" s="199">
        <v>8.1999999999999993</v>
      </c>
      <c r="H1645" s="284">
        <v>474</v>
      </c>
      <c r="I1645" s="284">
        <v>470</v>
      </c>
      <c r="J1645" s="284">
        <v>554</v>
      </c>
      <c r="K1645" s="284">
        <v>487</v>
      </c>
      <c r="L1645" s="284">
        <v>481</v>
      </c>
      <c r="M1645" s="284">
        <v>571</v>
      </c>
      <c r="N1645" s="284">
        <v>548</v>
      </c>
      <c r="O1645" s="284">
        <v>477</v>
      </c>
      <c r="P1645" s="284">
        <v>497</v>
      </c>
      <c r="Q1645" s="284">
        <v>562</v>
      </c>
      <c r="R1645" s="284">
        <v>549</v>
      </c>
      <c r="S1645" s="284">
        <v>644</v>
      </c>
      <c r="T1645" s="284">
        <v>731</v>
      </c>
      <c r="U1645" s="284">
        <v>770</v>
      </c>
      <c r="V1645" s="284">
        <v>585</v>
      </c>
      <c r="W1645" s="284">
        <v>651</v>
      </c>
      <c r="X1645" s="284">
        <v>536</v>
      </c>
      <c r="Y1645" s="284">
        <v>584</v>
      </c>
      <c r="Z1645" s="284">
        <v>682</v>
      </c>
      <c r="AA1645" s="284">
        <v>588</v>
      </c>
      <c r="AB1645" s="284">
        <v>572</v>
      </c>
      <c r="AC1645" s="284">
        <v>636</v>
      </c>
      <c r="AD1645" s="284">
        <v>746</v>
      </c>
      <c r="AE1645" s="284">
        <v>625</v>
      </c>
      <c r="AF1645" s="284">
        <v>630</v>
      </c>
      <c r="AG1645" s="284">
        <v>694</v>
      </c>
      <c r="AH1645" s="284">
        <v>815</v>
      </c>
      <c r="AI1645" s="284">
        <v>538</v>
      </c>
      <c r="AJ1645" s="284">
        <v>581</v>
      </c>
      <c r="AK1645" s="284">
        <v>644</v>
      </c>
      <c r="AL1645" s="284">
        <v>756</v>
      </c>
      <c r="AM1645" s="284">
        <v>503</v>
      </c>
      <c r="AN1645" s="284">
        <v>543</v>
      </c>
      <c r="AO1645" s="284">
        <v>620</v>
      </c>
      <c r="AP1645" s="284">
        <v>557</v>
      </c>
      <c r="AQ1645" s="284">
        <v>557</v>
      </c>
      <c r="AR1645" s="284">
        <v>671</v>
      </c>
      <c r="AS1645" s="284">
        <v>630</v>
      </c>
      <c r="AU1645" t="s">
        <v>3311</v>
      </c>
    </row>
    <row r="1646" spans="4:47" ht="13.5" customHeight="1">
      <c r="D1646" s="283" t="s">
        <v>2314</v>
      </c>
      <c r="E1646" s="282"/>
      <c r="F1646" s="285" t="s">
        <v>2315</v>
      </c>
      <c r="G1646" s="199">
        <v>9.4</v>
      </c>
      <c r="H1646" s="284">
        <v>542</v>
      </c>
      <c r="I1646" s="284">
        <v>537</v>
      </c>
      <c r="J1646" s="284">
        <v>636</v>
      </c>
      <c r="K1646" s="284">
        <v>565</v>
      </c>
      <c r="L1646" s="284">
        <v>558</v>
      </c>
      <c r="M1646" s="284">
        <v>668</v>
      </c>
      <c r="N1646" s="284">
        <v>641</v>
      </c>
      <c r="O1646" s="284">
        <v>544</v>
      </c>
      <c r="P1646" s="284">
        <v>565</v>
      </c>
      <c r="Q1646" s="284">
        <v>639</v>
      </c>
      <c r="R1646" s="284">
        <v>626</v>
      </c>
      <c r="S1646" s="284">
        <v>770</v>
      </c>
      <c r="T1646" s="284">
        <v>868</v>
      </c>
      <c r="U1646" s="284">
        <v>930</v>
      </c>
      <c r="V1646" s="284">
        <v>674</v>
      </c>
      <c r="W1646" s="284">
        <v>752</v>
      </c>
      <c r="X1646" s="284">
        <v>628</v>
      </c>
      <c r="Y1646" s="284">
        <v>684</v>
      </c>
      <c r="Z1646" s="284">
        <v>798</v>
      </c>
      <c r="AA1646" s="284">
        <v>690</v>
      </c>
      <c r="AB1646" s="284">
        <v>665</v>
      </c>
      <c r="AC1646" s="284">
        <v>737</v>
      </c>
      <c r="AD1646" s="284">
        <v>865</v>
      </c>
      <c r="AE1646" s="284">
        <v>726</v>
      </c>
      <c r="AF1646" s="284">
        <v>757</v>
      </c>
      <c r="AG1646" s="284">
        <v>831</v>
      </c>
      <c r="AH1646" s="284">
        <v>975</v>
      </c>
      <c r="AI1646" s="284">
        <v>638</v>
      </c>
      <c r="AJ1646" s="284">
        <v>684</v>
      </c>
      <c r="AK1646" s="284">
        <v>757</v>
      </c>
      <c r="AL1646" s="284">
        <v>888</v>
      </c>
      <c r="AM1646" s="284">
        <v>586</v>
      </c>
      <c r="AN1646" s="284">
        <v>632</v>
      </c>
      <c r="AO1646" s="284">
        <v>722</v>
      </c>
      <c r="AP1646" s="284">
        <v>612</v>
      </c>
      <c r="AQ1646" s="284">
        <v>612</v>
      </c>
      <c r="AR1646" s="284">
        <v>738</v>
      </c>
      <c r="AS1646" s="284">
        <v>734</v>
      </c>
      <c r="AU1646" t="s">
        <v>2314</v>
      </c>
    </row>
    <row r="1647" spans="4:47" ht="13.5" customHeight="1">
      <c r="D1647" s="283" t="s">
        <v>2302</v>
      </c>
      <c r="E1647" s="283" t="s">
        <v>4713</v>
      </c>
      <c r="F1647" s="285" t="s">
        <v>2303</v>
      </c>
      <c r="G1647" s="199">
        <v>9.4</v>
      </c>
      <c r="H1647" s="284">
        <v>497</v>
      </c>
      <c r="I1647" s="284">
        <v>493</v>
      </c>
      <c r="J1647" s="284">
        <v>583</v>
      </c>
      <c r="K1647" s="284">
        <v>510</v>
      </c>
      <c r="L1647" s="284">
        <v>505</v>
      </c>
      <c r="M1647" s="284">
        <v>600</v>
      </c>
      <c r="N1647" s="284">
        <v>578</v>
      </c>
      <c r="O1647" s="284">
        <v>502</v>
      </c>
      <c r="P1647" s="284">
        <v>526</v>
      </c>
      <c r="Q1647" s="284">
        <v>593</v>
      </c>
      <c r="R1647" s="284">
        <v>582</v>
      </c>
      <c r="S1647" s="284">
        <v>670</v>
      </c>
      <c r="T1647" s="284">
        <v>765</v>
      </c>
      <c r="U1647" s="284">
        <v>806</v>
      </c>
      <c r="V1647" s="284">
        <v>612</v>
      </c>
      <c r="W1647" s="284">
        <v>683</v>
      </c>
      <c r="X1647" s="284">
        <v>558</v>
      </c>
      <c r="Y1647" s="284">
        <v>612</v>
      </c>
      <c r="Z1647" s="284">
        <v>714</v>
      </c>
      <c r="AA1647" s="284">
        <v>612</v>
      </c>
      <c r="AB1647" s="284">
        <v>600</v>
      </c>
      <c r="AC1647" s="284">
        <v>671</v>
      </c>
      <c r="AD1647" s="284">
        <v>788</v>
      </c>
      <c r="AE1647" s="284">
        <v>654</v>
      </c>
      <c r="AF1647" s="284">
        <v>657</v>
      </c>
      <c r="AG1647" s="284">
        <v>730</v>
      </c>
      <c r="AH1647" s="284">
        <v>856</v>
      </c>
      <c r="AI1647" s="284">
        <v>558</v>
      </c>
      <c r="AJ1647" s="284">
        <v>608</v>
      </c>
      <c r="AK1647" s="284">
        <v>680</v>
      </c>
      <c r="AL1647" s="284">
        <v>798</v>
      </c>
      <c r="AM1647" s="284">
        <v>526</v>
      </c>
      <c r="AN1647" s="284">
        <v>572</v>
      </c>
      <c r="AO1647" s="284">
        <v>653</v>
      </c>
      <c r="AP1647" s="284">
        <v>586</v>
      </c>
      <c r="AQ1647" s="284">
        <v>586</v>
      </c>
      <c r="AR1647" s="284">
        <v>713</v>
      </c>
      <c r="AS1647" s="284">
        <v>658</v>
      </c>
      <c r="AU1647" t="s">
        <v>2302</v>
      </c>
    </row>
    <row r="1648" spans="4:47" ht="13.5" customHeight="1">
      <c r="D1648" s="283" t="s">
        <v>3312</v>
      </c>
      <c r="E1648" s="283" t="s">
        <v>4713</v>
      </c>
      <c r="F1648" s="285" t="s">
        <v>2303</v>
      </c>
      <c r="G1648" s="199">
        <v>9.4</v>
      </c>
      <c r="H1648" s="284">
        <v>497</v>
      </c>
      <c r="I1648" s="284">
        <v>493</v>
      </c>
      <c r="J1648" s="284">
        <v>583</v>
      </c>
      <c r="K1648" s="284">
        <v>510</v>
      </c>
      <c r="L1648" s="284">
        <v>505</v>
      </c>
      <c r="M1648" s="284">
        <v>600</v>
      </c>
      <c r="N1648" s="284">
        <v>578</v>
      </c>
      <c r="O1648" s="284">
        <v>502</v>
      </c>
      <c r="P1648" s="284">
        <v>526</v>
      </c>
      <c r="Q1648" s="284">
        <v>593</v>
      </c>
      <c r="R1648" s="284">
        <v>582</v>
      </c>
      <c r="S1648" s="284">
        <v>670</v>
      </c>
      <c r="T1648" s="284">
        <v>765</v>
      </c>
      <c r="U1648" s="284">
        <v>806</v>
      </c>
      <c r="V1648" s="284">
        <v>612</v>
      </c>
      <c r="W1648" s="284">
        <v>683</v>
      </c>
      <c r="X1648" s="284">
        <v>558</v>
      </c>
      <c r="Y1648" s="284">
        <v>612</v>
      </c>
      <c r="Z1648" s="284">
        <v>714</v>
      </c>
      <c r="AA1648" s="284">
        <v>612</v>
      </c>
      <c r="AB1648" s="284">
        <v>600</v>
      </c>
      <c r="AC1648" s="284">
        <v>671</v>
      </c>
      <c r="AD1648" s="284">
        <v>788</v>
      </c>
      <c r="AE1648" s="284">
        <v>654</v>
      </c>
      <c r="AF1648" s="284">
        <v>657</v>
      </c>
      <c r="AG1648" s="284">
        <v>730</v>
      </c>
      <c r="AH1648" s="284">
        <v>856</v>
      </c>
      <c r="AI1648" s="284">
        <v>558</v>
      </c>
      <c r="AJ1648" s="284">
        <v>608</v>
      </c>
      <c r="AK1648" s="284">
        <v>680</v>
      </c>
      <c r="AL1648" s="284">
        <v>798</v>
      </c>
      <c r="AM1648" s="284">
        <v>526</v>
      </c>
      <c r="AN1648" s="284">
        <v>572</v>
      </c>
      <c r="AO1648" s="284">
        <v>653</v>
      </c>
      <c r="AP1648" s="284">
        <v>586</v>
      </c>
      <c r="AQ1648" s="284">
        <v>586</v>
      </c>
      <c r="AR1648" s="284">
        <v>713</v>
      </c>
      <c r="AS1648" s="284">
        <v>658</v>
      </c>
      <c r="AU1648" t="s">
        <v>3312</v>
      </c>
    </row>
    <row r="1649" spans="4:47" ht="13.5" customHeight="1">
      <c r="D1649" s="283" t="s">
        <v>2316</v>
      </c>
      <c r="E1649" s="282"/>
      <c r="F1649" s="285" t="s">
        <v>2317</v>
      </c>
      <c r="G1649" s="199">
        <v>10.5</v>
      </c>
      <c r="H1649" s="284">
        <v>588</v>
      </c>
      <c r="I1649" s="284">
        <v>582</v>
      </c>
      <c r="J1649" s="284">
        <v>689</v>
      </c>
      <c r="K1649" s="284">
        <v>610</v>
      </c>
      <c r="L1649" s="284">
        <v>603</v>
      </c>
      <c r="M1649" s="284">
        <v>722</v>
      </c>
      <c r="N1649" s="284">
        <v>694</v>
      </c>
      <c r="O1649" s="284">
        <v>590</v>
      </c>
      <c r="P1649" s="284">
        <v>615</v>
      </c>
      <c r="Q1649" s="284">
        <v>695</v>
      </c>
      <c r="R1649" s="284">
        <v>682</v>
      </c>
      <c r="S1649" s="284">
        <v>817</v>
      </c>
      <c r="T1649" s="284">
        <v>924</v>
      </c>
      <c r="U1649" s="284">
        <v>993</v>
      </c>
      <c r="V1649" s="284">
        <v>725</v>
      </c>
      <c r="W1649" s="284">
        <v>809</v>
      </c>
      <c r="X1649" s="284">
        <v>672</v>
      </c>
      <c r="Y1649" s="284">
        <v>734</v>
      </c>
      <c r="Z1649" s="284">
        <v>857</v>
      </c>
      <c r="AA1649" s="284">
        <v>738</v>
      </c>
      <c r="AB1649" s="284">
        <v>715</v>
      </c>
      <c r="AC1649" s="284">
        <v>796</v>
      </c>
      <c r="AD1649" s="284">
        <v>934</v>
      </c>
      <c r="AE1649" s="284">
        <v>780</v>
      </c>
      <c r="AF1649" s="284">
        <v>807</v>
      </c>
      <c r="AG1649" s="284">
        <v>889</v>
      </c>
      <c r="AH1649" s="284">
        <v>1044</v>
      </c>
      <c r="AI1649" s="284">
        <v>680</v>
      </c>
      <c r="AJ1649" s="284">
        <v>734</v>
      </c>
      <c r="AK1649" s="284">
        <v>815</v>
      </c>
      <c r="AL1649" s="284">
        <v>957</v>
      </c>
      <c r="AM1649" s="284">
        <v>632</v>
      </c>
      <c r="AN1649" s="284">
        <v>683</v>
      </c>
      <c r="AO1649" s="284">
        <v>780</v>
      </c>
      <c r="AP1649" s="284">
        <v>668</v>
      </c>
      <c r="AQ1649" s="284">
        <v>668</v>
      </c>
      <c r="AR1649" s="284">
        <v>808</v>
      </c>
      <c r="AS1649" s="284">
        <v>789</v>
      </c>
      <c r="AU1649" t="s">
        <v>2316</v>
      </c>
    </row>
    <row r="1650" spans="4:47" ht="13.5" customHeight="1">
      <c r="D1650" s="283" t="s">
        <v>2318</v>
      </c>
      <c r="E1650" s="282"/>
      <c r="F1650" s="285" t="s">
        <v>2319</v>
      </c>
      <c r="G1650" s="199">
        <v>11.7</v>
      </c>
      <c r="H1650" s="284">
        <v>616</v>
      </c>
      <c r="I1650" s="284">
        <v>613</v>
      </c>
      <c r="J1650" s="284">
        <v>718</v>
      </c>
      <c r="K1650" s="284">
        <v>641</v>
      </c>
      <c r="L1650" s="284">
        <v>636</v>
      </c>
      <c r="M1650" s="284">
        <v>751</v>
      </c>
      <c r="N1650" s="284">
        <v>724</v>
      </c>
      <c r="O1650" s="284">
        <v>621</v>
      </c>
      <c r="P1650" s="284">
        <v>658</v>
      </c>
      <c r="Q1650" s="284">
        <v>732</v>
      </c>
      <c r="R1650" s="284">
        <v>715</v>
      </c>
      <c r="S1650" s="284">
        <v>847</v>
      </c>
      <c r="T1650" s="284">
        <v>964</v>
      </c>
      <c r="U1650" s="284">
        <v>1035</v>
      </c>
      <c r="V1650" s="284">
        <v>758</v>
      </c>
      <c r="W1650" s="284">
        <v>845</v>
      </c>
      <c r="X1650" s="284">
        <v>695</v>
      </c>
      <c r="Y1650" s="284">
        <v>762</v>
      </c>
      <c r="Z1650" s="284">
        <v>890</v>
      </c>
      <c r="AA1650" s="284">
        <v>763</v>
      </c>
      <c r="AB1650" s="284">
        <v>744</v>
      </c>
      <c r="AC1650" s="284">
        <v>832</v>
      </c>
      <c r="AD1650" s="284">
        <v>977</v>
      </c>
      <c r="AE1650" s="284">
        <v>810</v>
      </c>
      <c r="AF1650" s="284">
        <v>835</v>
      </c>
      <c r="AG1650" s="284">
        <v>926</v>
      </c>
      <c r="AH1650" s="284">
        <v>1087</v>
      </c>
      <c r="AI1650" s="284">
        <v>701</v>
      </c>
      <c r="AJ1650" s="284">
        <v>762</v>
      </c>
      <c r="AK1650" s="284">
        <v>852</v>
      </c>
      <c r="AL1650" s="284">
        <v>1000</v>
      </c>
      <c r="AM1650" s="284">
        <v>656</v>
      </c>
      <c r="AN1650" s="284">
        <v>713</v>
      </c>
      <c r="AO1650" s="284">
        <v>814</v>
      </c>
      <c r="AP1650" s="284">
        <v>702</v>
      </c>
      <c r="AQ1650" s="284">
        <v>702</v>
      </c>
      <c r="AR1650" s="284">
        <v>859</v>
      </c>
      <c r="AS1650" s="284">
        <v>821</v>
      </c>
      <c r="AU1650" t="s">
        <v>2318</v>
      </c>
    </row>
    <row r="1651" spans="4:47" ht="13.5" customHeight="1">
      <c r="D1651" s="283" t="s">
        <v>2320</v>
      </c>
      <c r="E1651" s="282"/>
      <c r="F1651" s="285" t="s">
        <v>2321</v>
      </c>
      <c r="G1651" s="199">
        <v>12.9</v>
      </c>
      <c r="H1651" s="284">
        <v>640</v>
      </c>
      <c r="I1651" s="284">
        <v>636</v>
      </c>
      <c r="J1651" s="284">
        <v>742</v>
      </c>
      <c r="K1651" s="284">
        <v>665</v>
      </c>
      <c r="L1651" s="284">
        <v>660</v>
      </c>
      <c r="M1651" s="284">
        <v>775</v>
      </c>
      <c r="N1651" s="284">
        <v>754</v>
      </c>
      <c r="O1651" s="284">
        <v>646</v>
      </c>
      <c r="P1651" s="284">
        <v>688</v>
      </c>
      <c r="Q1651" s="284">
        <v>764</v>
      </c>
      <c r="R1651" s="284">
        <v>749</v>
      </c>
      <c r="S1651" s="284">
        <v>877</v>
      </c>
      <c r="T1651" s="284">
        <v>1004</v>
      </c>
      <c r="U1651" s="284">
        <v>1076</v>
      </c>
      <c r="V1651" s="284">
        <v>792</v>
      </c>
      <c r="W1651" s="284">
        <v>882</v>
      </c>
      <c r="X1651" s="284">
        <v>717</v>
      </c>
      <c r="Y1651" s="284">
        <v>790</v>
      </c>
      <c r="Z1651" s="284">
        <v>922</v>
      </c>
      <c r="AA1651" s="284">
        <v>788</v>
      </c>
      <c r="AB1651" s="284">
        <v>772</v>
      </c>
      <c r="AC1651" s="284">
        <v>868</v>
      </c>
      <c r="AD1651" s="284">
        <v>1020</v>
      </c>
      <c r="AE1651" s="284">
        <v>840</v>
      </c>
      <c r="AF1651" s="284">
        <v>863</v>
      </c>
      <c r="AG1651" s="284">
        <v>962</v>
      </c>
      <c r="AH1651" s="284">
        <v>1129</v>
      </c>
      <c r="AI1651" s="284">
        <v>722</v>
      </c>
      <c r="AJ1651" s="284">
        <v>791</v>
      </c>
      <c r="AK1651" s="284">
        <v>888</v>
      </c>
      <c r="AL1651" s="284">
        <v>1042</v>
      </c>
      <c r="AM1651" s="284">
        <v>680</v>
      </c>
      <c r="AN1651" s="284">
        <v>742</v>
      </c>
      <c r="AO1651" s="284">
        <v>848</v>
      </c>
      <c r="AP1651" s="284">
        <v>736</v>
      </c>
      <c r="AQ1651" s="284">
        <v>736</v>
      </c>
      <c r="AR1651" s="284">
        <v>909</v>
      </c>
      <c r="AS1651" s="284">
        <v>854</v>
      </c>
      <c r="AU1651" t="s">
        <v>2320</v>
      </c>
    </row>
    <row r="1652" spans="4:47" ht="13.5" customHeight="1">
      <c r="D1652" s="283" t="s">
        <v>2322</v>
      </c>
      <c r="E1652" s="282"/>
      <c r="F1652" s="285" t="s">
        <v>2323</v>
      </c>
      <c r="G1652" s="199">
        <v>14</v>
      </c>
      <c r="H1652" s="284">
        <v>663</v>
      </c>
      <c r="I1652" s="284">
        <v>660</v>
      </c>
      <c r="J1652" s="284">
        <v>776</v>
      </c>
      <c r="K1652" s="284">
        <v>689</v>
      </c>
      <c r="L1652" s="284">
        <v>684</v>
      </c>
      <c r="M1652" s="284">
        <v>810</v>
      </c>
      <c r="N1652" s="284">
        <v>785</v>
      </c>
      <c r="O1652" s="284">
        <v>671</v>
      </c>
      <c r="P1652" s="284">
        <v>718</v>
      </c>
      <c r="Q1652" s="284">
        <v>796</v>
      </c>
      <c r="R1652" s="284">
        <v>782</v>
      </c>
      <c r="S1652" s="284">
        <v>907</v>
      </c>
      <c r="T1652" s="284">
        <v>1045</v>
      </c>
      <c r="U1652" s="284">
        <v>1118</v>
      </c>
      <c r="V1652" s="284">
        <v>825</v>
      </c>
      <c r="W1652" s="284">
        <v>919</v>
      </c>
      <c r="X1652" s="284">
        <v>740</v>
      </c>
      <c r="Y1652" s="284">
        <v>819</v>
      </c>
      <c r="Z1652" s="284">
        <v>956</v>
      </c>
      <c r="AA1652" s="284">
        <v>813</v>
      </c>
      <c r="AB1652" s="284">
        <v>801</v>
      </c>
      <c r="AC1652" s="284">
        <v>905</v>
      </c>
      <c r="AD1652" s="284">
        <v>1063</v>
      </c>
      <c r="AE1652" s="284">
        <v>870</v>
      </c>
      <c r="AF1652" s="284">
        <v>892</v>
      </c>
      <c r="AG1652" s="284">
        <v>999</v>
      </c>
      <c r="AH1652" s="284">
        <v>1173</v>
      </c>
      <c r="AI1652" s="284">
        <v>743</v>
      </c>
      <c r="AJ1652" s="284">
        <v>820</v>
      </c>
      <c r="AK1652" s="284">
        <v>924</v>
      </c>
      <c r="AL1652" s="284">
        <v>1085</v>
      </c>
      <c r="AM1652" s="284">
        <v>704</v>
      </c>
      <c r="AN1652" s="284">
        <v>772</v>
      </c>
      <c r="AO1652" s="284">
        <v>882</v>
      </c>
      <c r="AP1652" s="284">
        <v>771</v>
      </c>
      <c r="AQ1652" s="284">
        <v>771</v>
      </c>
      <c r="AR1652" s="284">
        <v>959</v>
      </c>
      <c r="AS1652" s="284">
        <v>886</v>
      </c>
      <c r="AU1652" t="s">
        <v>2322</v>
      </c>
    </row>
    <row r="1653" spans="4:47" ht="13.5" customHeight="1">
      <c r="D1653" s="283" t="s">
        <v>2324</v>
      </c>
      <c r="E1653" s="282"/>
      <c r="F1653" s="285" t="s">
        <v>2325</v>
      </c>
      <c r="G1653" s="199">
        <v>15.2</v>
      </c>
      <c r="H1653" s="284">
        <v>699</v>
      </c>
      <c r="I1653" s="284">
        <v>693</v>
      </c>
      <c r="J1653" s="284">
        <v>808</v>
      </c>
      <c r="K1653" s="284">
        <v>726</v>
      </c>
      <c r="L1653" s="284">
        <v>717</v>
      </c>
      <c r="M1653" s="284">
        <v>841</v>
      </c>
      <c r="N1653" s="284">
        <v>827</v>
      </c>
      <c r="O1653" s="284">
        <v>709</v>
      </c>
      <c r="P1653" s="284">
        <v>757</v>
      </c>
      <c r="Q1653" s="284">
        <v>838</v>
      </c>
      <c r="R1653" s="284">
        <v>827</v>
      </c>
      <c r="S1653" s="284">
        <v>945</v>
      </c>
      <c r="T1653" s="284">
        <v>1098</v>
      </c>
      <c r="U1653" s="284">
        <v>1175</v>
      </c>
      <c r="V1653" s="284">
        <v>875</v>
      </c>
      <c r="W1653" s="284">
        <v>970</v>
      </c>
      <c r="X1653" s="284">
        <v>781</v>
      </c>
      <c r="Y1653" s="284">
        <v>873</v>
      </c>
      <c r="Z1653" s="284">
        <v>1025</v>
      </c>
      <c r="AA1653" s="284">
        <v>860</v>
      </c>
      <c r="AB1653" s="284">
        <v>839</v>
      </c>
      <c r="AC1653" s="284">
        <v>953</v>
      </c>
      <c r="AD1653" s="284">
        <v>1117</v>
      </c>
      <c r="AE1653" s="284">
        <v>911</v>
      </c>
      <c r="AF1653" s="284">
        <v>930</v>
      </c>
      <c r="AG1653" s="284">
        <v>1046</v>
      </c>
      <c r="AH1653" s="284">
        <v>1227</v>
      </c>
      <c r="AI1653" s="284">
        <v>774</v>
      </c>
      <c r="AJ1653" s="284">
        <v>853</v>
      </c>
      <c r="AK1653" s="284">
        <v>967</v>
      </c>
      <c r="AL1653" s="284">
        <v>1133</v>
      </c>
      <c r="AM1653" s="284">
        <v>737</v>
      </c>
      <c r="AN1653" s="284">
        <v>813</v>
      </c>
      <c r="AO1653" s="284">
        <v>926</v>
      </c>
      <c r="AP1653" s="284">
        <v>817</v>
      </c>
      <c r="AQ1653" s="284">
        <v>817</v>
      </c>
      <c r="AR1653" s="284">
        <v>1022</v>
      </c>
      <c r="AS1653" s="284">
        <v>931</v>
      </c>
      <c r="AU1653" t="s">
        <v>2324</v>
      </c>
    </row>
    <row r="1654" spans="4:47" ht="13.5" customHeight="1">
      <c r="D1654" s="283" t="s">
        <v>2229</v>
      </c>
      <c r="E1654" s="283" t="s">
        <v>4713</v>
      </c>
      <c r="F1654" s="285" t="s">
        <v>2230</v>
      </c>
      <c r="G1654" s="199">
        <v>8.1999999999999993</v>
      </c>
      <c r="H1654" s="284">
        <v>326</v>
      </c>
      <c r="I1654" s="284">
        <v>323</v>
      </c>
      <c r="J1654" s="284">
        <v>388</v>
      </c>
      <c r="K1654" s="284">
        <v>342</v>
      </c>
      <c r="L1654" s="284">
        <v>338</v>
      </c>
      <c r="M1654" s="284">
        <v>409</v>
      </c>
      <c r="N1654" s="284">
        <v>388</v>
      </c>
      <c r="O1654" s="284">
        <v>335</v>
      </c>
      <c r="P1654" s="284">
        <v>365</v>
      </c>
      <c r="Q1654" s="284">
        <v>411</v>
      </c>
      <c r="R1654" s="284">
        <v>396</v>
      </c>
      <c r="S1654" s="284">
        <v>422</v>
      </c>
      <c r="T1654" s="284">
        <v>500</v>
      </c>
      <c r="U1654" s="284">
        <v>557</v>
      </c>
      <c r="V1654" s="284">
        <v>427</v>
      </c>
      <c r="W1654" s="284">
        <v>474</v>
      </c>
      <c r="X1654" s="284">
        <v>359</v>
      </c>
      <c r="Y1654" s="284">
        <v>403</v>
      </c>
      <c r="Z1654" s="284">
        <v>470</v>
      </c>
      <c r="AA1654" s="284">
        <v>395</v>
      </c>
      <c r="AB1654" s="284">
        <v>394</v>
      </c>
      <c r="AC1654" s="284">
        <v>453</v>
      </c>
      <c r="AD1654" s="284">
        <v>532</v>
      </c>
      <c r="AE1654" s="284">
        <v>426</v>
      </c>
      <c r="AF1654" s="284">
        <v>428</v>
      </c>
      <c r="AG1654" s="284">
        <v>488</v>
      </c>
      <c r="AH1654" s="284">
        <v>573</v>
      </c>
      <c r="AI1654" s="284">
        <v>356</v>
      </c>
      <c r="AJ1654" s="284">
        <v>404</v>
      </c>
      <c r="AK1654" s="284">
        <v>464</v>
      </c>
      <c r="AL1654" s="284">
        <v>545</v>
      </c>
      <c r="AM1654" s="284">
        <v>348</v>
      </c>
      <c r="AN1654" s="284">
        <v>385</v>
      </c>
      <c r="AO1654" s="284">
        <v>438</v>
      </c>
      <c r="AP1654" s="284">
        <v>412</v>
      </c>
      <c r="AQ1654" s="284">
        <v>412</v>
      </c>
      <c r="AR1654" s="284">
        <v>522</v>
      </c>
      <c r="AS1654" s="284">
        <v>459</v>
      </c>
      <c r="AU1654" t="s">
        <v>2229</v>
      </c>
    </row>
    <row r="1655" spans="4:47" ht="13.5" customHeight="1">
      <c r="D1655" s="283" t="s">
        <v>3313</v>
      </c>
      <c r="E1655" s="283" t="s">
        <v>4713</v>
      </c>
      <c r="F1655" s="285" t="s">
        <v>2230</v>
      </c>
      <c r="G1655" s="199">
        <v>8.1999999999999993</v>
      </c>
      <c r="H1655" s="284">
        <v>326</v>
      </c>
      <c r="I1655" s="284">
        <v>323</v>
      </c>
      <c r="J1655" s="284">
        <v>388</v>
      </c>
      <c r="K1655" s="284">
        <v>342</v>
      </c>
      <c r="L1655" s="284">
        <v>338</v>
      </c>
      <c r="M1655" s="284">
        <v>409</v>
      </c>
      <c r="N1655" s="284">
        <v>388</v>
      </c>
      <c r="O1655" s="284">
        <v>335</v>
      </c>
      <c r="P1655" s="284">
        <v>365</v>
      </c>
      <c r="Q1655" s="284">
        <v>411</v>
      </c>
      <c r="R1655" s="284">
        <v>396</v>
      </c>
      <c r="S1655" s="284">
        <v>422</v>
      </c>
      <c r="T1655" s="284">
        <v>500</v>
      </c>
      <c r="U1655" s="284">
        <v>557</v>
      </c>
      <c r="V1655" s="284">
        <v>427</v>
      </c>
      <c r="W1655" s="284">
        <v>474</v>
      </c>
      <c r="X1655" s="284">
        <v>359</v>
      </c>
      <c r="Y1655" s="284">
        <v>403</v>
      </c>
      <c r="Z1655" s="284">
        <v>470</v>
      </c>
      <c r="AA1655" s="284">
        <v>395</v>
      </c>
      <c r="AB1655" s="284">
        <v>394</v>
      </c>
      <c r="AC1655" s="284">
        <v>453</v>
      </c>
      <c r="AD1655" s="284">
        <v>532</v>
      </c>
      <c r="AE1655" s="284">
        <v>426</v>
      </c>
      <c r="AF1655" s="284">
        <v>428</v>
      </c>
      <c r="AG1655" s="284">
        <v>488</v>
      </c>
      <c r="AH1655" s="284">
        <v>573</v>
      </c>
      <c r="AI1655" s="284">
        <v>356</v>
      </c>
      <c r="AJ1655" s="284">
        <v>404</v>
      </c>
      <c r="AK1655" s="284">
        <v>464</v>
      </c>
      <c r="AL1655" s="284">
        <v>545</v>
      </c>
      <c r="AM1655" s="284">
        <v>348</v>
      </c>
      <c r="AN1655" s="284">
        <v>385</v>
      </c>
      <c r="AO1655" s="284">
        <v>438</v>
      </c>
      <c r="AP1655" s="284">
        <v>412</v>
      </c>
      <c r="AQ1655" s="284">
        <v>412</v>
      </c>
      <c r="AR1655" s="284">
        <v>522</v>
      </c>
      <c r="AS1655" s="284">
        <v>459</v>
      </c>
      <c r="AU1655" t="s">
        <v>3313</v>
      </c>
    </row>
    <row r="1656" spans="4:47" ht="13.5" customHeight="1">
      <c r="D1656" s="283" t="s">
        <v>2243</v>
      </c>
      <c r="E1656" s="282"/>
      <c r="F1656" s="285" t="s">
        <v>2244</v>
      </c>
      <c r="G1656" s="199">
        <v>9.4</v>
      </c>
      <c r="H1656" s="284">
        <v>389</v>
      </c>
      <c r="I1656" s="284">
        <v>386</v>
      </c>
      <c r="J1656" s="284">
        <v>465</v>
      </c>
      <c r="K1656" s="284">
        <v>417</v>
      </c>
      <c r="L1656" s="284">
        <v>412</v>
      </c>
      <c r="M1656" s="284">
        <v>506</v>
      </c>
      <c r="N1656" s="284">
        <v>479</v>
      </c>
      <c r="O1656" s="284">
        <v>397</v>
      </c>
      <c r="P1656" s="284">
        <v>427</v>
      </c>
      <c r="Q1656" s="284">
        <v>482</v>
      </c>
      <c r="R1656" s="284">
        <v>466</v>
      </c>
      <c r="S1656" s="284">
        <v>545</v>
      </c>
      <c r="T1656" s="284">
        <v>636</v>
      </c>
      <c r="U1656" s="284">
        <v>715</v>
      </c>
      <c r="V1656" s="284">
        <v>516</v>
      </c>
      <c r="W1656" s="284">
        <v>574</v>
      </c>
      <c r="X1656" s="284">
        <v>447</v>
      </c>
      <c r="Y1656" s="284">
        <v>498</v>
      </c>
      <c r="Z1656" s="284">
        <v>581</v>
      </c>
      <c r="AA1656" s="284">
        <v>492</v>
      </c>
      <c r="AB1656" s="284">
        <v>482</v>
      </c>
      <c r="AC1656" s="284">
        <v>551</v>
      </c>
      <c r="AD1656" s="284">
        <v>647</v>
      </c>
      <c r="AE1656" s="284">
        <v>523</v>
      </c>
      <c r="AF1656" s="284">
        <v>551</v>
      </c>
      <c r="AG1656" s="284">
        <v>621</v>
      </c>
      <c r="AH1656" s="284">
        <v>729</v>
      </c>
      <c r="AI1656" s="284">
        <v>451</v>
      </c>
      <c r="AJ1656" s="284">
        <v>503</v>
      </c>
      <c r="AK1656" s="284">
        <v>572</v>
      </c>
      <c r="AL1656" s="284">
        <v>672</v>
      </c>
      <c r="AM1656" s="284">
        <v>426</v>
      </c>
      <c r="AN1656" s="284">
        <v>467</v>
      </c>
      <c r="AO1656" s="284">
        <v>532</v>
      </c>
      <c r="AP1656" s="284">
        <v>467</v>
      </c>
      <c r="AQ1656" s="284">
        <v>467</v>
      </c>
      <c r="AR1656" s="284">
        <v>592</v>
      </c>
      <c r="AS1656" s="284">
        <v>564</v>
      </c>
      <c r="AU1656" t="s">
        <v>2243</v>
      </c>
    </row>
    <row r="1657" spans="4:47" ht="13.5" customHeight="1">
      <c r="D1657" s="283" t="s">
        <v>2231</v>
      </c>
      <c r="E1657" s="283" t="s">
        <v>4713</v>
      </c>
      <c r="F1657" s="285" t="s">
        <v>2232</v>
      </c>
      <c r="G1657" s="199">
        <v>9.4</v>
      </c>
      <c r="H1657" s="284">
        <v>342</v>
      </c>
      <c r="I1657" s="284">
        <v>340</v>
      </c>
      <c r="J1657" s="284">
        <v>409</v>
      </c>
      <c r="K1657" s="284">
        <v>358</v>
      </c>
      <c r="L1657" s="284">
        <v>355</v>
      </c>
      <c r="M1657" s="284">
        <v>431</v>
      </c>
      <c r="N1657" s="284">
        <v>409</v>
      </c>
      <c r="O1657" s="284">
        <v>354</v>
      </c>
      <c r="P1657" s="284">
        <v>389</v>
      </c>
      <c r="Q1657" s="284">
        <v>437</v>
      </c>
      <c r="R1657" s="284">
        <v>423</v>
      </c>
      <c r="S1657" s="284">
        <v>444</v>
      </c>
      <c r="T1657" s="284">
        <v>534</v>
      </c>
      <c r="U1657" s="284">
        <v>591</v>
      </c>
      <c r="V1657" s="284">
        <v>455</v>
      </c>
      <c r="W1657" s="284">
        <v>505</v>
      </c>
      <c r="X1657" s="284">
        <v>376</v>
      </c>
      <c r="Y1657" s="284">
        <v>427</v>
      </c>
      <c r="Z1657" s="284">
        <v>497</v>
      </c>
      <c r="AA1657" s="284">
        <v>414</v>
      </c>
      <c r="AB1657" s="284">
        <v>417</v>
      </c>
      <c r="AC1657" s="284">
        <v>485</v>
      </c>
      <c r="AD1657" s="284">
        <v>569</v>
      </c>
      <c r="AE1657" s="284">
        <v>451</v>
      </c>
      <c r="AF1657" s="284">
        <v>452</v>
      </c>
      <c r="AG1657" s="284">
        <v>520</v>
      </c>
      <c r="AH1657" s="284">
        <v>610</v>
      </c>
      <c r="AI1657" s="284">
        <v>371</v>
      </c>
      <c r="AJ1657" s="284">
        <v>428</v>
      </c>
      <c r="AK1657" s="284">
        <v>496</v>
      </c>
      <c r="AL1657" s="284">
        <v>582</v>
      </c>
      <c r="AM1657" s="284">
        <v>366</v>
      </c>
      <c r="AN1657" s="284">
        <v>408</v>
      </c>
      <c r="AO1657" s="284">
        <v>464</v>
      </c>
      <c r="AP1657" s="284">
        <v>441</v>
      </c>
      <c r="AQ1657" s="284">
        <v>441</v>
      </c>
      <c r="AR1657" s="284">
        <v>567</v>
      </c>
      <c r="AS1657" s="284">
        <v>488</v>
      </c>
      <c r="AU1657" t="s">
        <v>2231</v>
      </c>
    </row>
    <row r="1658" spans="4:47" ht="13.5" customHeight="1">
      <c r="D1658" s="283" t="s">
        <v>3314</v>
      </c>
      <c r="E1658" s="283" t="s">
        <v>4713</v>
      </c>
      <c r="F1658" s="285" t="s">
        <v>2232</v>
      </c>
      <c r="G1658" s="199">
        <v>9.4</v>
      </c>
      <c r="H1658" s="284">
        <v>342</v>
      </c>
      <c r="I1658" s="284">
        <v>340</v>
      </c>
      <c r="J1658" s="284">
        <v>409</v>
      </c>
      <c r="K1658" s="284">
        <v>358</v>
      </c>
      <c r="L1658" s="284">
        <v>355</v>
      </c>
      <c r="M1658" s="284">
        <v>431</v>
      </c>
      <c r="N1658" s="284">
        <v>409</v>
      </c>
      <c r="O1658" s="284">
        <v>354</v>
      </c>
      <c r="P1658" s="284">
        <v>389</v>
      </c>
      <c r="Q1658" s="284">
        <v>437</v>
      </c>
      <c r="R1658" s="284">
        <v>423</v>
      </c>
      <c r="S1658" s="284">
        <v>444</v>
      </c>
      <c r="T1658" s="284">
        <v>534</v>
      </c>
      <c r="U1658" s="284">
        <v>591</v>
      </c>
      <c r="V1658" s="284">
        <v>455</v>
      </c>
      <c r="W1658" s="284">
        <v>505</v>
      </c>
      <c r="X1658" s="284">
        <v>376</v>
      </c>
      <c r="Y1658" s="284">
        <v>427</v>
      </c>
      <c r="Z1658" s="284">
        <v>497</v>
      </c>
      <c r="AA1658" s="284">
        <v>414</v>
      </c>
      <c r="AB1658" s="284">
        <v>417</v>
      </c>
      <c r="AC1658" s="284">
        <v>485</v>
      </c>
      <c r="AD1658" s="284">
        <v>569</v>
      </c>
      <c r="AE1658" s="284">
        <v>451</v>
      </c>
      <c r="AF1658" s="284">
        <v>452</v>
      </c>
      <c r="AG1658" s="284">
        <v>520</v>
      </c>
      <c r="AH1658" s="284">
        <v>610</v>
      </c>
      <c r="AI1658" s="284">
        <v>371</v>
      </c>
      <c r="AJ1658" s="284">
        <v>428</v>
      </c>
      <c r="AK1658" s="284">
        <v>496</v>
      </c>
      <c r="AL1658" s="284">
        <v>582</v>
      </c>
      <c r="AM1658" s="284">
        <v>366</v>
      </c>
      <c r="AN1658" s="284">
        <v>408</v>
      </c>
      <c r="AO1658" s="284">
        <v>464</v>
      </c>
      <c r="AP1658" s="284">
        <v>441</v>
      </c>
      <c r="AQ1658" s="284">
        <v>441</v>
      </c>
      <c r="AR1658" s="284">
        <v>567</v>
      </c>
      <c r="AS1658" s="284">
        <v>488</v>
      </c>
      <c r="AU1658" t="s">
        <v>3314</v>
      </c>
    </row>
    <row r="1659" spans="4:47" ht="13.5" customHeight="1">
      <c r="D1659" s="283" t="s">
        <v>2245</v>
      </c>
      <c r="E1659" s="282"/>
      <c r="F1659" s="285" t="s">
        <v>2246</v>
      </c>
      <c r="G1659" s="199">
        <v>10.5</v>
      </c>
      <c r="H1659" s="284">
        <v>427</v>
      </c>
      <c r="I1659" s="284">
        <v>424</v>
      </c>
      <c r="J1659" s="284">
        <v>511</v>
      </c>
      <c r="K1659" s="284">
        <v>457</v>
      </c>
      <c r="L1659" s="284">
        <v>451</v>
      </c>
      <c r="M1659" s="284">
        <v>553</v>
      </c>
      <c r="N1659" s="284">
        <v>524</v>
      </c>
      <c r="O1659" s="284">
        <v>438</v>
      </c>
      <c r="P1659" s="284">
        <v>473</v>
      </c>
      <c r="Q1659" s="284">
        <v>533</v>
      </c>
      <c r="R1659" s="284">
        <v>516</v>
      </c>
      <c r="S1659" s="284">
        <v>588</v>
      </c>
      <c r="T1659" s="284">
        <v>689</v>
      </c>
      <c r="U1659" s="284">
        <v>773</v>
      </c>
      <c r="V1659" s="284">
        <v>564</v>
      </c>
      <c r="W1659" s="284">
        <v>629</v>
      </c>
      <c r="X1659" s="284">
        <v>487</v>
      </c>
      <c r="Y1659" s="284">
        <v>544</v>
      </c>
      <c r="Z1659" s="284">
        <v>634</v>
      </c>
      <c r="AA1659" s="284">
        <v>536</v>
      </c>
      <c r="AB1659" s="284">
        <v>528</v>
      </c>
      <c r="AC1659" s="284">
        <v>605</v>
      </c>
      <c r="AD1659" s="284">
        <v>710</v>
      </c>
      <c r="AE1659" s="284">
        <v>572</v>
      </c>
      <c r="AF1659" s="284">
        <v>596</v>
      </c>
      <c r="AG1659" s="284">
        <v>675</v>
      </c>
      <c r="AH1659" s="284">
        <v>792</v>
      </c>
      <c r="AI1659" s="284">
        <v>489</v>
      </c>
      <c r="AJ1659" s="284">
        <v>549</v>
      </c>
      <c r="AK1659" s="284">
        <v>626</v>
      </c>
      <c r="AL1659" s="284">
        <v>735</v>
      </c>
      <c r="AM1659" s="284">
        <v>465</v>
      </c>
      <c r="AN1659" s="284">
        <v>512</v>
      </c>
      <c r="AO1659" s="284">
        <v>584</v>
      </c>
      <c r="AP1659" s="284">
        <v>520</v>
      </c>
      <c r="AQ1659" s="284">
        <v>520</v>
      </c>
      <c r="AR1659" s="284">
        <v>662</v>
      </c>
      <c r="AS1659" s="284">
        <v>617</v>
      </c>
      <c r="AU1659" t="s">
        <v>2245</v>
      </c>
    </row>
    <row r="1660" spans="4:47" ht="13.5" customHeight="1">
      <c r="D1660" s="283" t="s">
        <v>2333</v>
      </c>
      <c r="E1660" s="282"/>
      <c r="F1660" s="285" t="s">
        <v>2334</v>
      </c>
      <c r="G1660" s="199">
        <v>16.400000000000002</v>
      </c>
      <c r="H1660" s="284">
        <v>811</v>
      </c>
      <c r="I1660" s="284">
        <v>806</v>
      </c>
      <c r="J1660" s="284">
        <v>954</v>
      </c>
      <c r="K1660" s="284">
        <v>836</v>
      </c>
      <c r="L1660" s="284">
        <v>828</v>
      </c>
      <c r="M1660" s="284">
        <v>988</v>
      </c>
      <c r="N1660" s="284">
        <v>954</v>
      </c>
      <c r="O1660" s="284">
        <v>819</v>
      </c>
      <c r="P1660" s="284">
        <v>861</v>
      </c>
      <c r="Q1660" s="284">
        <v>970</v>
      </c>
      <c r="R1660" s="284">
        <v>956</v>
      </c>
      <c r="S1660" s="284">
        <v>1156</v>
      </c>
      <c r="T1660" s="284">
        <v>1328</v>
      </c>
      <c r="U1660" s="284">
        <v>1382</v>
      </c>
      <c r="V1660" s="284">
        <v>1035</v>
      </c>
      <c r="W1660" s="284">
        <v>1152</v>
      </c>
      <c r="X1660" s="284">
        <v>938</v>
      </c>
      <c r="Y1660" s="284">
        <v>1032</v>
      </c>
      <c r="Z1660" s="284">
        <v>1203</v>
      </c>
      <c r="AA1660" s="284">
        <v>1027</v>
      </c>
      <c r="AB1660" s="284">
        <v>1011</v>
      </c>
      <c r="AC1660" s="284">
        <v>1135</v>
      </c>
      <c r="AD1660" s="284">
        <v>1331</v>
      </c>
      <c r="AE1660" s="284">
        <v>1101</v>
      </c>
      <c r="AF1660" s="284">
        <v>1126</v>
      </c>
      <c r="AG1660" s="284">
        <v>1252</v>
      </c>
      <c r="AH1660" s="284">
        <v>1469</v>
      </c>
      <c r="AI1660" s="284">
        <v>940</v>
      </c>
      <c r="AJ1660" s="284">
        <v>1028</v>
      </c>
      <c r="AK1660" s="284">
        <v>1152</v>
      </c>
      <c r="AL1660" s="284">
        <v>1351</v>
      </c>
      <c r="AM1660" s="284">
        <v>873</v>
      </c>
      <c r="AN1660" s="284">
        <v>953</v>
      </c>
      <c r="AO1660" s="284">
        <v>1087</v>
      </c>
      <c r="AP1660" s="284">
        <v>964</v>
      </c>
      <c r="AQ1660" s="284">
        <v>964</v>
      </c>
      <c r="AR1660" s="284">
        <v>1193</v>
      </c>
      <c r="AS1660" s="284">
        <v>1110</v>
      </c>
      <c r="AU1660" t="s">
        <v>2333</v>
      </c>
    </row>
    <row r="1661" spans="4:47" ht="13.5" customHeight="1">
      <c r="D1661" s="283" t="s">
        <v>2335</v>
      </c>
      <c r="E1661" s="282"/>
      <c r="F1661" s="285" t="s">
        <v>2336</v>
      </c>
      <c r="G1661" s="199">
        <v>17.5</v>
      </c>
      <c r="H1661" s="284">
        <v>884</v>
      </c>
      <c r="I1661" s="284">
        <v>877</v>
      </c>
      <c r="J1661" s="284">
        <v>1024</v>
      </c>
      <c r="K1661" s="284">
        <v>909</v>
      </c>
      <c r="L1661" s="284">
        <v>900</v>
      </c>
      <c r="M1661" s="284">
        <v>1059</v>
      </c>
      <c r="N1661" s="284">
        <v>1033</v>
      </c>
      <c r="O1661" s="284">
        <v>892</v>
      </c>
      <c r="P1661" s="284">
        <v>937</v>
      </c>
      <c r="Q1661" s="284">
        <v>1051</v>
      </c>
      <c r="R1661" s="284">
        <v>1039</v>
      </c>
      <c r="S1661" s="284">
        <v>1220</v>
      </c>
      <c r="T1661" s="284">
        <v>1402</v>
      </c>
      <c r="U1661" s="284">
        <v>1466</v>
      </c>
      <c r="V1661" s="284">
        <v>1104</v>
      </c>
      <c r="W1661" s="284">
        <v>1229</v>
      </c>
      <c r="X1661" s="284">
        <v>1004</v>
      </c>
      <c r="Y1661" s="284">
        <v>1105</v>
      </c>
      <c r="Z1661" s="284">
        <v>1288</v>
      </c>
      <c r="AA1661" s="284">
        <v>1108</v>
      </c>
      <c r="AB1661" s="284">
        <v>1083</v>
      </c>
      <c r="AC1661" s="284">
        <v>1216</v>
      </c>
      <c r="AD1661" s="284">
        <v>1426</v>
      </c>
      <c r="AE1661" s="284">
        <v>1179</v>
      </c>
      <c r="AF1661" s="284">
        <v>1198</v>
      </c>
      <c r="AG1661" s="284">
        <v>1332</v>
      </c>
      <c r="AH1661" s="284">
        <v>1564</v>
      </c>
      <c r="AI1661" s="284">
        <v>1005</v>
      </c>
      <c r="AJ1661" s="284">
        <v>1099</v>
      </c>
      <c r="AK1661" s="284">
        <v>1233</v>
      </c>
      <c r="AL1661" s="284">
        <v>1446</v>
      </c>
      <c r="AM1661" s="284">
        <v>940</v>
      </c>
      <c r="AN1661" s="284">
        <v>1026</v>
      </c>
      <c r="AO1661" s="284">
        <v>1171</v>
      </c>
      <c r="AP1661" s="284">
        <v>1043</v>
      </c>
      <c r="AQ1661" s="284">
        <v>1043</v>
      </c>
      <c r="AR1661" s="284">
        <v>1284</v>
      </c>
      <c r="AS1661" s="284">
        <v>1188</v>
      </c>
      <c r="AU1661" t="s">
        <v>2335</v>
      </c>
    </row>
    <row r="1662" spans="4:47" ht="13.5" customHeight="1">
      <c r="D1662" s="283" t="s">
        <v>2337</v>
      </c>
      <c r="E1662" s="282"/>
      <c r="F1662" s="285" t="s">
        <v>2338</v>
      </c>
      <c r="G1662" s="199">
        <v>18.700000000000003</v>
      </c>
      <c r="H1662" s="284">
        <v>903</v>
      </c>
      <c r="I1662" s="284">
        <v>898</v>
      </c>
      <c r="J1662" s="284">
        <v>1064</v>
      </c>
      <c r="K1662" s="284">
        <v>929</v>
      </c>
      <c r="L1662" s="284">
        <v>921</v>
      </c>
      <c r="M1662" s="284">
        <v>1098</v>
      </c>
      <c r="N1662" s="284">
        <v>1062</v>
      </c>
      <c r="O1662" s="284">
        <v>913</v>
      </c>
      <c r="P1662" s="284">
        <v>963</v>
      </c>
      <c r="Q1662" s="284">
        <v>1085</v>
      </c>
      <c r="R1662" s="284">
        <v>1071</v>
      </c>
      <c r="S1662" s="284">
        <v>1246</v>
      </c>
      <c r="T1662" s="284">
        <v>1437</v>
      </c>
      <c r="U1662" s="284">
        <v>1503</v>
      </c>
      <c r="V1662" s="284">
        <v>1134</v>
      </c>
      <c r="W1662" s="284">
        <v>1260</v>
      </c>
      <c r="X1662" s="284">
        <v>1026</v>
      </c>
      <c r="Y1662" s="284">
        <v>1133</v>
      </c>
      <c r="Z1662" s="284">
        <v>1321</v>
      </c>
      <c r="AA1662" s="284">
        <v>1125</v>
      </c>
      <c r="AB1662" s="284">
        <v>1111</v>
      </c>
      <c r="AC1662" s="284">
        <v>1252</v>
      </c>
      <c r="AD1662" s="284">
        <v>1469</v>
      </c>
      <c r="AE1662" s="284">
        <v>1209</v>
      </c>
      <c r="AF1662" s="284">
        <v>1226</v>
      </c>
      <c r="AG1662" s="284">
        <v>1369</v>
      </c>
      <c r="AH1662" s="284">
        <v>1606</v>
      </c>
      <c r="AI1662" s="284">
        <v>1026</v>
      </c>
      <c r="AJ1662" s="284">
        <v>1128</v>
      </c>
      <c r="AK1662" s="284">
        <v>1269</v>
      </c>
      <c r="AL1662" s="284">
        <v>1489</v>
      </c>
      <c r="AM1662" s="284">
        <v>964</v>
      </c>
      <c r="AN1662" s="284">
        <v>1056</v>
      </c>
      <c r="AO1662" s="284">
        <v>1204</v>
      </c>
      <c r="AP1662" s="284">
        <v>1072</v>
      </c>
      <c r="AQ1662" s="284">
        <v>1072</v>
      </c>
      <c r="AR1662" s="284">
        <v>1326</v>
      </c>
      <c r="AS1662" s="284">
        <v>1217</v>
      </c>
      <c r="AU1662" t="s">
        <v>2337</v>
      </c>
    </row>
    <row r="1663" spans="4:47" ht="13.5" customHeight="1">
      <c r="D1663" s="283" t="s">
        <v>2345</v>
      </c>
      <c r="E1663" s="282"/>
      <c r="F1663" s="285" t="s">
        <v>2279</v>
      </c>
      <c r="G1663" s="199">
        <v>18.700000000000003</v>
      </c>
      <c r="H1663" s="284">
        <v>995</v>
      </c>
      <c r="I1663" s="284">
        <v>987</v>
      </c>
      <c r="J1663" s="284">
        <v>1171</v>
      </c>
      <c r="K1663" s="284">
        <v>1039</v>
      </c>
      <c r="L1663" s="284">
        <v>1029</v>
      </c>
      <c r="M1663" s="284">
        <v>1235</v>
      </c>
      <c r="N1663" s="284">
        <v>1190</v>
      </c>
      <c r="O1663" s="284">
        <v>1000</v>
      </c>
      <c r="P1663" s="284">
        <v>1043</v>
      </c>
      <c r="Q1663" s="284">
        <v>1176</v>
      </c>
      <c r="R1663" s="284">
        <v>1159</v>
      </c>
      <c r="S1663" s="284">
        <v>1449</v>
      </c>
      <c r="T1663" s="284">
        <v>1643</v>
      </c>
      <c r="U1663" s="284">
        <v>1755</v>
      </c>
      <c r="V1663" s="284">
        <v>1257</v>
      </c>
      <c r="W1663" s="284">
        <v>1401</v>
      </c>
      <c r="X1663" s="284">
        <v>1169</v>
      </c>
      <c r="Y1663" s="284">
        <v>1278</v>
      </c>
      <c r="Z1663" s="284">
        <v>1492</v>
      </c>
      <c r="AA1663" s="284">
        <v>1283</v>
      </c>
      <c r="AB1663" s="284">
        <v>1243</v>
      </c>
      <c r="AC1663" s="284">
        <v>1385</v>
      </c>
      <c r="AD1663" s="284">
        <v>1626</v>
      </c>
      <c r="AE1663" s="284">
        <v>1355</v>
      </c>
      <c r="AF1663" s="284">
        <v>1426</v>
      </c>
      <c r="AG1663" s="284">
        <v>1572</v>
      </c>
      <c r="AH1663" s="284">
        <v>1846</v>
      </c>
      <c r="AI1663" s="284">
        <v>1187</v>
      </c>
      <c r="AJ1663" s="284">
        <v>1280</v>
      </c>
      <c r="AK1663" s="284">
        <v>1424</v>
      </c>
      <c r="AL1663" s="284">
        <v>1671</v>
      </c>
      <c r="AM1663" s="284">
        <v>1085</v>
      </c>
      <c r="AN1663" s="284">
        <v>1177</v>
      </c>
      <c r="AO1663" s="284">
        <v>1343</v>
      </c>
      <c r="AP1663" s="284">
        <v>1125</v>
      </c>
      <c r="AQ1663" s="284">
        <v>1125</v>
      </c>
      <c r="AR1663" s="284">
        <v>1378</v>
      </c>
      <c r="AS1663" s="284">
        <v>1370</v>
      </c>
      <c r="AU1663" t="s">
        <v>2345</v>
      </c>
    </row>
    <row r="1664" spans="4:47" ht="13.5" customHeight="1">
      <c r="D1664" s="283" t="s">
        <v>2346</v>
      </c>
      <c r="E1664" s="282"/>
      <c r="F1664" s="285" t="s">
        <v>2281</v>
      </c>
      <c r="G1664" s="199">
        <v>21</v>
      </c>
      <c r="H1664" s="284">
        <v>1019</v>
      </c>
      <c r="I1664" s="284">
        <v>1013</v>
      </c>
      <c r="J1664" s="284">
        <v>1204</v>
      </c>
      <c r="K1664" s="284">
        <v>1064</v>
      </c>
      <c r="L1664" s="284">
        <v>1055</v>
      </c>
      <c r="M1664" s="284">
        <v>1269</v>
      </c>
      <c r="N1664" s="284">
        <v>1227</v>
      </c>
      <c r="O1664" s="284">
        <v>1027</v>
      </c>
      <c r="P1664" s="284">
        <v>1079</v>
      </c>
      <c r="Q1664" s="284">
        <v>1215</v>
      </c>
      <c r="R1664" s="284">
        <v>1203</v>
      </c>
      <c r="S1664" s="284">
        <v>1486</v>
      </c>
      <c r="T1664" s="284">
        <v>1698</v>
      </c>
      <c r="U1664" s="284">
        <v>1809</v>
      </c>
      <c r="V1664" s="284">
        <v>1298</v>
      </c>
      <c r="W1664" s="284">
        <v>1446</v>
      </c>
      <c r="X1664" s="284">
        <v>1194</v>
      </c>
      <c r="Y1664" s="284">
        <v>1314</v>
      </c>
      <c r="Z1664" s="284">
        <v>1532</v>
      </c>
      <c r="AA1664" s="284">
        <v>1309</v>
      </c>
      <c r="AB1664" s="284">
        <v>1279</v>
      </c>
      <c r="AC1664" s="284">
        <v>1437</v>
      </c>
      <c r="AD1664" s="284">
        <v>1687</v>
      </c>
      <c r="AE1664" s="284">
        <v>1392</v>
      </c>
      <c r="AF1664" s="284">
        <v>1462</v>
      </c>
      <c r="AG1664" s="284">
        <v>1624</v>
      </c>
      <c r="AH1664" s="284">
        <v>1906</v>
      </c>
      <c r="AI1664" s="284">
        <v>1207</v>
      </c>
      <c r="AJ1664" s="284">
        <v>1317</v>
      </c>
      <c r="AK1664" s="284">
        <v>1476</v>
      </c>
      <c r="AL1664" s="284">
        <v>1732</v>
      </c>
      <c r="AM1664" s="284">
        <v>1113</v>
      </c>
      <c r="AN1664" s="284">
        <v>1215</v>
      </c>
      <c r="AO1664" s="284">
        <v>1387</v>
      </c>
      <c r="AP1664" s="284">
        <v>1166</v>
      </c>
      <c r="AQ1664" s="284">
        <v>1166</v>
      </c>
      <c r="AR1664" s="284">
        <v>1447</v>
      </c>
      <c r="AS1664" s="284">
        <v>1408</v>
      </c>
      <c r="AU1664" t="s">
        <v>2346</v>
      </c>
    </row>
    <row r="1665" spans="4:47" ht="13.5" customHeight="1">
      <c r="D1665" s="283" t="s">
        <v>2347</v>
      </c>
      <c r="E1665" s="282"/>
      <c r="F1665" s="285" t="s">
        <v>2283</v>
      </c>
      <c r="G1665" s="199">
        <v>23.3</v>
      </c>
      <c r="H1665" s="284">
        <v>1074</v>
      </c>
      <c r="I1665" s="284">
        <v>1071</v>
      </c>
      <c r="J1665" s="284">
        <v>1259</v>
      </c>
      <c r="K1665" s="284">
        <v>1124</v>
      </c>
      <c r="L1665" s="284">
        <v>1117</v>
      </c>
      <c r="M1665" s="284">
        <v>1324</v>
      </c>
      <c r="N1665" s="284">
        <v>1285</v>
      </c>
      <c r="O1665" s="284">
        <v>1085</v>
      </c>
      <c r="P1665" s="284">
        <v>1163</v>
      </c>
      <c r="Q1665" s="284">
        <v>1286</v>
      </c>
      <c r="R1665" s="284">
        <v>1267</v>
      </c>
      <c r="S1665" s="284">
        <v>1544</v>
      </c>
      <c r="T1665" s="284">
        <v>1776</v>
      </c>
      <c r="U1665" s="284">
        <v>1889</v>
      </c>
      <c r="V1665" s="284">
        <v>1362</v>
      </c>
      <c r="W1665" s="284">
        <v>1517</v>
      </c>
      <c r="X1665" s="284">
        <v>1236</v>
      </c>
      <c r="Y1665" s="284">
        <v>1368</v>
      </c>
      <c r="Z1665" s="284">
        <v>1595</v>
      </c>
      <c r="AA1665" s="284">
        <v>1356</v>
      </c>
      <c r="AB1665" s="284">
        <v>1334</v>
      </c>
      <c r="AC1665" s="284">
        <v>1508</v>
      </c>
      <c r="AD1665" s="284">
        <v>1769</v>
      </c>
      <c r="AE1665" s="284">
        <v>1449</v>
      </c>
      <c r="AF1665" s="284">
        <v>1517</v>
      </c>
      <c r="AG1665" s="284">
        <v>1695</v>
      </c>
      <c r="AH1665" s="284">
        <v>1989</v>
      </c>
      <c r="AI1665" s="284">
        <v>1246</v>
      </c>
      <c r="AJ1665" s="284">
        <v>1371</v>
      </c>
      <c r="AK1665" s="284">
        <v>1546</v>
      </c>
      <c r="AL1665" s="284">
        <v>1815</v>
      </c>
      <c r="AM1665" s="284">
        <v>1158</v>
      </c>
      <c r="AN1665" s="284">
        <v>1272</v>
      </c>
      <c r="AO1665" s="284">
        <v>1452</v>
      </c>
      <c r="AP1665" s="284">
        <v>1232</v>
      </c>
      <c r="AQ1665" s="284">
        <v>1232</v>
      </c>
      <c r="AR1665" s="284">
        <v>1544</v>
      </c>
      <c r="AS1665" s="284">
        <v>1470</v>
      </c>
      <c r="AU1665" t="s">
        <v>2347</v>
      </c>
    </row>
    <row r="1666" spans="4:47" ht="13.5" customHeight="1">
      <c r="D1666" s="283" t="s">
        <v>2247</v>
      </c>
      <c r="E1666" s="282"/>
      <c r="F1666" s="285" t="s">
        <v>2248</v>
      </c>
      <c r="G1666" s="199">
        <v>11.7</v>
      </c>
      <c r="H1666" s="284">
        <v>444</v>
      </c>
      <c r="I1666" s="284">
        <v>441</v>
      </c>
      <c r="J1666" s="284">
        <v>533</v>
      </c>
      <c r="K1666" s="284">
        <v>474</v>
      </c>
      <c r="L1666" s="284">
        <v>469</v>
      </c>
      <c r="M1666" s="284">
        <v>575</v>
      </c>
      <c r="N1666" s="284">
        <v>546</v>
      </c>
      <c r="O1666" s="284">
        <v>457</v>
      </c>
      <c r="P1666" s="284">
        <v>498</v>
      </c>
      <c r="Q1666" s="284">
        <v>561</v>
      </c>
      <c r="R1666" s="284">
        <v>543</v>
      </c>
      <c r="S1666" s="284">
        <v>611</v>
      </c>
      <c r="T1666" s="284">
        <v>723</v>
      </c>
      <c r="U1666" s="284">
        <v>809</v>
      </c>
      <c r="V1666" s="284">
        <v>593</v>
      </c>
      <c r="W1666" s="284">
        <v>661</v>
      </c>
      <c r="X1666" s="284">
        <v>505</v>
      </c>
      <c r="Y1666" s="284">
        <v>568</v>
      </c>
      <c r="Z1666" s="284">
        <v>662</v>
      </c>
      <c r="AA1666" s="284">
        <v>556</v>
      </c>
      <c r="AB1666" s="284">
        <v>552</v>
      </c>
      <c r="AC1666" s="284">
        <v>637</v>
      </c>
      <c r="AD1666" s="284">
        <v>748</v>
      </c>
      <c r="AE1666" s="284">
        <v>597</v>
      </c>
      <c r="AF1666" s="284">
        <v>621</v>
      </c>
      <c r="AG1666" s="284">
        <v>707</v>
      </c>
      <c r="AH1666" s="284">
        <v>830</v>
      </c>
      <c r="AI1666" s="284">
        <v>505</v>
      </c>
      <c r="AJ1666" s="284">
        <v>573</v>
      </c>
      <c r="AK1666" s="284">
        <v>659</v>
      </c>
      <c r="AL1666" s="284">
        <v>773</v>
      </c>
      <c r="AM1666" s="284">
        <v>484</v>
      </c>
      <c r="AN1666" s="284">
        <v>536</v>
      </c>
      <c r="AO1666" s="284">
        <v>610</v>
      </c>
      <c r="AP1666" s="284">
        <v>550</v>
      </c>
      <c r="AQ1666" s="284">
        <v>550</v>
      </c>
      <c r="AR1666" s="284">
        <v>708</v>
      </c>
      <c r="AS1666" s="284">
        <v>646</v>
      </c>
      <c r="AU1666" t="s">
        <v>2247</v>
      </c>
    </row>
    <row r="1667" spans="4:47" ht="13.5" customHeight="1">
      <c r="D1667" s="283" t="s">
        <v>2249</v>
      </c>
      <c r="E1667" s="282"/>
      <c r="F1667" s="285" t="s">
        <v>2250</v>
      </c>
      <c r="G1667" s="199">
        <v>12.9</v>
      </c>
      <c r="H1667" s="284">
        <v>461</v>
      </c>
      <c r="I1667" s="284">
        <v>458</v>
      </c>
      <c r="J1667" s="284">
        <v>555</v>
      </c>
      <c r="K1667" s="284">
        <v>491</v>
      </c>
      <c r="L1667" s="284">
        <v>486</v>
      </c>
      <c r="M1667" s="284">
        <v>597</v>
      </c>
      <c r="N1667" s="284">
        <v>567</v>
      </c>
      <c r="O1667" s="284">
        <v>476</v>
      </c>
      <c r="P1667" s="284">
        <v>522</v>
      </c>
      <c r="Q1667" s="284">
        <v>587</v>
      </c>
      <c r="R1667" s="284">
        <v>570</v>
      </c>
      <c r="S1667" s="284">
        <v>636</v>
      </c>
      <c r="T1667" s="284">
        <v>757</v>
      </c>
      <c r="U1667" s="284">
        <v>843</v>
      </c>
      <c r="V1667" s="284">
        <v>621</v>
      </c>
      <c r="W1667" s="284">
        <v>692</v>
      </c>
      <c r="X1667" s="284">
        <v>523</v>
      </c>
      <c r="Y1667" s="284">
        <v>592</v>
      </c>
      <c r="Z1667" s="284">
        <v>690</v>
      </c>
      <c r="AA1667" s="284">
        <v>576</v>
      </c>
      <c r="AB1667" s="284">
        <v>576</v>
      </c>
      <c r="AC1667" s="284">
        <v>669</v>
      </c>
      <c r="AD1667" s="284">
        <v>786</v>
      </c>
      <c r="AE1667" s="284">
        <v>622</v>
      </c>
      <c r="AF1667" s="284">
        <v>645</v>
      </c>
      <c r="AG1667" s="284">
        <v>739</v>
      </c>
      <c r="AH1667" s="284">
        <v>868</v>
      </c>
      <c r="AI1667" s="284">
        <v>521</v>
      </c>
      <c r="AJ1667" s="284">
        <v>598</v>
      </c>
      <c r="AK1667" s="284">
        <v>691</v>
      </c>
      <c r="AL1667" s="284">
        <v>811</v>
      </c>
      <c r="AM1667" s="284">
        <v>502</v>
      </c>
      <c r="AN1667" s="284">
        <v>559</v>
      </c>
      <c r="AO1667" s="284">
        <v>637</v>
      </c>
      <c r="AP1667" s="284">
        <v>579</v>
      </c>
      <c r="AQ1667" s="284">
        <v>579</v>
      </c>
      <c r="AR1667" s="284">
        <v>753</v>
      </c>
      <c r="AS1667" s="284">
        <v>675</v>
      </c>
      <c r="AU1667" t="s">
        <v>2249</v>
      </c>
    </row>
    <row r="1668" spans="4:47" ht="13.5" customHeight="1">
      <c r="D1668" s="283" t="s">
        <v>2251</v>
      </c>
      <c r="E1668" s="282"/>
      <c r="F1668" s="285" t="s">
        <v>2252</v>
      </c>
      <c r="G1668" s="199">
        <v>14</v>
      </c>
      <c r="H1668" s="284">
        <v>477</v>
      </c>
      <c r="I1668" s="284">
        <v>475</v>
      </c>
      <c r="J1668" s="284">
        <v>576</v>
      </c>
      <c r="K1668" s="284">
        <v>508</v>
      </c>
      <c r="L1668" s="284">
        <v>504</v>
      </c>
      <c r="M1668" s="284">
        <v>619</v>
      </c>
      <c r="N1668" s="284">
        <v>589</v>
      </c>
      <c r="O1668" s="284">
        <v>495</v>
      </c>
      <c r="P1668" s="284">
        <v>547</v>
      </c>
      <c r="Q1668" s="284">
        <v>615</v>
      </c>
      <c r="R1668" s="284">
        <v>597</v>
      </c>
      <c r="S1668" s="284">
        <v>659</v>
      </c>
      <c r="T1668" s="284">
        <v>791</v>
      </c>
      <c r="U1668" s="284">
        <v>878</v>
      </c>
      <c r="V1668" s="284">
        <v>650</v>
      </c>
      <c r="W1668" s="284">
        <v>724</v>
      </c>
      <c r="X1668" s="284">
        <v>542</v>
      </c>
      <c r="Y1668" s="284">
        <v>616</v>
      </c>
      <c r="Z1668" s="284">
        <v>718</v>
      </c>
      <c r="AA1668" s="284">
        <v>596</v>
      </c>
      <c r="AB1668" s="284">
        <v>601</v>
      </c>
      <c r="AC1668" s="284">
        <v>701</v>
      </c>
      <c r="AD1668" s="284">
        <v>824</v>
      </c>
      <c r="AE1668" s="284">
        <v>647</v>
      </c>
      <c r="AF1668" s="284">
        <v>669</v>
      </c>
      <c r="AG1668" s="284">
        <v>771</v>
      </c>
      <c r="AH1668" s="284">
        <v>906</v>
      </c>
      <c r="AI1668" s="284">
        <v>537</v>
      </c>
      <c r="AJ1668" s="284">
        <v>622</v>
      </c>
      <c r="AK1668" s="284">
        <v>723</v>
      </c>
      <c r="AL1668" s="284">
        <v>849</v>
      </c>
      <c r="AM1668" s="284">
        <v>520</v>
      </c>
      <c r="AN1668" s="284">
        <v>583</v>
      </c>
      <c r="AO1668" s="284">
        <v>663</v>
      </c>
      <c r="AP1668" s="284">
        <v>609</v>
      </c>
      <c r="AQ1668" s="284">
        <v>609</v>
      </c>
      <c r="AR1668" s="284">
        <v>799</v>
      </c>
      <c r="AS1668" s="284">
        <v>704</v>
      </c>
      <c r="AU1668" t="s">
        <v>2251</v>
      </c>
    </row>
    <row r="1669" spans="4:47" ht="13.5" customHeight="1">
      <c r="D1669" s="283" t="s">
        <v>2253</v>
      </c>
      <c r="E1669" s="282"/>
      <c r="F1669" s="285" t="s">
        <v>2254</v>
      </c>
      <c r="G1669" s="199">
        <v>15.2</v>
      </c>
      <c r="H1669" s="284">
        <v>504</v>
      </c>
      <c r="I1669" s="284">
        <v>503</v>
      </c>
      <c r="J1669" s="284">
        <v>609</v>
      </c>
      <c r="K1669" s="284">
        <v>536</v>
      </c>
      <c r="L1669" s="284">
        <v>532</v>
      </c>
      <c r="M1669" s="284">
        <v>652</v>
      </c>
      <c r="N1669" s="284">
        <v>622</v>
      </c>
      <c r="O1669" s="284">
        <v>524</v>
      </c>
      <c r="P1669" s="284">
        <v>582</v>
      </c>
      <c r="Q1669" s="284">
        <v>653</v>
      </c>
      <c r="R1669" s="284">
        <v>635</v>
      </c>
      <c r="S1669" s="284">
        <v>691</v>
      </c>
      <c r="T1669" s="284">
        <v>839</v>
      </c>
      <c r="U1669" s="284">
        <v>927</v>
      </c>
      <c r="V1669" s="284">
        <v>696</v>
      </c>
      <c r="W1669" s="284">
        <v>770</v>
      </c>
      <c r="X1669" s="284">
        <v>570</v>
      </c>
      <c r="Y1669" s="284">
        <v>651</v>
      </c>
      <c r="Z1669" s="284">
        <v>757</v>
      </c>
      <c r="AA1669" s="284">
        <v>627</v>
      </c>
      <c r="AB1669" s="284">
        <v>635</v>
      </c>
      <c r="AC1669" s="284">
        <v>745</v>
      </c>
      <c r="AD1669" s="284">
        <v>873</v>
      </c>
      <c r="AE1669" s="284">
        <v>684</v>
      </c>
      <c r="AF1669" s="284">
        <v>703</v>
      </c>
      <c r="AG1669" s="284">
        <v>814</v>
      </c>
      <c r="AH1669" s="284">
        <v>955</v>
      </c>
      <c r="AI1669" s="284">
        <v>564</v>
      </c>
      <c r="AJ1669" s="284">
        <v>656</v>
      </c>
      <c r="AK1669" s="284">
        <v>766</v>
      </c>
      <c r="AL1669" s="284">
        <v>898</v>
      </c>
      <c r="AM1669" s="284">
        <v>548</v>
      </c>
      <c r="AN1669" s="284">
        <v>617</v>
      </c>
      <c r="AO1669" s="284">
        <v>701</v>
      </c>
      <c r="AP1669" s="284">
        <v>651</v>
      </c>
      <c r="AQ1669" s="284">
        <v>651</v>
      </c>
      <c r="AR1669" s="284">
        <v>857</v>
      </c>
      <c r="AS1669" s="284">
        <v>745</v>
      </c>
      <c r="AU1669" t="s">
        <v>2253</v>
      </c>
    </row>
    <row r="1670" spans="4:47" ht="13.5" customHeight="1">
      <c r="D1670" s="283" t="s">
        <v>2350</v>
      </c>
      <c r="E1670" s="282"/>
      <c r="F1670" s="285" t="s">
        <v>2351</v>
      </c>
      <c r="G1670" s="199">
        <v>23.3</v>
      </c>
      <c r="H1670" s="284">
        <v>1127</v>
      </c>
      <c r="I1670" s="284">
        <v>1129</v>
      </c>
      <c r="J1670" s="284">
        <v>1323</v>
      </c>
      <c r="K1670" s="284">
        <v>1170</v>
      </c>
      <c r="L1670" s="284">
        <v>1161</v>
      </c>
      <c r="M1670" s="284">
        <v>1389</v>
      </c>
      <c r="N1670" s="284">
        <v>1320</v>
      </c>
      <c r="O1670" s="284">
        <v>1137</v>
      </c>
      <c r="P1670" s="284">
        <v>1209</v>
      </c>
      <c r="Q1670" s="284">
        <v>1357</v>
      </c>
      <c r="R1670" s="284">
        <v>1329</v>
      </c>
      <c r="S1670" s="284">
        <v>1642</v>
      </c>
      <c r="T1670" s="284">
        <v>1892</v>
      </c>
      <c r="U1670" s="284">
        <v>1960</v>
      </c>
      <c r="V1670" s="284">
        <v>1457</v>
      </c>
      <c r="W1670" s="284">
        <v>1620</v>
      </c>
      <c r="X1670" s="284">
        <v>1320</v>
      </c>
      <c r="Y1670" s="284">
        <v>1454</v>
      </c>
      <c r="Z1670" s="284">
        <v>1695</v>
      </c>
      <c r="AA1670" s="284">
        <v>1445</v>
      </c>
      <c r="AB1670" s="284">
        <v>1424</v>
      </c>
      <c r="AC1670" s="284">
        <v>1601</v>
      </c>
      <c r="AD1670" s="284">
        <v>1877</v>
      </c>
      <c r="AE1670" s="284">
        <v>1550</v>
      </c>
      <c r="AF1670" s="284">
        <v>1596</v>
      </c>
      <c r="AG1670" s="284">
        <v>1776</v>
      </c>
      <c r="AH1670" s="284">
        <v>2083</v>
      </c>
      <c r="AI1670" s="284">
        <v>1325</v>
      </c>
      <c r="AJ1670" s="284">
        <v>1449</v>
      </c>
      <c r="AK1670" s="284">
        <v>1626</v>
      </c>
      <c r="AL1670" s="284">
        <v>1907</v>
      </c>
      <c r="AM1670" s="284">
        <v>1221</v>
      </c>
      <c r="AN1670" s="284">
        <v>1336</v>
      </c>
      <c r="AO1670" s="284">
        <v>1523</v>
      </c>
      <c r="AP1670" s="284">
        <v>1344</v>
      </c>
      <c r="AQ1670" s="284">
        <v>1344</v>
      </c>
      <c r="AR1670" s="284">
        <v>1676</v>
      </c>
      <c r="AS1670" s="284">
        <v>1564</v>
      </c>
      <c r="AU1670" t="s">
        <v>2350</v>
      </c>
    </row>
    <row r="1671" spans="4:47" ht="13.5" customHeight="1">
      <c r="D1671" s="283" t="s">
        <v>3315</v>
      </c>
      <c r="E1671" s="282"/>
      <c r="F1671" s="285" t="s">
        <v>2351</v>
      </c>
      <c r="G1671" s="199">
        <v>23.3</v>
      </c>
      <c r="H1671" s="284">
        <v>1127</v>
      </c>
      <c r="I1671" s="284">
        <v>1129</v>
      </c>
      <c r="J1671" s="284">
        <v>1323</v>
      </c>
      <c r="K1671" s="284">
        <v>1170</v>
      </c>
      <c r="L1671" s="284">
        <v>1161</v>
      </c>
      <c r="M1671" s="284">
        <v>1389</v>
      </c>
      <c r="N1671" s="284">
        <v>1320</v>
      </c>
      <c r="O1671" s="284">
        <v>1137</v>
      </c>
      <c r="P1671" s="284">
        <v>1209</v>
      </c>
      <c r="Q1671" s="284">
        <v>1357</v>
      </c>
      <c r="R1671" s="284">
        <v>1329</v>
      </c>
      <c r="S1671" s="284">
        <v>1642</v>
      </c>
      <c r="T1671" s="284">
        <v>1892</v>
      </c>
      <c r="U1671" s="284">
        <v>1960</v>
      </c>
      <c r="V1671" s="284">
        <v>1457</v>
      </c>
      <c r="W1671" s="284">
        <v>1620</v>
      </c>
      <c r="X1671" s="284">
        <v>1320</v>
      </c>
      <c r="Y1671" s="284">
        <v>1454</v>
      </c>
      <c r="Z1671" s="284">
        <v>1695</v>
      </c>
      <c r="AA1671" s="284">
        <v>1445</v>
      </c>
      <c r="AB1671" s="284">
        <v>1424</v>
      </c>
      <c r="AC1671" s="284">
        <v>1601</v>
      </c>
      <c r="AD1671" s="284">
        <v>1877</v>
      </c>
      <c r="AE1671" s="284">
        <v>1550</v>
      </c>
      <c r="AF1671" s="284">
        <v>1596</v>
      </c>
      <c r="AG1671" s="284">
        <v>1776</v>
      </c>
      <c r="AH1671" s="284">
        <v>2083</v>
      </c>
      <c r="AI1671" s="284">
        <v>1325</v>
      </c>
      <c r="AJ1671" s="284">
        <v>1449</v>
      </c>
      <c r="AK1671" s="284">
        <v>1626</v>
      </c>
      <c r="AL1671" s="284">
        <v>1907</v>
      </c>
      <c r="AM1671" s="284">
        <v>1221</v>
      </c>
      <c r="AN1671" s="284">
        <v>1336</v>
      </c>
      <c r="AO1671" s="284">
        <v>1523</v>
      </c>
      <c r="AP1671" s="284">
        <v>1344</v>
      </c>
      <c r="AQ1671" s="284">
        <v>1344</v>
      </c>
      <c r="AR1671" s="284">
        <v>1676</v>
      </c>
      <c r="AS1671" s="284">
        <v>1564</v>
      </c>
      <c r="AU1671" t="s">
        <v>3315</v>
      </c>
    </row>
    <row r="1672" spans="4:47" ht="13.5" customHeight="1">
      <c r="D1672" s="283" t="s">
        <v>2266</v>
      </c>
      <c r="E1672" s="282"/>
      <c r="F1672" s="285" t="s">
        <v>2267</v>
      </c>
      <c r="G1672" s="199">
        <v>16.400000000000002</v>
      </c>
      <c r="H1672" s="284">
        <v>517</v>
      </c>
      <c r="I1672" s="284">
        <v>516</v>
      </c>
      <c r="J1672" s="284">
        <v>625</v>
      </c>
      <c r="K1672" s="284">
        <v>548</v>
      </c>
      <c r="L1672" s="284">
        <v>545</v>
      </c>
      <c r="M1672" s="284">
        <v>668</v>
      </c>
      <c r="N1672" s="284">
        <v>637</v>
      </c>
      <c r="O1672" s="284">
        <v>538</v>
      </c>
      <c r="P1672" s="284">
        <v>599</v>
      </c>
      <c r="Q1672" s="284">
        <v>671</v>
      </c>
      <c r="R1672" s="284">
        <v>654</v>
      </c>
      <c r="S1672" s="284">
        <v>713</v>
      </c>
      <c r="T1672" s="284">
        <v>870</v>
      </c>
      <c r="U1672" s="284">
        <v>960</v>
      </c>
      <c r="V1672" s="284">
        <v>722</v>
      </c>
      <c r="W1672" s="284">
        <v>800</v>
      </c>
      <c r="X1672" s="284">
        <v>586</v>
      </c>
      <c r="Y1672" s="284">
        <v>673</v>
      </c>
      <c r="Z1672" s="284">
        <v>782</v>
      </c>
      <c r="AA1672" s="284">
        <v>645</v>
      </c>
      <c r="AB1672" s="284">
        <v>657</v>
      </c>
      <c r="AC1672" s="284">
        <v>773</v>
      </c>
      <c r="AD1672" s="284">
        <v>907</v>
      </c>
      <c r="AE1672" s="284">
        <v>707</v>
      </c>
      <c r="AF1672" s="284">
        <v>725</v>
      </c>
      <c r="AG1672" s="284">
        <v>843</v>
      </c>
      <c r="AH1672" s="284">
        <v>989</v>
      </c>
      <c r="AI1672" s="284">
        <v>578</v>
      </c>
      <c r="AJ1672" s="284">
        <v>678</v>
      </c>
      <c r="AK1672" s="284">
        <v>795</v>
      </c>
      <c r="AL1672" s="284">
        <v>933</v>
      </c>
      <c r="AM1672" s="284">
        <v>565</v>
      </c>
      <c r="AN1672" s="284">
        <v>639</v>
      </c>
      <c r="AO1672" s="284">
        <v>725</v>
      </c>
      <c r="AP1672" s="284">
        <v>677</v>
      </c>
      <c r="AQ1672" s="284">
        <v>677</v>
      </c>
      <c r="AR1672" s="284">
        <v>898</v>
      </c>
      <c r="AS1672" s="284">
        <v>772</v>
      </c>
      <c r="AU1672" t="s">
        <v>2266</v>
      </c>
    </row>
    <row r="1673" spans="4:47" ht="13.5" customHeight="1">
      <c r="D1673" s="283" t="s">
        <v>2268</v>
      </c>
      <c r="E1673" s="282"/>
      <c r="F1673" s="285" t="s">
        <v>2269</v>
      </c>
      <c r="G1673" s="199">
        <v>17.5</v>
      </c>
      <c r="H1673" s="284">
        <v>577</v>
      </c>
      <c r="I1673" s="284">
        <v>576</v>
      </c>
      <c r="J1673" s="284">
        <v>696</v>
      </c>
      <c r="K1673" s="284">
        <v>610</v>
      </c>
      <c r="L1673" s="284">
        <v>605</v>
      </c>
      <c r="M1673" s="284">
        <v>740</v>
      </c>
      <c r="N1673" s="284">
        <v>704</v>
      </c>
      <c r="O1673" s="284">
        <v>601</v>
      </c>
      <c r="P1673" s="284">
        <v>666</v>
      </c>
      <c r="Q1673" s="284">
        <v>748</v>
      </c>
      <c r="R1673" s="284">
        <v>727</v>
      </c>
      <c r="S1673" s="284">
        <v>775</v>
      </c>
      <c r="T1673" s="284">
        <v>942</v>
      </c>
      <c r="U1673" s="284">
        <v>1041</v>
      </c>
      <c r="V1673" s="284">
        <v>791</v>
      </c>
      <c r="W1673" s="284">
        <v>877</v>
      </c>
      <c r="X1673" s="284">
        <v>648</v>
      </c>
      <c r="Y1673" s="284">
        <v>741</v>
      </c>
      <c r="Z1673" s="284">
        <v>862</v>
      </c>
      <c r="AA1673" s="284">
        <v>713</v>
      </c>
      <c r="AB1673" s="284">
        <v>724</v>
      </c>
      <c r="AC1673" s="284">
        <v>849</v>
      </c>
      <c r="AD1673" s="284">
        <v>996</v>
      </c>
      <c r="AE1673" s="284">
        <v>780</v>
      </c>
      <c r="AF1673" s="284">
        <v>792</v>
      </c>
      <c r="AG1673" s="284">
        <v>919</v>
      </c>
      <c r="AH1673" s="284">
        <v>1079</v>
      </c>
      <c r="AI1673" s="284">
        <v>638</v>
      </c>
      <c r="AJ1673" s="284">
        <v>745</v>
      </c>
      <c r="AK1673" s="284">
        <v>871</v>
      </c>
      <c r="AL1673" s="284">
        <v>1022</v>
      </c>
      <c r="AM1673" s="284">
        <v>627</v>
      </c>
      <c r="AN1673" s="284">
        <v>705</v>
      </c>
      <c r="AO1673" s="284">
        <v>801</v>
      </c>
      <c r="AP1673" s="284">
        <v>755</v>
      </c>
      <c r="AQ1673" s="284">
        <v>755</v>
      </c>
      <c r="AR1673" s="284">
        <v>992</v>
      </c>
      <c r="AS1673" s="284">
        <v>849</v>
      </c>
      <c r="AU1673" t="s">
        <v>2268</v>
      </c>
    </row>
    <row r="1674" spans="4:47" ht="13.5" customHeight="1">
      <c r="D1674" s="283" t="s">
        <v>2270</v>
      </c>
      <c r="E1674" s="282"/>
      <c r="F1674" s="285" t="s">
        <v>2271</v>
      </c>
      <c r="G1674" s="199">
        <v>18.700000000000003</v>
      </c>
      <c r="H1674" s="284">
        <v>594</v>
      </c>
      <c r="I1674" s="284">
        <v>593</v>
      </c>
      <c r="J1674" s="284">
        <v>718</v>
      </c>
      <c r="K1674" s="284">
        <v>627</v>
      </c>
      <c r="L1674" s="284">
        <v>623</v>
      </c>
      <c r="M1674" s="284">
        <v>762</v>
      </c>
      <c r="N1674" s="284">
        <v>727</v>
      </c>
      <c r="O1674" s="284">
        <v>620</v>
      </c>
      <c r="P1674" s="284">
        <v>691</v>
      </c>
      <c r="Q1674" s="284">
        <v>775</v>
      </c>
      <c r="R1674" s="284">
        <v>754</v>
      </c>
      <c r="S1674" s="284">
        <v>799</v>
      </c>
      <c r="T1674" s="284">
        <v>977</v>
      </c>
      <c r="U1674" s="284">
        <v>1076</v>
      </c>
      <c r="V1674" s="284">
        <v>819</v>
      </c>
      <c r="W1674" s="284">
        <v>909</v>
      </c>
      <c r="X1674" s="284">
        <v>666</v>
      </c>
      <c r="Y1674" s="284">
        <v>765</v>
      </c>
      <c r="Z1674" s="284">
        <v>890</v>
      </c>
      <c r="AA1674" s="284">
        <v>733</v>
      </c>
      <c r="AB1674" s="284">
        <v>748</v>
      </c>
      <c r="AC1674" s="284">
        <v>882</v>
      </c>
      <c r="AD1674" s="284">
        <v>1035</v>
      </c>
      <c r="AE1674" s="284">
        <v>805</v>
      </c>
      <c r="AF1674" s="284">
        <v>817</v>
      </c>
      <c r="AG1674" s="284">
        <v>952</v>
      </c>
      <c r="AH1674" s="284">
        <v>1117</v>
      </c>
      <c r="AI1674" s="284">
        <v>654</v>
      </c>
      <c r="AJ1674" s="284">
        <v>770</v>
      </c>
      <c r="AK1674" s="284">
        <v>904</v>
      </c>
      <c r="AL1674" s="284">
        <v>1060</v>
      </c>
      <c r="AM1674" s="284">
        <v>645</v>
      </c>
      <c r="AN1674" s="284">
        <v>729</v>
      </c>
      <c r="AO1674" s="284">
        <v>828</v>
      </c>
      <c r="AP1674" s="284">
        <v>785</v>
      </c>
      <c r="AQ1674" s="284">
        <v>785</v>
      </c>
      <c r="AR1674" s="284">
        <v>1038</v>
      </c>
      <c r="AS1674" s="284">
        <v>879</v>
      </c>
      <c r="AU1674" t="s">
        <v>2270</v>
      </c>
    </row>
    <row r="1675" spans="4:47" ht="13.5" customHeight="1">
      <c r="D1675" s="283" t="s">
        <v>2278</v>
      </c>
      <c r="E1675" s="282"/>
      <c r="F1675" s="285" t="s">
        <v>2279</v>
      </c>
      <c r="G1675" s="199">
        <v>18.700000000000003</v>
      </c>
      <c r="H1675" s="284">
        <v>688</v>
      </c>
      <c r="I1675" s="284">
        <v>685</v>
      </c>
      <c r="J1675" s="284">
        <v>830</v>
      </c>
      <c r="K1675" s="284">
        <v>746</v>
      </c>
      <c r="L1675" s="284">
        <v>738</v>
      </c>
      <c r="M1675" s="284">
        <v>912</v>
      </c>
      <c r="N1675" s="284">
        <v>867</v>
      </c>
      <c r="O1675" s="284">
        <v>707</v>
      </c>
      <c r="P1675" s="284">
        <v>768</v>
      </c>
      <c r="Q1675" s="284">
        <v>864</v>
      </c>
      <c r="R1675" s="284">
        <v>840</v>
      </c>
      <c r="S1675" s="284">
        <v>1000</v>
      </c>
      <c r="T1675" s="284">
        <v>1181</v>
      </c>
      <c r="U1675" s="284">
        <v>1325</v>
      </c>
      <c r="V1675" s="284">
        <v>941</v>
      </c>
      <c r="W1675" s="284">
        <v>1047</v>
      </c>
      <c r="X1675" s="284">
        <v>807</v>
      </c>
      <c r="Y1675" s="284">
        <v>909</v>
      </c>
      <c r="Z1675" s="284">
        <v>1058</v>
      </c>
      <c r="AA1675" s="284">
        <v>889</v>
      </c>
      <c r="AB1675" s="284">
        <v>878</v>
      </c>
      <c r="AC1675" s="284">
        <v>1013</v>
      </c>
      <c r="AD1675" s="284">
        <v>1189</v>
      </c>
      <c r="AE1675" s="284">
        <v>949</v>
      </c>
      <c r="AF1675" s="284">
        <v>1015</v>
      </c>
      <c r="AG1675" s="284">
        <v>1153</v>
      </c>
      <c r="AH1675" s="284">
        <v>1354</v>
      </c>
      <c r="AI1675" s="284">
        <v>815</v>
      </c>
      <c r="AJ1675" s="284">
        <v>920</v>
      </c>
      <c r="AK1675" s="284">
        <v>1057</v>
      </c>
      <c r="AL1675" s="284">
        <v>1240</v>
      </c>
      <c r="AM1675" s="284">
        <v>765</v>
      </c>
      <c r="AN1675" s="284">
        <v>848</v>
      </c>
      <c r="AO1675" s="284">
        <v>965</v>
      </c>
      <c r="AP1675" s="284">
        <v>836</v>
      </c>
      <c r="AQ1675" s="284">
        <v>836</v>
      </c>
      <c r="AR1675" s="284">
        <v>1088</v>
      </c>
      <c r="AS1675" s="284">
        <v>1030</v>
      </c>
      <c r="AU1675" t="s">
        <v>2278</v>
      </c>
    </row>
    <row r="1676" spans="4:47" ht="13.5" customHeight="1">
      <c r="D1676" s="283" t="s">
        <v>2280</v>
      </c>
      <c r="E1676" s="282"/>
      <c r="F1676" s="285" t="s">
        <v>2281</v>
      </c>
      <c r="G1676" s="199">
        <v>21</v>
      </c>
      <c r="H1676" s="284">
        <v>700</v>
      </c>
      <c r="I1676" s="284">
        <v>699</v>
      </c>
      <c r="J1676" s="284">
        <v>849</v>
      </c>
      <c r="K1676" s="284">
        <v>759</v>
      </c>
      <c r="L1676" s="284">
        <v>752</v>
      </c>
      <c r="M1676" s="284">
        <v>933</v>
      </c>
      <c r="N1676" s="284">
        <v>888</v>
      </c>
      <c r="O1676" s="284">
        <v>724</v>
      </c>
      <c r="P1676" s="284">
        <v>796</v>
      </c>
      <c r="Q1676" s="284">
        <v>894</v>
      </c>
      <c r="R1676" s="284">
        <v>872</v>
      </c>
      <c r="S1676" s="284">
        <v>1027</v>
      </c>
      <c r="T1676" s="284">
        <v>1229</v>
      </c>
      <c r="U1676" s="284">
        <v>1369</v>
      </c>
      <c r="V1676" s="284">
        <v>978</v>
      </c>
      <c r="W1676" s="284">
        <v>1086</v>
      </c>
      <c r="X1676" s="284">
        <v>823</v>
      </c>
      <c r="Y1676" s="284">
        <v>936</v>
      </c>
      <c r="Z1676" s="284">
        <v>1089</v>
      </c>
      <c r="AA1676" s="284">
        <v>905</v>
      </c>
      <c r="AB1676" s="284">
        <v>905</v>
      </c>
      <c r="AC1676" s="284">
        <v>1056</v>
      </c>
      <c r="AD1676" s="284">
        <v>1240</v>
      </c>
      <c r="AE1676" s="284">
        <v>976</v>
      </c>
      <c r="AF1676" s="284">
        <v>1042</v>
      </c>
      <c r="AG1676" s="284">
        <v>1196</v>
      </c>
      <c r="AH1676" s="284">
        <v>1404</v>
      </c>
      <c r="AI1676" s="284">
        <v>826</v>
      </c>
      <c r="AJ1676" s="284">
        <v>948</v>
      </c>
      <c r="AK1676" s="284">
        <v>1100</v>
      </c>
      <c r="AL1676" s="284">
        <v>1291</v>
      </c>
      <c r="AM1676" s="284">
        <v>780</v>
      </c>
      <c r="AN1676" s="284">
        <v>875</v>
      </c>
      <c r="AO1676" s="284">
        <v>994</v>
      </c>
      <c r="AP1676" s="284">
        <v>872</v>
      </c>
      <c r="AQ1676" s="284">
        <v>872</v>
      </c>
      <c r="AR1676" s="284">
        <v>1156</v>
      </c>
      <c r="AS1676" s="284">
        <v>1065</v>
      </c>
      <c r="AU1676" t="s">
        <v>2280</v>
      </c>
    </row>
    <row r="1677" spans="4:47" ht="13.5" customHeight="1">
      <c r="D1677" s="283" t="s">
        <v>2282</v>
      </c>
      <c r="E1677" s="282"/>
      <c r="F1677" s="285" t="s">
        <v>2283</v>
      </c>
      <c r="G1677" s="199">
        <v>23.3</v>
      </c>
      <c r="H1677" s="284">
        <v>730</v>
      </c>
      <c r="I1677" s="284">
        <v>729</v>
      </c>
      <c r="J1677" s="284">
        <v>889</v>
      </c>
      <c r="K1677" s="284">
        <v>789</v>
      </c>
      <c r="L1677" s="284">
        <v>784</v>
      </c>
      <c r="M1677" s="284">
        <v>973</v>
      </c>
      <c r="N1677" s="284">
        <v>928</v>
      </c>
      <c r="O1677" s="284">
        <v>759</v>
      </c>
      <c r="P1677" s="284">
        <v>842</v>
      </c>
      <c r="Q1677" s="284">
        <v>944</v>
      </c>
      <c r="R1677" s="284">
        <v>923</v>
      </c>
      <c r="S1677" s="284">
        <v>1071</v>
      </c>
      <c r="T1677" s="284">
        <v>1293</v>
      </c>
      <c r="U1677" s="284">
        <v>1435</v>
      </c>
      <c r="V1677" s="284">
        <v>1032</v>
      </c>
      <c r="W1677" s="284">
        <v>1146</v>
      </c>
      <c r="X1677" s="284">
        <v>856</v>
      </c>
      <c r="Y1677" s="284">
        <v>980</v>
      </c>
      <c r="Z1677" s="284">
        <v>1140</v>
      </c>
      <c r="AA1677" s="284">
        <v>941</v>
      </c>
      <c r="AB1677" s="284">
        <v>950</v>
      </c>
      <c r="AC1677" s="284">
        <v>1117</v>
      </c>
      <c r="AD1677" s="284">
        <v>1311</v>
      </c>
      <c r="AE1677" s="284">
        <v>1023</v>
      </c>
      <c r="AF1677" s="284">
        <v>1087</v>
      </c>
      <c r="AG1677" s="284">
        <v>1257</v>
      </c>
      <c r="AH1677" s="284">
        <v>1476</v>
      </c>
      <c r="AI1677" s="284">
        <v>854</v>
      </c>
      <c r="AJ1677" s="284">
        <v>993</v>
      </c>
      <c r="AK1677" s="284">
        <v>1160</v>
      </c>
      <c r="AL1677" s="284">
        <v>1362</v>
      </c>
      <c r="AM1677" s="284">
        <v>813</v>
      </c>
      <c r="AN1677" s="284">
        <v>918</v>
      </c>
      <c r="AO1677" s="284">
        <v>1044</v>
      </c>
      <c r="AP1677" s="284">
        <v>927</v>
      </c>
      <c r="AQ1677" s="284">
        <v>927</v>
      </c>
      <c r="AR1677" s="284">
        <v>1243</v>
      </c>
      <c r="AS1677" s="284">
        <v>1120</v>
      </c>
      <c r="AU1677" t="s">
        <v>2282</v>
      </c>
    </row>
    <row r="1678" spans="4:47" ht="13.5" customHeight="1">
      <c r="D1678" s="283" t="s">
        <v>2290</v>
      </c>
      <c r="E1678" s="282"/>
      <c r="F1678" s="285" t="s">
        <v>2291</v>
      </c>
      <c r="G1678" s="199">
        <v>23.3</v>
      </c>
      <c r="H1678" s="284">
        <v>688</v>
      </c>
      <c r="I1678" s="284">
        <v>689</v>
      </c>
      <c r="J1678" s="284">
        <v>838</v>
      </c>
      <c r="K1678" s="284">
        <v>735</v>
      </c>
      <c r="L1678" s="284">
        <v>732</v>
      </c>
      <c r="M1678" s="284">
        <v>902</v>
      </c>
      <c r="N1678" s="284">
        <v>862</v>
      </c>
      <c r="O1678" s="284">
        <v>719</v>
      </c>
      <c r="P1678" s="284">
        <v>806</v>
      </c>
      <c r="Q1678" s="284">
        <v>902</v>
      </c>
      <c r="R1678" s="284">
        <v>882</v>
      </c>
      <c r="S1678" s="284">
        <v>978</v>
      </c>
      <c r="T1678" s="284">
        <v>1200</v>
      </c>
      <c r="U1678" s="284">
        <v>1323</v>
      </c>
      <c r="V1678" s="284">
        <v>984</v>
      </c>
      <c r="W1678" s="284">
        <v>1088</v>
      </c>
      <c r="X1678" s="284">
        <v>793</v>
      </c>
      <c r="Y1678" s="284">
        <v>917</v>
      </c>
      <c r="Z1678" s="284">
        <v>1064</v>
      </c>
      <c r="AA1678" s="284">
        <v>872</v>
      </c>
      <c r="AB1678" s="284">
        <v>892</v>
      </c>
      <c r="AC1678" s="284">
        <v>1059</v>
      </c>
      <c r="AD1678" s="284">
        <v>1241</v>
      </c>
      <c r="AE1678" s="284">
        <v>960</v>
      </c>
      <c r="AF1678" s="284">
        <v>995</v>
      </c>
      <c r="AG1678" s="284">
        <v>1164</v>
      </c>
      <c r="AH1678" s="284">
        <v>1365</v>
      </c>
      <c r="AI1678" s="284">
        <v>782</v>
      </c>
      <c r="AJ1678" s="284">
        <v>924</v>
      </c>
      <c r="AK1678" s="284">
        <v>1091</v>
      </c>
      <c r="AL1678" s="284">
        <v>1279</v>
      </c>
      <c r="AM1678" s="284">
        <v>761</v>
      </c>
      <c r="AN1678" s="284">
        <v>867</v>
      </c>
      <c r="AO1678" s="284">
        <v>983</v>
      </c>
      <c r="AP1678" s="284">
        <v>911</v>
      </c>
      <c r="AQ1678" s="284">
        <v>911</v>
      </c>
      <c r="AR1678" s="284">
        <v>1225</v>
      </c>
      <c r="AS1678" s="284">
        <v>1053</v>
      </c>
      <c r="AU1678" t="s">
        <v>2290</v>
      </c>
    </row>
    <row r="1679" spans="4:47" ht="13.5" customHeight="1">
      <c r="D1679" s="283" t="s">
        <v>3316</v>
      </c>
      <c r="E1679" s="282"/>
      <c r="F1679" s="285" t="s">
        <v>2291</v>
      </c>
      <c r="G1679" s="199">
        <v>23.3</v>
      </c>
      <c r="H1679" s="284">
        <v>688</v>
      </c>
      <c r="I1679" s="284">
        <v>689</v>
      </c>
      <c r="J1679" s="284">
        <v>838</v>
      </c>
      <c r="K1679" s="284">
        <v>735</v>
      </c>
      <c r="L1679" s="284">
        <v>732</v>
      </c>
      <c r="M1679" s="284">
        <v>902</v>
      </c>
      <c r="N1679" s="284">
        <v>862</v>
      </c>
      <c r="O1679" s="284">
        <v>719</v>
      </c>
      <c r="P1679" s="284">
        <v>806</v>
      </c>
      <c r="Q1679" s="284">
        <v>902</v>
      </c>
      <c r="R1679" s="284">
        <v>882</v>
      </c>
      <c r="S1679" s="284">
        <v>978</v>
      </c>
      <c r="T1679" s="284">
        <v>1200</v>
      </c>
      <c r="U1679" s="284">
        <v>1323</v>
      </c>
      <c r="V1679" s="284">
        <v>984</v>
      </c>
      <c r="W1679" s="284">
        <v>1088</v>
      </c>
      <c r="X1679" s="284">
        <v>793</v>
      </c>
      <c r="Y1679" s="284">
        <v>917</v>
      </c>
      <c r="Z1679" s="284">
        <v>1064</v>
      </c>
      <c r="AA1679" s="284">
        <v>872</v>
      </c>
      <c r="AB1679" s="284">
        <v>892</v>
      </c>
      <c r="AC1679" s="284">
        <v>1059</v>
      </c>
      <c r="AD1679" s="284">
        <v>1241</v>
      </c>
      <c r="AE1679" s="284">
        <v>960</v>
      </c>
      <c r="AF1679" s="284">
        <v>995</v>
      </c>
      <c r="AG1679" s="284">
        <v>1164</v>
      </c>
      <c r="AH1679" s="284">
        <v>1365</v>
      </c>
      <c r="AI1679" s="284">
        <v>782</v>
      </c>
      <c r="AJ1679" s="284">
        <v>924</v>
      </c>
      <c r="AK1679" s="284">
        <v>1091</v>
      </c>
      <c r="AL1679" s="284">
        <v>1279</v>
      </c>
      <c r="AM1679" s="284">
        <v>761</v>
      </c>
      <c r="AN1679" s="284">
        <v>867</v>
      </c>
      <c r="AO1679" s="284">
        <v>983</v>
      </c>
      <c r="AP1679" s="284">
        <v>911</v>
      </c>
      <c r="AQ1679" s="284">
        <v>911</v>
      </c>
      <c r="AR1679" s="284">
        <v>1225</v>
      </c>
      <c r="AS1679" s="284">
        <v>1053</v>
      </c>
      <c r="AU1679" t="s">
        <v>3316</v>
      </c>
    </row>
    <row r="1680" spans="4:47" ht="13.5" customHeight="1">
      <c r="D1680" s="283" t="s">
        <v>2436</v>
      </c>
      <c r="E1680" s="283" t="s">
        <v>4713</v>
      </c>
      <c r="F1680" s="285" t="s">
        <v>2437</v>
      </c>
      <c r="G1680" s="199">
        <v>9.4</v>
      </c>
      <c r="H1680" s="284">
        <v>656</v>
      </c>
      <c r="I1680" s="284">
        <v>649</v>
      </c>
      <c r="J1680" s="284">
        <v>749</v>
      </c>
      <c r="K1680" s="284">
        <v>667</v>
      </c>
      <c r="L1680" s="284">
        <v>659</v>
      </c>
      <c r="M1680" s="284">
        <v>765</v>
      </c>
      <c r="N1680" s="284">
        <v>731</v>
      </c>
      <c r="O1680" s="284">
        <v>649</v>
      </c>
      <c r="P1680" s="284">
        <v>662</v>
      </c>
      <c r="Q1680" s="284">
        <v>748</v>
      </c>
      <c r="R1680" s="284">
        <v>722</v>
      </c>
      <c r="S1680" s="284">
        <v>974</v>
      </c>
      <c r="T1680" s="284">
        <v>1087</v>
      </c>
      <c r="U1680" s="284">
        <v>1063</v>
      </c>
      <c r="V1680" s="284">
        <v>814</v>
      </c>
      <c r="W1680" s="284">
        <v>905</v>
      </c>
      <c r="X1680" s="284">
        <v>793</v>
      </c>
      <c r="Y1680" s="284">
        <v>852</v>
      </c>
      <c r="Z1680" s="284">
        <v>995</v>
      </c>
      <c r="AA1680" s="284">
        <v>862</v>
      </c>
      <c r="AB1680" s="284">
        <v>828</v>
      </c>
      <c r="AC1680" s="284">
        <v>904</v>
      </c>
      <c r="AD1680" s="284">
        <v>1060</v>
      </c>
      <c r="AE1680" s="284">
        <v>907</v>
      </c>
      <c r="AF1680" s="284">
        <v>946</v>
      </c>
      <c r="AG1680" s="284">
        <v>1024</v>
      </c>
      <c r="AH1680" s="284">
        <v>1201</v>
      </c>
      <c r="AI1680" s="284">
        <v>790</v>
      </c>
      <c r="AJ1680" s="284">
        <v>842</v>
      </c>
      <c r="AK1680" s="284">
        <v>919</v>
      </c>
      <c r="AL1680" s="284">
        <v>1077</v>
      </c>
      <c r="AM1680" s="284">
        <v>706</v>
      </c>
      <c r="AN1680" s="284">
        <v>759</v>
      </c>
      <c r="AO1680" s="284">
        <v>867</v>
      </c>
      <c r="AP1680" s="284">
        <v>735</v>
      </c>
      <c r="AQ1680" s="284">
        <v>735</v>
      </c>
      <c r="AR1680" s="284">
        <v>873</v>
      </c>
      <c r="AS1680" s="284">
        <v>867</v>
      </c>
      <c r="AU1680" t="s">
        <v>2436</v>
      </c>
    </row>
    <row r="1681" spans="4:47" ht="13.5" customHeight="1">
      <c r="D1681" s="283" t="s">
        <v>3317</v>
      </c>
      <c r="E1681" s="283" t="s">
        <v>4713</v>
      </c>
      <c r="F1681" s="285" t="s">
        <v>2437</v>
      </c>
      <c r="G1681" s="199">
        <v>9.4</v>
      </c>
      <c r="H1681" s="284">
        <v>656</v>
      </c>
      <c r="I1681" s="284">
        <v>649</v>
      </c>
      <c r="J1681" s="284">
        <v>749</v>
      </c>
      <c r="K1681" s="284">
        <v>667</v>
      </c>
      <c r="L1681" s="284">
        <v>659</v>
      </c>
      <c r="M1681" s="284">
        <v>765</v>
      </c>
      <c r="N1681" s="284">
        <v>731</v>
      </c>
      <c r="O1681" s="284">
        <v>649</v>
      </c>
      <c r="P1681" s="284">
        <v>662</v>
      </c>
      <c r="Q1681" s="284">
        <v>748</v>
      </c>
      <c r="R1681" s="284">
        <v>722</v>
      </c>
      <c r="S1681" s="284">
        <v>974</v>
      </c>
      <c r="T1681" s="284">
        <v>1087</v>
      </c>
      <c r="U1681" s="284">
        <v>1063</v>
      </c>
      <c r="V1681" s="284">
        <v>814</v>
      </c>
      <c r="W1681" s="284">
        <v>905</v>
      </c>
      <c r="X1681" s="284">
        <v>793</v>
      </c>
      <c r="Y1681" s="284">
        <v>852</v>
      </c>
      <c r="Z1681" s="284">
        <v>995</v>
      </c>
      <c r="AA1681" s="284">
        <v>862</v>
      </c>
      <c r="AB1681" s="284">
        <v>828</v>
      </c>
      <c r="AC1681" s="284">
        <v>904</v>
      </c>
      <c r="AD1681" s="284">
        <v>1060</v>
      </c>
      <c r="AE1681" s="284">
        <v>907</v>
      </c>
      <c r="AF1681" s="284">
        <v>946</v>
      </c>
      <c r="AG1681" s="284">
        <v>1024</v>
      </c>
      <c r="AH1681" s="284">
        <v>1201</v>
      </c>
      <c r="AI1681" s="284">
        <v>790</v>
      </c>
      <c r="AJ1681" s="284">
        <v>842</v>
      </c>
      <c r="AK1681" s="284">
        <v>919</v>
      </c>
      <c r="AL1681" s="284">
        <v>1077</v>
      </c>
      <c r="AM1681" s="284">
        <v>706</v>
      </c>
      <c r="AN1681" s="284">
        <v>759</v>
      </c>
      <c r="AO1681" s="284">
        <v>867</v>
      </c>
      <c r="AP1681" s="284">
        <v>735</v>
      </c>
      <c r="AQ1681" s="284">
        <v>735</v>
      </c>
      <c r="AR1681" s="284">
        <v>873</v>
      </c>
      <c r="AS1681" s="284">
        <v>867</v>
      </c>
      <c r="AU1681" t="s">
        <v>3317</v>
      </c>
    </row>
    <row r="1682" spans="4:47" ht="13.5" customHeight="1">
      <c r="D1682" s="283" t="s">
        <v>2438</v>
      </c>
      <c r="E1682" s="283" t="s">
        <v>4713</v>
      </c>
      <c r="F1682" s="285" t="s">
        <v>2439</v>
      </c>
      <c r="G1682" s="199">
        <v>10.5</v>
      </c>
      <c r="H1682" s="284">
        <v>695</v>
      </c>
      <c r="I1682" s="284">
        <v>695</v>
      </c>
      <c r="J1682" s="284">
        <v>791</v>
      </c>
      <c r="K1682" s="284">
        <v>712</v>
      </c>
      <c r="L1682" s="284">
        <v>706</v>
      </c>
      <c r="M1682" s="284">
        <v>818</v>
      </c>
      <c r="N1682" s="284">
        <v>767</v>
      </c>
      <c r="O1682" s="284">
        <v>688</v>
      </c>
      <c r="P1682" s="284">
        <v>714</v>
      </c>
      <c r="Q1682" s="284">
        <v>803</v>
      </c>
      <c r="R1682" s="284">
        <v>770</v>
      </c>
      <c r="S1682" s="284">
        <v>1012</v>
      </c>
      <c r="T1682" s="284">
        <v>1135</v>
      </c>
      <c r="U1682" s="284">
        <v>1116</v>
      </c>
      <c r="V1682" s="284">
        <v>858</v>
      </c>
      <c r="W1682" s="284">
        <v>955</v>
      </c>
      <c r="X1682" s="284">
        <v>831</v>
      </c>
      <c r="Y1682" s="284">
        <v>896</v>
      </c>
      <c r="Z1682" s="284">
        <v>1046</v>
      </c>
      <c r="AA1682" s="284">
        <v>903</v>
      </c>
      <c r="AB1682" s="284">
        <v>871</v>
      </c>
      <c r="AC1682" s="284">
        <v>956</v>
      </c>
      <c r="AD1682" s="284">
        <v>1120</v>
      </c>
      <c r="AE1682" s="284">
        <v>954</v>
      </c>
      <c r="AF1682" s="284">
        <v>989</v>
      </c>
      <c r="AG1682" s="284">
        <v>1076</v>
      </c>
      <c r="AH1682" s="284">
        <v>1262</v>
      </c>
      <c r="AI1682" s="284">
        <v>826</v>
      </c>
      <c r="AJ1682" s="284">
        <v>886</v>
      </c>
      <c r="AK1682" s="284">
        <v>970</v>
      </c>
      <c r="AL1682" s="284">
        <v>1138</v>
      </c>
      <c r="AM1682" s="284">
        <v>745</v>
      </c>
      <c r="AN1682" s="284">
        <v>804</v>
      </c>
      <c r="AO1682" s="284">
        <v>918</v>
      </c>
      <c r="AP1682" s="284">
        <v>784</v>
      </c>
      <c r="AQ1682" s="284">
        <v>784</v>
      </c>
      <c r="AR1682" s="284">
        <v>936</v>
      </c>
      <c r="AS1682" s="284">
        <v>915</v>
      </c>
      <c r="AU1682" t="s">
        <v>2438</v>
      </c>
    </row>
    <row r="1683" spans="4:47" ht="13.5" customHeight="1">
      <c r="D1683" s="283" t="s">
        <v>3318</v>
      </c>
      <c r="E1683" s="283" t="s">
        <v>4713</v>
      </c>
      <c r="F1683" s="285" t="s">
        <v>2439</v>
      </c>
      <c r="G1683" s="199">
        <v>10.5</v>
      </c>
      <c r="H1683" s="284">
        <v>695</v>
      </c>
      <c r="I1683" s="284">
        <v>695</v>
      </c>
      <c r="J1683" s="284">
        <v>791</v>
      </c>
      <c r="K1683" s="284">
        <v>712</v>
      </c>
      <c r="L1683" s="284">
        <v>706</v>
      </c>
      <c r="M1683" s="284">
        <v>818</v>
      </c>
      <c r="N1683" s="284">
        <v>767</v>
      </c>
      <c r="O1683" s="284">
        <v>688</v>
      </c>
      <c r="P1683" s="284">
        <v>714</v>
      </c>
      <c r="Q1683" s="284">
        <v>803</v>
      </c>
      <c r="R1683" s="284">
        <v>770</v>
      </c>
      <c r="S1683" s="284">
        <v>1012</v>
      </c>
      <c r="T1683" s="284">
        <v>1135</v>
      </c>
      <c r="U1683" s="284">
        <v>1116</v>
      </c>
      <c r="V1683" s="284">
        <v>858</v>
      </c>
      <c r="W1683" s="284">
        <v>955</v>
      </c>
      <c r="X1683" s="284">
        <v>831</v>
      </c>
      <c r="Y1683" s="284">
        <v>896</v>
      </c>
      <c r="Z1683" s="284">
        <v>1046</v>
      </c>
      <c r="AA1683" s="284">
        <v>903</v>
      </c>
      <c r="AB1683" s="284">
        <v>871</v>
      </c>
      <c r="AC1683" s="284">
        <v>956</v>
      </c>
      <c r="AD1683" s="284">
        <v>1120</v>
      </c>
      <c r="AE1683" s="284">
        <v>954</v>
      </c>
      <c r="AF1683" s="284">
        <v>989</v>
      </c>
      <c r="AG1683" s="284">
        <v>1076</v>
      </c>
      <c r="AH1683" s="284">
        <v>1262</v>
      </c>
      <c r="AI1683" s="284">
        <v>826</v>
      </c>
      <c r="AJ1683" s="284">
        <v>886</v>
      </c>
      <c r="AK1683" s="284">
        <v>970</v>
      </c>
      <c r="AL1683" s="284">
        <v>1138</v>
      </c>
      <c r="AM1683" s="284">
        <v>745</v>
      </c>
      <c r="AN1683" s="284">
        <v>804</v>
      </c>
      <c r="AO1683" s="284">
        <v>918</v>
      </c>
      <c r="AP1683" s="284">
        <v>784</v>
      </c>
      <c r="AQ1683" s="284">
        <v>784</v>
      </c>
      <c r="AR1683" s="284">
        <v>936</v>
      </c>
      <c r="AS1683" s="284">
        <v>915</v>
      </c>
      <c r="AU1683" t="s">
        <v>3318</v>
      </c>
    </row>
    <row r="1684" spans="4:47" ht="13.5" customHeight="1">
      <c r="D1684" s="283" t="s">
        <v>2440</v>
      </c>
      <c r="E1684" s="283" t="s">
        <v>4713</v>
      </c>
      <c r="F1684" s="285" t="s">
        <v>2441</v>
      </c>
      <c r="G1684" s="199">
        <v>11.7</v>
      </c>
      <c r="H1684" s="284">
        <v>712</v>
      </c>
      <c r="I1684" s="284">
        <v>714</v>
      </c>
      <c r="J1684" s="284">
        <v>813</v>
      </c>
      <c r="K1684" s="284">
        <v>731</v>
      </c>
      <c r="L1684" s="284">
        <v>725</v>
      </c>
      <c r="M1684" s="284">
        <v>845</v>
      </c>
      <c r="N1684" s="284">
        <v>790</v>
      </c>
      <c r="O1684" s="284">
        <v>707</v>
      </c>
      <c r="P1684" s="284">
        <v>739</v>
      </c>
      <c r="Q1684" s="284">
        <v>830</v>
      </c>
      <c r="R1684" s="284">
        <v>797</v>
      </c>
      <c r="S1684" s="284">
        <v>1035</v>
      </c>
      <c r="T1684" s="284">
        <v>1168</v>
      </c>
      <c r="U1684" s="284">
        <v>1149</v>
      </c>
      <c r="V1684" s="284">
        <v>886</v>
      </c>
      <c r="W1684" s="284">
        <v>985</v>
      </c>
      <c r="X1684" s="284">
        <v>848</v>
      </c>
      <c r="Y1684" s="284">
        <v>919</v>
      </c>
      <c r="Z1684" s="284">
        <v>1073</v>
      </c>
      <c r="AA1684" s="284">
        <v>922</v>
      </c>
      <c r="AB1684" s="284">
        <v>895</v>
      </c>
      <c r="AC1684" s="284">
        <v>987</v>
      </c>
      <c r="AD1684" s="284">
        <v>1157</v>
      </c>
      <c r="AE1684" s="284">
        <v>978</v>
      </c>
      <c r="AF1684" s="284">
        <v>1012</v>
      </c>
      <c r="AG1684" s="284">
        <v>1107</v>
      </c>
      <c r="AH1684" s="284">
        <v>1298</v>
      </c>
      <c r="AI1684" s="284">
        <v>842</v>
      </c>
      <c r="AJ1684" s="284">
        <v>909</v>
      </c>
      <c r="AK1684" s="284">
        <v>1001</v>
      </c>
      <c r="AL1684" s="284">
        <v>1174</v>
      </c>
      <c r="AM1684" s="284">
        <v>764</v>
      </c>
      <c r="AN1684" s="284">
        <v>828</v>
      </c>
      <c r="AO1684" s="284">
        <v>946</v>
      </c>
      <c r="AP1684" s="284">
        <v>812</v>
      </c>
      <c r="AQ1684" s="284">
        <v>812</v>
      </c>
      <c r="AR1684" s="284">
        <v>981</v>
      </c>
      <c r="AS1684" s="284">
        <v>943</v>
      </c>
      <c r="AU1684" t="s">
        <v>2440</v>
      </c>
    </row>
    <row r="1685" spans="4:47" ht="13.5" customHeight="1">
      <c r="D1685" s="283" t="s">
        <v>3319</v>
      </c>
      <c r="E1685" s="283" t="s">
        <v>4713</v>
      </c>
      <c r="F1685" s="285" t="s">
        <v>2441</v>
      </c>
      <c r="G1685" s="199">
        <v>11.7</v>
      </c>
      <c r="H1685" s="284">
        <v>712</v>
      </c>
      <c r="I1685" s="284">
        <v>714</v>
      </c>
      <c r="J1685" s="284">
        <v>813</v>
      </c>
      <c r="K1685" s="284">
        <v>731</v>
      </c>
      <c r="L1685" s="284">
        <v>725</v>
      </c>
      <c r="M1685" s="284">
        <v>845</v>
      </c>
      <c r="N1685" s="284">
        <v>790</v>
      </c>
      <c r="O1685" s="284">
        <v>707</v>
      </c>
      <c r="P1685" s="284">
        <v>739</v>
      </c>
      <c r="Q1685" s="284">
        <v>830</v>
      </c>
      <c r="R1685" s="284">
        <v>797</v>
      </c>
      <c r="S1685" s="284">
        <v>1035</v>
      </c>
      <c r="T1685" s="284">
        <v>1168</v>
      </c>
      <c r="U1685" s="284">
        <v>1149</v>
      </c>
      <c r="V1685" s="284">
        <v>886</v>
      </c>
      <c r="W1685" s="284">
        <v>985</v>
      </c>
      <c r="X1685" s="284">
        <v>848</v>
      </c>
      <c r="Y1685" s="284">
        <v>919</v>
      </c>
      <c r="Z1685" s="284">
        <v>1073</v>
      </c>
      <c r="AA1685" s="284">
        <v>922</v>
      </c>
      <c r="AB1685" s="284">
        <v>895</v>
      </c>
      <c r="AC1685" s="284">
        <v>987</v>
      </c>
      <c r="AD1685" s="284">
        <v>1157</v>
      </c>
      <c r="AE1685" s="284">
        <v>978</v>
      </c>
      <c r="AF1685" s="284">
        <v>1012</v>
      </c>
      <c r="AG1685" s="284">
        <v>1107</v>
      </c>
      <c r="AH1685" s="284">
        <v>1298</v>
      </c>
      <c r="AI1685" s="284">
        <v>842</v>
      </c>
      <c r="AJ1685" s="284">
        <v>909</v>
      </c>
      <c r="AK1685" s="284">
        <v>1001</v>
      </c>
      <c r="AL1685" s="284">
        <v>1174</v>
      </c>
      <c r="AM1685" s="284">
        <v>764</v>
      </c>
      <c r="AN1685" s="284">
        <v>828</v>
      </c>
      <c r="AO1685" s="284">
        <v>946</v>
      </c>
      <c r="AP1685" s="284">
        <v>812</v>
      </c>
      <c r="AQ1685" s="284">
        <v>812</v>
      </c>
      <c r="AR1685" s="284">
        <v>981</v>
      </c>
      <c r="AS1685" s="284">
        <v>943</v>
      </c>
      <c r="AU1685" t="s">
        <v>3319</v>
      </c>
    </row>
    <row r="1686" spans="4:47" ht="13.5" customHeight="1">
      <c r="D1686" s="283" t="s">
        <v>2442</v>
      </c>
      <c r="E1686" s="283" t="s">
        <v>4713</v>
      </c>
      <c r="F1686" s="285" t="s">
        <v>2443</v>
      </c>
      <c r="G1686" s="199">
        <v>12.9</v>
      </c>
      <c r="H1686" s="284">
        <v>730</v>
      </c>
      <c r="I1686" s="284">
        <v>725</v>
      </c>
      <c r="J1686" s="284">
        <v>836</v>
      </c>
      <c r="K1686" s="284">
        <v>743</v>
      </c>
      <c r="L1686" s="284">
        <v>736</v>
      </c>
      <c r="M1686" s="284">
        <v>853</v>
      </c>
      <c r="N1686" s="284">
        <v>827</v>
      </c>
      <c r="O1686" s="284">
        <v>728</v>
      </c>
      <c r="P1686" s="284">
        <v>753</v>
      </c>
      <c r="Q1686" s="284">
        <v>848</v>
      </c>
      <c r="R1686" s="284">
        <v>828</v>
      </c>
      <c r="S1686" s="284">
        <v>1058</v>
      </c>
      <c r="T1686" s="284">
        <v>1202</v>
      </c>
      <c r="U1686" s="284">
        <v>1182</v>
      </c>
      <c r="V1686" s="284">
        <v>915</v>
      </c>
      <c r="W1686" s="284">
        <v>1017</v>
      </c>
      <c r="X1686" s="284">
        <v>866</v>
      </c>
      <c r="Y1686" s="284">
        <v>943</v>
      </c>
      <c r="Z1686" s="284">
        <v>1100</v>
      </c>
      <c r="AA1686" s="284">
        <v>942</v>
      </c>
      <c r="AB1686" s="284">
        <v>918</v>
      </c>
      <c r="AC1686" s="284">
        <v>1019</v>
      </c>
      <c r="AD1686" s="284">
        <v>1194</v>
      </c>
      <c r="AE1686" s="284">
        <v>1003</v>
      </c>
      <c r="AF1686" s="284">
        <v>1036</v>
      </c>
      <c r="AG1686" s="284">
        <v>1139</v>
      </c>
      <c r="AH1686" s="284">
        <v>1336</v>
      </c>
      <c r="AI1686" s="284">
        <v>858</v>
      </c>
      <c r="AJ1686" s="284">
        <v>933</v>
      </c>
      <c r="AK1686" s="284">
        <v>1033</v>
      </c>
      <c r="AL1686" s="284">
        <v>1211</v>
      </c>
      <c r="AM1686" s="284">
        <v>783</v>
      </c>
      <c r="AN1686" s="284">
        <v>853</v>
      </c>
      <c r="AO1686" s="284">
        <v>974</v>
      </c>
      <c r="AP1686" s="284">
        <v>842</v>
      </c>
      <c r="AQ1686" s="284">
        <v>842</v>
      </c>
      <c r="AR1686" s="284">
        <v>1026</v>
      </c>
      <c r="AS1686" s="284">
        <v>971</v>
      </c>
      <c r="AU1686" t="s">
        <v>2442</v>
      </c>
    </row>
    <row r="1687" spans="4:47" ht="13.5" customHeight="1">
      <c r="D1687" s="283" t="s">
        <v>3320</v>
      </c>
      <c r="E1687" s="283" t="s">
        <v>4713</v>
      </c>
      <c r="F1687" s="285" t="s">
        <v>2443</v>
      </c>
      <c r="G1687" s="199">
        <v>12.9</v>
      </c>
      <c r="H1687" s="284">
        <v>730</v>
      </c>
      <c r="I1687" s="284">
        <v>725</v>
      </c>
      <c r="J1687" s="284">
        <v>836</v>
      </c>
      <c r="K1687" s="284">
        <v>743</v>
      </c>
      <c r="L1687" s="284">
        <v>736</v>
      </c>
      <c r="M1687" s="284">
        <v>853</v>
      </c>
      <c r="N1687" s="284">
        <v>827</v>
      </c>
      <c r="O1687" s="284">
        <v>728</v>
      </c>
      <c r="P1687" s="284">
        <v>753</v>
      </c>
      <c r="Q1687" s="284">
        <v>848</v>
      </c>
      <c r="R1687" s="284">
        <v>828</v>
      </c>
      <c r="S1687" s="284">
        <v>1058</v>
      </c>
      <c r="T1687" s="284">
        <v>1202</v>
      </c>
      <c r="U1687" s="284">
        <v>1182</v>
      </c>
      <c r="V1687" s="284">
        <v>915</v>
      </c>
      <c r="W1687" s="284">
        <v>1017</v>
      </c>
      <c r="X1687" s="284">
        <v>866</v>
      </c>
      <c r="Y1687" s="284">
        <v>943</v>
      </c>
      <c r="Z1687" s="284">
        <v>1100</v>
      </c>
      <c r="AA1687" s="284">
        <v>942</v>
      </c>
      <c r="AB1687" s="284">
        <v>918</v>
      </c>
      <c r="AC1687" s="284">
        <v>1019</v>
      </c>
      <c r="AD1687" s="284">
        <v>1194</v>
      </c>
      <c r="AE1687" s="284">
        <v>1003</v>
      </c>
      <c r="AF1687" s="284">
        <v>1036</v>
      </c>
      <c r="AG1687" s="284">
        <v>1139</v>
      </c>
      <c r="AH1687" s="284">
        <v>1336</v>
      </c>
      <c r="AI1687" s="284">
        <v>858</v>
      </c>
      <c r="AJ1687" s="284">
        <v>933</v>
      </c>
      <c r="AK1687" s="284">
        <v>1033</v>
      </c>
      <c r="AL1687" s="284">
        <v>1211</v>
      </c>
      <c r="AM1687" s="284">
        <v>783</v>
      </c>
      <c r="AN1687" s="284">
        <v>853</v>
      </c>
      <c r="AO1687" s="284">
        <v>974</v>
      </c>
      <c r="AP1687" s="284">
        <v>842</v>
      </c>
      <c r="AQ1687" s="284">
        <v>842</v>
      </c>
      <c r="AR1687" s="284">
        <v>1026</v>
      </c>
      <c r="AS1687" s="284">
        <v>971</v>
      </c>
      <c r="AU1687" t="s">
        <v>3320</v>
      </c>
    </row>
    <row r="1688" spans="4:47" ht="13.5" customHeight="1">
      <c r="D1688" s="283" t="s">
        <v>2444</v>
      </c>
      <c r="E1688" s="283" t="s">
        <v>4713</v>
      </c>
      <c r="F1688" s="285" t="s">
        <v>2445</v>
      </c>
      <c r="G1688" s="199">
        <v>14</v>
      </c>
      <c r="H1688" s="284">
        <v>761</v>
      </c>
      <c r="I1688" s="284">
        <v>757</v>
      </c>
      <c r="J1688" s="284">
        <v>877</v>
      </c>
      <c r="K1688" s="284">
        <v>774</v>
      </c>
      <c r="L1688" s="284">
        <v>768</v>
      </c>
      <c r="M1688" s="284">
        <v>894</v>
      </c>
      <c r="N1688" s="284">
        <v>863</v>
      </c>
      <c r="O1688" s="284">
        <v>758</v>
      </c>
      <c r="P1688" s="284">
        <v>784</v>
      </c>
      <c r="Q1688" s="284">
        <v>883</v>
      </c>
      <c r="R1688" s="284">
        <v>864</v>
      </c>
      <c r="S1688" s="284">
        <v>1085</v>
      </c>
      <c r="T1688" s="284">
        <v>1232</v>
      </c>
      <c r="U1688" s="284">
        <v>1215</v>
      </c>
      <c r="V1688" s="284">
        <v>938</v>
      </c>
      <c r="W1688" s="284">
        <v>1042</v>
      </c>
      <c r="X1688" s="284">
        <v>893</v>
      </c>
      <c r="Y1688" s="284">
        <v>976</v>
      </c>
      <c r="Z1688" s="284">
        <v>1138</v>
      </c>
      <c r="AA1688" s="284">
        <v>971</v>
      </c>
      <c r="AB1688" s="284">
        <v>951</v>
      </c>
      <c r="AC1688" s="284">
        <v>1059</v>
      </c>
      <c r="AD1688" s="284">
        <v>1242</v>
      </c>
      <c r="AE1688" s="284">
        <v>1038</v>
      </c>
      <c r="AF1688" s="284">
        <v>1069</v>
      </c>
      <c r="AG1688" s="284">
        <v>1179</v>
      </c>
      <c r="AH1688" s="284">
        <v>1383</v>
      </c>
      <c r="AI1688" s="284">
        <v>883</v>
      </c>
      <c r="AJ1688" s="284">
        <v>965</v>
      </c>
      <c r="AK1688" s="284">
        <v>1074</v>
      </c>
      <c r="AL1688" s="284">
        <v>1259</v>
      </c>
      <c r="AM1688" s="284">
        <v>816</v>
      </c>
      <c r="AN1688" s="284">
        <v>893</v>
      </c>
      <c r="AO1688" s="284">
        <v>1020</v>
      </c>
      <c r="AP1688" s="284">
        <v>865</v>
      </c>
      <c r="AQ1688" s="284">
        <v>865</v>
      </c>
      <c r="AR1688" s="284">
        <v>1053</v>
      </c>
      <c r="AS1688" s="284">
        <v>992</v>
      </c>
      <c r="AU1688" t="s">
        <v>2444</v>
      </c>
    </row>
    <row r="1689" spans="4:47" ht="13.5" customHeight="1">
      <c r="D1689" s="283" t="s">
        <v>3321</v>
      </c>
      <c r="E1689" s="283" t="s">
        <v>4713</v>
      </c>
      <c r="F1689" s="285" t="s">
        <v>2445</v>
      </c>
      <c r="G1689" s="199">
        <v>14</v>
      </c>
      <c r="H1689" s="284">
        <v>761</v>
      </c>
      <c r="I1689" s="284">
        <v>757</v>
      </c>
      <c r="J1689" s="284">
        <v>877</v>
      </c>
      <c r="K1689" s="284">
        <v>774</v>
      </c>
      <c r="L1689" s="284">
        <v>768</v>
      </c>
      <c r="M1689" s="284">
        <v>894</v>
      </c>
      <c r="N1689" s="284">
        <v>863</v>
      </c>
      <c r="O1689" s="284">
        <v>758</v>
      </c>
      <c r="P1689" s="284">
        <v>784</v>
      </c>
      <c r="Q1689" s="284">
        <v>883</v>
      </c>
      <c r="R1689" s="284">
        <v>864</v>
      </c>
      <c r="S1689" s="284">
        <v>1085</v>
      </c>
      <c r="T1689" s="284">
        <v>1232</v>
      </c>
      <c r="U1689" s="284">
        <v>1215</v>
      </c>
      <c r="V1689" s="284">
        <v>938</v>
      </c>
      <c r="W1689" s="284">
        <v>1042</v>
      </c>
      <c r="X1689" s="284">
        <v>893</v>
      </c>
      <c r="Y1689" s="284">
        <v>976</v>
      </c>
      <c r="Z1689" s="284">
        <v>1138</v>
      </c>
      <c r="AA1689" s="284">
        <v>971</v>
      </c>
      <c r="AB1689" s="284">
        <v>951</v>
      </c>
      <c r="AC1689" s="284">
        <v>1059</v>
      </c>
      <c r="AD1689" s="284">
        <v>1242</v>
      </c>
      <c r="AE1689" s="284">
        <v>1038</v>
      </c>
      <c r="AF1689" s="284">
        <v>1069</v>
      </c>
      <c r="AG1689" s="284">
        <v>1179</v>
      </c>
      <c r="AH1689" s="284">
        <v>1383</v>
      </c>
      <c r="AI1689" s="284">
        <v>883</v>
      </c>
      <c r="AJ1689" s="284">
        <v>965</v>
      </c>
      <c r="AK1689" s="284">
        <v>1074</v>
      </c>
      <c r="AL1689" s="284">
        <v>1259</v>
      </c>
      <c r="AM1689" s="284">
        <v>816</v>
      </c>
      <c r="AN1689" s="284">
        <v>893</v>
      </c>
      <c r="AO1689" s="284">
        <v>1020</v>
      </c>
      <c r="AP1689" s="284">
        <v>865</v>
      </c>
      <c r="AQ1689" s="284">
        <v>865</v>
      </c>
      <c r="AR1689" s="284">
        <v>1053</v>
      </c>
      <c r="AS1689" s="284">
        <v>992</v>
      </c>
      <c r="AU1689" t="s">
        <v>3321</v>
      </c>
    </row>
    <row r="1690" spans="4:47" ht="13.5" customHeight="1">
      <c r="D1690" s="283" t="s">
        <v>2446</v>
      </c>
      <c r="E1690" s="283" t="s">
        <v>4713</v>
      </c>
      <c r="F1690" s="285" t="s">
        <v>2447</v>
      </c>
      <c r="G1690" s="199">
        <v>15.2</v>
      </c>
      <c r="H1690" s="284">
        <v>828</v>
      </c>
      <c r="I1690" s="284">
        <v>818</v>
      </c>
      <c r="J1690" s="284">
        <v>945</v>
      </c>
      <c r="K1690" s="284">
        <v>851</v>
      </c>
      <c r="L1690" s="284">
        <v>839</v>
      </c>
      <c r="M1690" s="284">
        <v>977</v>
      </c>
      <c r="N1690" s="284">
        <v>953</v>
      </c>
      <c r="O1690" s="284">
        <v>825</v>
      </c>
      <c r="P1690" s="284">
        <v>846</v>
      </c>
      <c r="Q1690" s="284">
        <v>953</v>
      </c>
      <c r="R1690" s="284">
        <v>937</v>
      </c>
      <c r="S1690" s="284">
        <v>1209</v>
      </c>
      <c r="T1690" s="284">
        <v>1368</v>
      </c>
      <c r="U1690" s="284">
        <v>1374</v>
      </c>
      <c r="V1690" s="284">
        <v>1028</v>
      </c>
      <c r="W1690" s="284">
        <v>1143</v>
      </c>
      <c r="X1690" s="284">
        <v>990</v>
      </c>
      <c r="Y1690" s="284">
        <v>1086</v>
      </c>
      <c r="Z1690" s="284">
        <v>1275</v>
      </c>
      <c r="AA1690" s="284">
        <v>1081</v>
      </c>
      <c r="AB1690" s="284">
        <v>1040</v>
      </c>
      <c r="AC1690" s="284">
        <v>1157</v>
      </c>
      <c r="AD1690" s="284">
        <v>1357</v>
      </c>
      <c r="AE1690" s="284">
        <v>1135</v>
      </c>
      <c r="AF1690" s="284">
        <v>1192</v>
      </c>
      <c r="AG1690" s="284">
        <v>1312</v>
      </c>
      <c r="AH1690" s="284">
        <v>1540</v>
      </c>
      <c r="AI1690" s="284">
        <v>979</v>
      </c>
      <c r="AJ1690" s="284">
        <v>1060</v>
      </c>
      <c r="AK1690" s="284">
        <v>1178</v>
      </c>
      <c r="AL1690" s="284">
        <v>1381</v>
      </c>
      <c r="AM1690" s="284">
        <v>895</v>
      </c>
      <c r="AN1690" s="284">
        <v>978</v>
      </c>
      <c r="AO1690" s="284">
        <v>1117</v>
      </c>
      <c r="AP1690" s="284">
        <v>920</v>
      </c>
      <c r="AQ1690" s="284">
        <v>920</v>
      </c>
      <c r="AR1690" s="284">
        <v>1124</v>
      </c>
      <c r="AS1690" s="284">
        <v>1097</v>
      </c>
      <c r="AU1690" t="s">
        <v>2446</v>
      </c>
    </row>
    <row r="1691" spans="4:47" ht="13.5" customHeight="1">
      <c r="D1691" s="283" t="s">
        <v>3322</v>
      </c>
      <c r="E1691" s="283" t="s">
        <v>4713</v>
      </c>
      <c r="F1691" s="285" t="s">
        <v>2447</v>
      </c>
      <c r="G1691" s="199">
        <v>15.2</v>
      </c>
      <c r="H1691" s="284">
        <v>828</v>
      </c>
      <c r="I1691" s="284">
        <v>818</v>
      </c>
      <c r="J1691" s="284">
        <v>945</v>
      </c>
      <c r="K1691" s="284">
        <v>851</v>
      </c>
      <c r="L1691" s="284">
        <v>839</v>
      </c>
      <c r="M1691" s="284">
        <v>977</v>
      </c>
      <c r="N1691" s="284">
        <v>953</v>
      </c>
      <c r="O1691" s="284">
        <v>825</v>
      </c>
      <c r="P1691" s="284">
        <v>846</v>
      </c>
      <c r="Q1691" s="284">
        <v>953</v>
      </c>
      <c r="R1691" s="284">
        <v>937</v>
      </c>
      <c r="S1691" s="284">
        <v>1209</v>
      </c>
      <c r="T1691" s="284">
        <v>1368</v>
      </c>
      <c r="U1691" s="284">
        <v>1374</v>
      </c>
      <c r="V1691" s="284">
        <v>1028</v>
      </c>
      <c r="W1691" s="284">
        <v>1143</v>
      </c>
      <c r="X1691" s="284">
        <v>990</v>
      </c>
      <c r="Y1691" s="284">
        <v>1086</v>
      </c>
      <c r="Z1691" s="284">
        <v>1275</v>
      </c>
      <c r="AA1691" s="284">
        <v>1081</v>
      </c>
      <c r="AB1691" s="284">
        <v>1040</v>
      </c>
      <c r="AC1691" s="284">
        <v>1157</v>
      </c>
      <c r="AD1691" s="284">
        <v>1357</v>
      </c>
      <c r="AE1691" s="284">
        <v>1135</v>
      </c>
      <c r="AF1691" s="284">
        <v>1192</v>
      </c>
      <c r="AG1691" s="284">
        <v>1312</v>
      </c>
      <c r="AH1691" s="284">
        <v>1540</v>
      </c>
      <c r="AI1691" s="284">
        <v>979</v>
      </c>
      <c r="AJ1691" s="284">
        <v>1060</v>
      </c>
      <c r="AK1691" s="284">
        <v>1178</v>
      </c>
      <c r="AL1691" s="284">
        <v>1381</v>
      </c>
      <c r="AM1691" s="284">
        <v>895</v>
      </c>
      <c r="AN1691" s="284">
        <v>978</v>
      </c>
      <c r="AO1691" s="284">
        <v>1117</v>
      </c>
      <c r="AP1691" s="284">
        <v>920</v>
      </c>
      <c r="AQ1691" s="284">
        <v>920</v>
      </c>
      <c r="AR1691" s="284">
        <v>1124</v>
      </c>
      <c r="AS1691" s="284">
        <v>1097</v>
      </c>
      <c r="AU1691" t="s">
        <v>3322</v>
      </c>
    </row>
    <row r="1692" spans="4:47" ht="13.5" customHeight="1">
      <c r="D1692" s="283" t="s">
        <v>2448</v>
      </c>
      <c r="E1692" s="283" t="s">
        <v>4713</v>
      </c>
      <c r="F1692" s="285" t="s">
        <v>2449</v>
      </c>
      <c r="G1692" s="199">
        <v>16.400000000000002</v>
      </c>
      <c r="H1692" s="284">
        <v>859</v>
      </c>
      <c r="I1692" s="284">
        <v>854</v>
      </c>
      <c r="J1692" s="284">
        <v>996</v>
      </c>
      <c r="K1692" s="284">
        <v>882</v>
      </c>
      <c r="L1692" s="284">
        <v>875</v>
      </c>
      <c r="M1692" s="284">
        <v>1028</v>
      </c>
      <c r="N1692" s="284">
        <v>992</v>
      </c>
      <c r="O1692" s="284">
        <v>857</v>
      </c>
      <c r="P1692" s="284">
        <v>887</v>
      </c>
      <c r="Q1692" s="284">
        <v>999</v>
      </c>
      <c r="R1692" s="284">
        <v>980</v>
      </c>
      <c r="S1692" s="284">
        <v>1333</v>
      </c>
      <c r="T1692" s="284">
        <v>1511</v>
      </c>
      <c r="U1692" s="284">
        <v>1475</v>
      </c>
      <c r="V1692" s="284">
        <v>1114</v>
      </c>
      <c r="W1692" s="284">
        <v>1239</v>
      </c>
      <c r="X1692" s="284">
        <v>1061</v>
      </c>
      <c r="Y1692" s="284">
        <v>1157</v>
      </c>
      <c r="Z1692" s="284">
        <v>1350</v>
      </c>
      <c r="AA1692" s="284">
        <v>1152</v>
      </c>
      <c r="AB1692" s="284">
        <v>1127</v>
      </c>
      <c r="AC1692" s="284">
        <v>1253</v>
      </c>
      <c r="AD1692" s="284">
        <v>1469</v>
      </c>
      <c r="AE1692" s="284">
        <v>1229</v>
      </c>
      <c r="AF1692" s="284">
        <v>1302</v>
      </c>
      <c r="AG1692" s="284">
        <v>1431</v>
      </c>
      <c r="AH1692" s="284">
        <v>1680</v>
      </c>
      <c r="AI1692" s="284">
        <v>1057</v>
      </c>
      <c r="AJ1692" s="284">
        <v>1149</v>
      </c>
      <c r="AK1692" s="284">
        <v>1276</v>
      </c>
      <c r="AL1692" s="284">
        <v>1496</v>
      </c>
      <c r="AM1692" s="284">
        <v>945</v>
      </c>
      <c r="AN1692" s="284">
        <v>1032</v>
      </c>
      <c r="AO1692" s="284">
        <v>1180</v>
      </c>
      <c r="AP1692" s="284">
        <v>971</v>
      </c>
      <c r="AQ1692" s="284">
        <v>971</v>
      </c>
      <c r="AR1692" s="284">
        <v>1201</v>
      </c>
      <c r="AS1692" s="284">
        <v>1180</v>
      </c>
      <c r="AU1692" t="s">
        <v>2448</v>
      </c>
    </row>
    <row r="1693" spans="4:47" ht="13.5" customHeight="1">
      <c r="D1693" s="283" t="s">
        <v>3323</v>
      </c>
      <c r="E1693" s="283" t="s">
        <v>4713</v>
      </c>
      <c r="F1693" s="285" t="s">
        <v>2449</v>
      </c>
      <c r="G1693" s="199">
        <v>16.400000000000002</v>
      </c>
      <c r="H1693" s="284">
        <v>859</v>
      </c>
      <c r="I1693" s="284">
        <v>854</v>
      </c>
      <c r="J1693" s="284">
        <v>996</v>
      </c>
      <c r="K1693" s="284">
        <v>882</v>
      </c>
      <c r="L1693" s="284">
        <v>875</v>
      </c>
      <c r="M1693" s="284">
        <v>1028</v>
      </c>
      <c r="N1693" s="284">
        <v>992</v>
      </c>
      <c r="O1693" s="284">
        <v>857</v>
      </c>
      <c r="P1693" s="284">
        <v>887</v>
      </c>
      <c r="Q1693" s="284">
        <v>999</v>
      </c>
      <c r="R1693" s="284">
        <v>980</v>
      </c>
      <c r="S1693" s="284">
        <v>1333</v>
      </c>
      <c r="T1693" s="284">
        <v>1511</v>
      </c>
      <c r="U1693" s="284">
        <v>1475</v>
      </c>
      <c r="V1693" s="284">
        <v>1114</v>
      </c>
      <c r="W1693" s="284">
        <v>1239</v>
      </c>
      <c r="X1693" s="284">
        <v>1061</v>
      </c>
      <c r="Y1693" s="284">
        <v>1157</v>
      </c>
      <c r="Z1693" s="284">
        <v>1350</v>
      </c>
      <c r="AA1693" s="284">
        <v>1152</v>
      </c>
      <c r="AB1693" s="284">
        <v>1127</v>
      </c>
      <c r="AC1693" s="284">
        <v>1253</v>
      </c>
      <c r="AD1693" s="284">
        <v>1469</v>
      </c>
      <c r="AE1693" s="284">
        <v>1229</v>
      </c>
      <c r="AF1693" s="284">
        <v>1302</v>
      </c>
      <c r="AG1693" s="284">
        <v>1431</v>
      </c>
      <c r="AH1693" s="284">
        <v>1680</v>
      </c>
      <c r="AI1693" s="284">
        <v>1057</v>
      </c>
      <c r="AJ1693" s="284">
        <v>1149</v>
      </c>
      <c r="AK1693" s="284">
        <v>1276</v>
      </c>
      <c r="AL1693" s="284">
        <v>1496</v>
      </c>
      <c r="AM1693" s="284">
        <v>945</v>
      </c>
      <c r="AN1693" s="284">
        <v>1032</v>
      </c>
      <c r="AO1693" s="284">
        <v>1180</v>
      </c>
      <c r="AP1693" s="284">
        <v>971</v>
      </c>
      <c r="AQ1693" s="284">
        <v>971</v>
      </c>
      <c r="AR1693" s="284">
        <v>1201</v>
      </c>
      <c r="AS1693" s="284">
        <v>1180</v>
      </c>
      <c r="AU1693" t="s">
        <v>3323</v>
      </c>
    </row>
    <row r="1694" spans="4:47" ht="13.5" customHeight="1">
      <c r="D1694" s="283" t="s">
        <v>2464</v>
      </c>
      <c r="E1694" s="283" t="s">
        <v>4713</v>
      </c>
      <c r="F1694" s="285" t="s">
        <v>2465</v>
      </c>
      <c r="G1694" s="199">
        <v>16.400000000000002</v>
      </c>
      <c r="H1694" s="284">
        <v>967</v>
      </c>
      <c r="I1694" s="284">
        <v>961</v>
      </c>
      <c r="J1694" s="284">
        <v>1119</v>
      </c>
      <c r="K1694" s="284">
        <v>989</v>
      </c>
      <c r="L1694" s="284">
        <v>982</v>
      </c>
      <c r="M1694" s="284">
        <v>1151</v>
      </c>
      <c r="N1694" s="284">
        <v>1105</v>
      </c>
      <c r="O1694" s="284">
        <v>965</v>
      </c>
      <c r="P1694" s="284">
        <v>994</v>
      </c>
      <c r="Q1694" s="284">
        <v>1121</v>
      </c>
      <c r="R1694" s="284">
        <v>1093</v>
      </c>
      <c r="S1694" s="284">
        <v>1449</v>
      </c>
      <c r="T1694" s="284">
        <v>1630</v>
      </c>
      <c r="U1694" s="284">
        <v>1620</v>
      </c>
      <c r="V1694" s="284">
        <v>1212</v>
      </c>
      <c r="W1694" s="284">
        <v>1351</v>
      </c>
      <c r="X1694" s="284">
        <v>1166</v>
      </c>
      <c r="Y1694" s="284">
        <v>1265</v>
      </c>
      <c r="Z1694" s="284">
        <v>1477</v>
      </c>
      <c r="AA1694" s="284">
        <v>1268</v>
      </c>
      <c r="AB1694" s="284">
        <v>1233</v>
      </c>
      <c r="AC1694" s="284">
        <v>1360</v>
      </c>
      <c r="AD1694" s="284">
        <v>1596</v>
      </c>
      <c r="AE1694" s="284">
        <v>1347</v>
      </c>
      <c r="AF1694" s="284">
        <v>1408</v>
      </c>
      <c r="AG1694" s="284">
        <v>1539</v>
      </c>
      <c r="AH1694" s="284">
        <v>1807</v>
      </c>
      <c r="AI1694" s="284">
        <v>1164</v>
      </c>
      <c r="AJ1694" s="284">
        <v>1255</v>
      </c>
      <c r="AK1694" s="284">
        <v>1384</v>
      </c>
      <c r="AL1694" s="284">
        <v>1623</v>
      </c>
      <c r="AM1694" s="284">
        <v>1051</v>
      </c>
      <c r="AN1694" s="284">
        <v>1138</v>
      </c>
      <c r="AO1694" s="284">
        <v>1301</v>
      </c>
      <c r="AP1694" s="284">
        <v>1092</v>
      </c>
      <c r="AQ1694" s="284">
        <v>1092</v>
      </c>
      <c r="AR1694" s="284">
        <v>1324</v>
      </c>
      <c r="AS1694" s="284">
        <v>1298</v>
      </c>
      <c r="AU1694" t="s">
        <v>2464</v>
      </c>
    </row>
    <row r="1695" spans="4:47" ht="13.5" customHeight="1">
      <c r="D1695" s="283" t="s">
        <v>3324</v>
      </c>
      <c r="E1695" s="283" t="s">
        <v>4713</v>
      </c>
      <c r="F1695" s="285" t="s">
        <v>2465</v>
      </c>
      <c r="G1695" s="199">
        <v>16.400000000000002</v>
      </c>
      <c r="H1695" s="284">
        <v>967</v>
      </c>
      <c r="I1695" s="284">
        <v>961</v>
      </c>
      <c r="J1695" s="284">
        <v>1119</v>
      </c>
      <c r="K1695" s="284">
        <v>989</v>
      </c>
      <c r="L1695" s="284">
        <v>982</v>
      </c>
      <c r="M1695" s="284">
        <v>1151</v>
      </c>
      <c r="N1695" s="284">
        <v>1105</v>
      </c>
      <c r="O1695" s="284">
        <v>965</v>
      </c>
      <c r="P1695" s="284">
        <v>994</v>
      </c>
      <c r="Q1695" s="284">
        <v>1121</v>
      </c>
      <c r="R1695" s="284">
        <v>1093</v>
      </c>
      <c r="S1695" s="284">
        <v>1449</v>
      </c>
      <c r="T1695" s="284">
        <v>1630</v>
      </c>
      <c r="U1695" s="284">
        <v>1620</v>
      </c>
      <c r="V1695" s="284">
        <v>1212</v>
      </c>
      <c r="W1695" s="284">
        <v>1351</v>
      </c>
      <c r="X1695" s="284">
        <v>1166</v>
      </c>
      <c r="Y1695" s="284">
        <v>1265</v>
      </c>
      <c r="Z1695" s="284">
        <v>1477</v>
      </c>
      <c r="AA1695" s="284">
        <v>1268</v>
      </c>
      <c r="AB1695" s="284">
        <v>1233</v>
      </c>
      <c r="AC1695" s="284">
        <v>1360</v>
      </c>
      <c r="AD1695" s="284">
        <v>1596</v>
      </c>
      <c r="AE1695" s="284">
        <v>1347</v>
      </c>
      <c r="AF1695" s="284">
        <v>1408</v>
      </c>
      <c r="AG1695" s="284">
        <v>1539</v>
      </c>
      <c r="AH1695" s="284">
        <v>1807</v>
      </c>
      <c r="AI1695" s="284">
        <v>1164</v>
      </c>
      <c r="AJ1695" s="284">
        <v>1255</v>
      </c>
      <c r="AK1695" s="284">
        <v>1384</v>
      </c>
      <c r="AL1695" s="284">
        <v>1623</v>
      </c>
      <c r="AM1695" s="284">
        <v>1051</v>
      </c>
      <c r="AN1695" s="284">
        <v>1138</v>
      </c>
      <c r="AO1695" s="284">
        <v>1301</v>
      </c>
      <c r="AP1695" s="284">
        <v>1092</v>
      </c>
      <c r="AQ1695" s="284">
        <v>1092</v>
      </c>
      <c r="AR1695" s="284">
        <v>1324</v>
      </c>
      <c r="AS1695" s="284">
        <v>1298</v>
      </c>
      <c r="AU1695" t="s">
        <v>3324</v>
      </c>
    </row>
    <row r="1696" spans="4:47" ht="13.5" customHeight="1">
      <c r="D1696" s="283" t="s">
        <v>2466</v>
      </c>
      <c r="E1696" s="283" t="s">
        <v>4713</v>
      </c>
      <c r="F1696" s="285" t="s">
        <v>2467</v>
      </c>
      <c r="G1696" s="199">
        <v>17.5</v>
      </c>
      <c r="H1696" s="284">
        <v>1033</v>
      </c>
      <c r="I1696" s="284">
        <v>1028</v>
      </c>
      <c r="J1696" s="284">
        <v>1190</v>
      </c>
      <c r="K1696" s="284">
        <v>1058</v>
      </c>
      <c r="L1696" s="284">
        <v>1051</v>
      </c>
      <c r="M1696" s="284">
        <v>1223</v>
      </c>
      <c r="N1696" s="284">
        <v>1175</v>
      </c>
      <c r="O1696" s="284">
        <v>1032</v>
      </c>
      <c r="P1696" s="284">
        <v>1073</v>
      </c>
      <c r="Q1696" s="284">
        <v>1201</v>
      </c>
      <c r="R1696" s="284">
        <v>1165</v>
      </c>
      <c r="S1696" s="284">
        <v>1508</v>
      </c>
      <c r="T1696" s="284">
        <v>1700</v>
      </c>
      <c r="U1696" s="284">
        <v>1697</v>
      </c>
      <c r="V1696" s="284">
        <v>1278</v>
      </c>
      <c r="W1696" s="284">
        <v>1425</v>
      </c>
      <c r="X1696" s="284">
        <v>1226</v>
      </c>
      <c r="Y1696" s="284">
        <v>1331</v>
      </c>
      <c r="Z1696" s="284">
        <v>1554</v>
      </c>
      <c r="AA1696" s="284">
        <v>1333</v>
      </c>
      <c r="AB1696" s="284">
        <v>1298</v>
      </c>
      <c r="AC1696" s="284">
        <v>1435</v>
      </c>
      <c r="AD1696" s="284">
        <v>1683</v>
      </c>
      <c r="AE1696" s="284">
        <v>1418</v>
      </c>
      <c r="AF1696" s="284">
        <v>1473</v>
      </c>
      <c r="AG1696" s="284">
        <v>1613</v>
      </c>
      <c r="AH1696" s="284">
        <v>1894</v>
      </c>
      <c r="AI1696" s="284">
        <v>1223</v>
      </c>
      <c r="AJ1696" s="284">
        <v>1320</v>
      </c>
      <c r="AK1696" s="284">
        <v>1458</v>
      </c>
      <c r="AL1696" s="284">
        <v>1710</v>
      </c>
      <c r="AM1696" s="284">
        <v>1111</v>
      </c>
      <c r="AN1696" s="284">
        <v>1204</v>
      </c>
      <c r="AO1696" s="284">
        <v>1377</v>
      </c>
      <c r="AP1696" s="284">
        <v>1168</v>
      </c>
      <c r="AQ1696" s="284">
        <v>1168</v>
      </c>
      <c r="AR1696" s="284">
        <v>1415</v>
      </c>
      <c r="AS1696" s="284">
        <v>1372</v>
      </c>
      <c r="AU1696" t="s">
        <v>2466</v>
      </c>
    </row>
    <row r="1697" spans="4:47" ht="13.5" customHeight="1">
      <c r="D1697" s="283" t="s">
        <v>3325</v>
      </c>
      <c r="E1697" s="283" t="s">
        <v>4713</v>
      </c>
      <c r="F1697" s="285" t="s">
        <v>2467</v>
      </c>
      <c r="G1697" s="199">
        <v>17.5</v>
      </c>
      <c r="H1697" s="284">
        <v>1033</v>
      </c>
      <c r="I1697" s="284">
        <v>1028</v>
      </c>
      <c r="J1697" s="284">
        <v>1190</v>
      </c>
      <c r="K1697" s="284">
        <v>1058</v>
      </c>
      <c r="L1697" s="284">
        <v>1051</v>
      </c>
      <c r="M1697" s="284">
        <v>1223</v>
      </c>
      <c r="N1697" s="284">
        <v>1175</v>
      </c>
      <c r="O1697" s="284">
        <v>1032</v>
      </c>
      <c r="P1697" s="284">
        <v>1073</v>
      </c>
      <c r="Q1697" s="284">
        <v>1201</v>
      </c>
      <c r="R1697" s="284">
        <v>1165</v>
      </c>
      <c r="S1697" s="284">
        <v>1508</v>
      </c>
      <c r="T1697" s="284">
        <v>1700</v>
      </c>
      <c r="U1697" s="284">
        <v>1697</v>
      </c>
      <c r="V1697" s="284">
        <v>1278</v>
      </c>
      <c r="W1697" s="284">
        <v>1425</v>
      </c>
      <c r="X1697" s="284">
        <v>1226</v>
      </c>
      <c r="Y1697" s="284">
        <v>1331</v>
      </c>
      <c r="Z1697" s="284">
        <v>1554</v>
      </c>
      <c r="AA1697" s="284">
        <v>1333</v>
      </c>
      <c r="AB1697" s="284">
        <v>1298</v>
      </c>
      <c r="AC1697" s="284">
        <v>1435</v>
      </c>
      <c r="AD1697" s="284">
        <v>1683</v>
      </c>
      <c r="AE1697" s="284">
        <v>1418</v>
      </c>
      <c r="AF1697" s="284">
        <v>1473</v>
      </c>
      <c r="AG1697" s="284">
        <v>1613</v>
      </c>
      <c r="AH1697" s="284">
        <v>1894</v>
      </c>
      <c r="AI1697" s="284">
        <v>1223</v>
      </c>
      <c r="AJ1697" s="284">
        <v>1320</v>
      </c>
      <c r="AK1697" s="284">
        <v>1458</v>
      </c>
      <c r="AL1697" s="284">
        <v>1710</v>
      </c>
      <c r="AM1697" s="284">
        <v>1111</v>
      </c>
      <c r="AN1697" s="284">
        <v>1204</v>
      </c>
      <c r="AO1697" s="284">
        <v>1377</v>
      </c>
      <c r="AP1697" s="284">
        <v>1168</v>
      </c>
      <c r="AQ1697" s="284">
        <v>1168</v>
      </c>
      <c r="AR1697" s="284">
        <v>1415</v>
      </c>
      <c r="AS1697" s="284">
        <v>1372</v>
      </c>
      <c r="AU1697" t="s">
        <v>3325</v>
      </c>
    </row>
    <row r="1698" spans="4:47" ht="13.5" customHeight="1">
      <c r="D1698" s="283" t="s">
        <v>2468</v>
      </c>
      <c r="E1698" s="283" t="s">
        <v>4713</v>
      </c>
      <c r="F1698" s="285" t="s">
        <v>2469</v>
      </c>
      <c r="G1698" s="199">
        <v>18.700000000000003</v>
      </c>
      <c r="H1698" s="284">
        <v>1052</v>
      </c>
      <c r="I1698" s="284">
        <v>1047</v>
      </c>
      <c r="J1698" s="284">
        <v>1208</v>
      </c>
      <c r="K1698" s="284">
        <v>1077</v>
      </c>
      <c r="L1698" s="284">
        <v>1070</v>
      </c>
      <c r="M1698" s="284">
        <v>1241</v>
      </c>
      <c r="N1698" s="284">
        <v>1200</v>
      </c>
      <c r="O1698" s="284">
        <v>1052</v>
      </c>
      <c r="P1698" s="284">
        <v>1099</v>
      </c>
      <c r="Q1698" s="284">
        <v>1228</v>
      </c>
      <c r="R1698" s="284">
        <v>1194</v>
      </c>
      <c r="S1698" s="284">
        <v>1532</v>
      </c>
      <c r="T1698" s="284">
        <v>1734</v>
      </c>
      <c r="U1698" s="284">
        <v>1731</v>
      </c>
      <c r="V1698" s="284">
        <v>1306</v>
      </c>
      <c r="W1698" s="284">
        <v>1456</v>
      </c>
      <c r="X1698" s="284">
        <v>1244</v>
      </c>
      <c r="Y1698" s="284">
        <v>1355</v>
      </c>
      <c r="Z1698" s="284">
        <v>1581</v>
      </c>
      <c r="AA1698" s="284">
        <v>1353</v>
      </c>
      <c r="AB1698" s="284">
        <v>1322</v>
      </c>
      <c r="AC1698" s="284">
        <v>1466</v>
      </c>
      <c r="AD1698" s="284">
        <v>1720</v>
      </c>
      <c r="AE1698" s="284">
        <v>1443</v>
      </c>
      <c r="AF1698" s="284">
        <v>1497</v>
      </c>
      <c r="AG1698" s="284">
        <v>1645</v>
      </c>
      <c r="AH1698" s="284">
        <v>1931</v>
      </c>
      <c r="AI1698" s="284">
        <v>1239</v>
      </c>
      <c r="AJ1698" s="284">
        <v>1344</v>
      </c>
      <c r="AK1698" s="284">
        <v>1489</v>
      </c>
      <c r="AL1698" s="284">
        <v>1748</v>
      </c>
      <c r="AM1698" s="284">
        <v>1131</v>
      </c>
      <c r="AN1698" s="284">
        <v>1230</v>
      </c>
      <c r="AO1698" s="284">
        <v>1406</v>
      </c>
      <c r="AP1698" s="284">
        <v>1197</v>
      </c>
      <c r="AQ1698" s="284">
        <v>1197</v>
      </c>
      <c r="AR1698" s="284">
        <v>1460</v>
      </c>
      <c r="AS1698" s="284">
        <v>1400</v>
      </c>
      <c r="AU1698" t="s">
        <v>2468</v>
      </c>
    </row>
    <row r="1699" spans="4:47" ht="13.5" customHeight="1">
      <c r="D1699" s="283" t="s">
        <v>3326</v>
      </c>
      <c r="E1699" s="283" t="s">
        <v>4713</v>
      </c>
      <c r="F1699" s="285" t="s">
        <v>2469</v>
      </c>
      <c r="G1699" s="199">
        <v>18.700000000000003</v>
      </c>
      <c r="H1699" s="284">
        <v>1052</v>
      </c>
      <c r="I1699" s="284">
        <v>1047</v>
      </c>
      <c r="J1699" s="284">
        <v>1208</v>
      </c>
      <c r="K1699" s="284">
        <v>1077</v>
      </c>
      <c r="L1699" s="284">
        <v>1070</v>
      </c>
      <c r="M1699" s="284">
        <v>1241</v>
      </c>
      <c r="N1699" s="284">
        <v>1200</v>
      </c>
      <c r="O1699" s="284">
        <v>1052</v>
      </c>
      <c r="P1699" s="284">
        <v>1099</v>
      </c>
      <c r="Q1699" s="284">
        <v>1228</v>
      </c>
      <c r="R1699" s="284">
        <v>1194</v>
      </c>
      <c r="S1699" s="284">
        <v>1532</v>
      </c>
      <c r="T1699" s="284">
        <v>1734</v>
      </c>
      <c r="U1699" s="284">
        <v>1731</v>
      </c>
      <c r="V1699" s="284">
        <v>1306</v>
      </c>
      <c r="W1699" s="284">
        <v>1456</v>
      </c>
      <c r="X1699" s="284">
        <v>1244</v>
      </c>
      <c r="Y1699" s="284">
        <v>1355</v>
      </c>
      <c r="Z1699" s="284">
        <v>1581</v>
      </c>
      <c r="AA1699" s="284">
        <v>1353</v>
      </c>
      <c r="AB1699" s="284">
        <v>1322</v>
      </c>
      <c r="AC1699" s="284">
        <v>1466</v>
      </c>
      <c r="AD1699" s="284">
        <v>1720</v>
      </c>
      <c r="AE1699" s="284">
        <v>1443</v>
      </c>
      <c r="AF1699" s="284">
        <v>1497</v>
      </c>
      <c r="AG1699" s="284">
        <v>1645</v>
      </c>
      <c r="AH1699" s="284">
        <v>1931</v>
      </c>
      <c r="AI1699" s="284">
        <v>1239</v>
      </c>
      <c r="AJ1699" s="284">
        <v>1344</v>
      </c>
      <c r="AK1699" s="284">
        <v>1489</v>
      </c>
      <c r="AL1699" s="284">
        <v>1748</v>
      </c>
      <c r="AM1699" s="284">
        <v>1131</v>
      </c>
      <c r="AN1699" s="284">
        <v>1230</v>
      </c>
      <c r="AO1699" s="284">
        <v>1406</v>
      </c>
      <c r="AP1699" s="284">
        <v>1197</v>
      </c>
      <c r="AQ1699" s="284">
        <v>1197</v>
      </c>
      <c r="AR1699" s="284">
        <v>1460</v>
      </c>
      <c r="AS1699" s="284">
        <v>1400</v>
      </c>
      <c r="AU1699" t="s">
        <v>3326</v>
      </c>
    </row>
    <row r="1700" spans="4:47" ht="13.5" customHeight="1">
      <c r="D1700" s="283" t="s">
        <v>2470</v>
      </c>
      <c r="E1700" s="283" t="s">
        <v>4713</v>
      </c>
      <c r="F1700" s="285" t="s">
        <v>2471</v>
      </c>
      <c r="G1700" s="199">
        <v>19.900000000000002</v>
      </c>
      <c r="H1700" s="284">
        <v>1092</v>
      </c>
      <c r="I1700" s="284">
        <v>1084</v>
      </c>
      <c r="J1700" s="284">
        <v>1251</v>
      </c>
      <c r="K1700" s="284">
        <v>1117</v>
      </c>
      <c r="L1700" s="284">
        <v>1108</v>
      </c>
      <c r="M1700" s="284">
        <v>1284</v>
      </c>
      <c r="N1700" s="284">
        <v>1242</v>
      </c>
      <c r="O1700" s="284">
        <v>1089</v>
      </c>
      <c r="P1700" s="284">
        <v>1136</v>
      </c>
      <c r="Q1700" s="284">
        <v>1270</v>
      </c>
      <c r="R1700" s="284">
        <v>1236</v>
      </c>
      <c r="S1700" s="284">
        <v>1571</v>
      </c>
      <c r="T1700" s="284">
        <v>1781</v>
      </c>
      <c r="U1700" s="284">
        <v>1782</v>
      </c>
      <c r="V1700" s="284">
        <v>1344</v>
      </c>
      <c r="W1700" s="284">
        <v>1497</v>
      </c>
      <c r="X1700" s="284">
        <v>1277</v>
      </c>
      <c r="Y1700" s="284">
        <v>1394</v>
      </c>
      <c r="Z1700" s="284">
        <v>1627</v>
      </c>
      <c r="AA1700" s="284">
        <v>1391</v>
      </c>
      <c r="AB1700" s="284">
        <v>1361</v>
      </c>
      <c r="AC1700" s="284">
        <v>1513</v>
      </c>
      <c r="AD1700" s="284">
        <v>1776</v>
      </c>
      <c r="AE1700" s="284">
        <v>1484</v>
      </c>
      <c r="AF1700" s="284">
        <v>1536</v>
      </c>
      <c r="AG1700" s="284">
        <v>1692</v>
      </c>
      <c r="AH1700" s="284">
        <v>1986</v>
      </c>
      <c r="AI1700" s="284">
        <v>1270</v>
      </c>
      <c r="AJ1700" s="284">
        <v>1383</v>
      </c>
      <c r="AK1700" s="284">
        <v>1536</v>
      </c>
      <c r="AL1700" s="284">
        <v>1803</v>
      </c>
      <c r="AM1700" s="284">
        <v>1169</v>
      </c>
      <c r="AN1700" s="284">
        <v>1276</v>
      </c>
      <c r="AO1700" s="284">
        <v>1459</v>
      </c>
      <c r="AP1700" s="284">
        <v>1223</v>
      </c>
      <c r="AQ1700" s="284">
        <v>1223</v>
      </c>
      <c r="AR1700" s="284">
        <v>1486</v>
      </c>
      <c r="AS1700" s="284">
        <v>1434</v>
      </c>
      <c r="AU1700" t="s">
        <v>2470</v>
      </c>
    </row>
    <row r="1701" spans="4:47" ht="13.5" customHeight="1">
      <c r="D1701" s="283" t="s">
        <v>3327</v>
      </c>
      <c r="E1701" s="283" t="s">
        <v>4713</v>
      </c>
      <c r="F1701" s="285" t="s">
        <v>2471</v>
      </c>
      <c r="G1701" s="199">
        <v>19.900000000000002</v>
      </c>
      <c r="H1701" s="284">
        <v>1092</v>
      </c>
      <c r="I1701" s="284">
        <v>1084</v>
      </c>
      <c r="J1701" s="284">
        <v>1251</v>
      </c>
      <c r="K1701" s="284">
        <v>1117</v>
      </c>
      <c r="L1701" s="284">
        <v>1108</v>
      </c>
      <c r="M1701" s="284">
        <v>1284</v>
      </c>
      <c r="N1701" s="284">
        <v>1242</v>
      </c>
      <c r="O1701" s="284">
        <v>1089</v>
      </c>
      <c r="P1701" s="284">
        <v>1136</v>
      </c>
      <c r="Q1701" s="284">
        <v>1270</v>
      </c>
      <c r="R1701" s="284">
        <v>1236</v>
      </c>
      <c r="S1701" s="284">
        <v>1571</v>
      </c>
      <c r="T1701" s="284">
        <v>1781</v>
      </c>
      <c r="U1701" s="284">
        <v>1782</v>
      </c>
      <c r="V1701" s="284">
        <v>1344</v>
      </c>
      <c r="W1701" s="284">
        <v>1497</v>
      </c>
      <c r="X1701" s="284">
        <v>1277</v>
      </c>
      <c r="Y1701" s="284">
        <v>1394</v>
      </c>
      <c r="Z1701" s="284">
        <v>1627</v>
      </c>
      <c r="AA1701" s="284">
        <v>1391</v>
      </c>
      <c r="AB1701" s="284">
        <v>1361</v>
      </c>
      <c r="AC1701" s="284">
        <v>1513</v>
      </c>
      <c r="AD1701" s="284">
        <v>1776</v>
      </c>
      <c r="AE1701" s="284">
        <v>1484</v>
      </c>
      <c r="AF1701" s="284">
        <v>1536</v>
      </c>
      <c r="AG1701" s="284">
        <v>1692</v>
      </c>
      <c r="AH1701" s="284">
        <v>1986</v>
      </c>
      <c r="AI1701" s="284">
        <v>1270</v>
      </c>
      <c r="AJ1701" s="284">
        <v>1383</v>
      </c>
      <c r="AK1701" s="284">
        <v>1536</v>
      </c>
      <c r="AL1701" s="284">
        <v>1803</v>
      </c>
      <c r="AM1701" s="284">
        <v>1169</v>
      </c>
      <c r="AN1701" s="284">
        <v>1276</v>
      </c>
      <c r="AO1701" s="284">
        <v>1459</v>
      </c>
      <c r="AP1701" s="284">
        <v>1223</v>
      </c>
      <c r="AQ1701" s="284">
        <v>1223</v>
      </c>
      <c r="AR1701" s="284">
        <v>1486</v>
      </c>
      <c r="AS1701" s="284">
        <v>1434</v>
      </c>
      <c r="AU1701" t="s">
        <v>3327</v>
      </c>
    </row>
    <row r="1702" spans="4:47" ht="13.5" customHeight="1">
      <c r="D1702" s="283" t="s">
        <v>2472</v>
      </c>
      <c r="E1702" s="283" t="s">
        <v>4713</v>
      </c>
      <c r="F1702" s="285" t="s">
        <v>2473</v>
      </c>
      <c r="G1702" s="199">
        <v>21</v>
      </c>
      <c r="H1702" s="284">
        <v>1110</v>
      </c>
      <c r="I1702" s="284">
        <v>1103</v>
      </c>
      <c r="J1702" s="284">
        <v>1279</v>
      </c>
      <c r="K1702" s="284">
        <v>1136</v>
      </c>
      <c r="L1702" s="284">
        <v>1127</v>
      </c>
      <c r="M1702" s="284">
        <v>1313</v>
      </c>
      <c r="N1702" s="284">
        <v>1267</v>
      </c>
      <c r="O1702" s="284">
        <v>1109</v>
      </c>
      <c r="P1702" s="284">
        <v>1161</v>
      </c>
      <c r="Q1702" s="284">
        <v>1296</v>
      </c>
      <c r="R1702" s="284">
        <v>1264</v>
      </c>
      <c r="S1702" s="284">
        <v>1594</v>
      </c>
      <c r="T1702" s="284">
        <v>1814</v>
      </c>
      <c r="U1702" s="284">
        <v>1815</v>
      </c>
      <c r="V1702" s="284">
        <v>1372</v>
      </c>
      <c r="W1702" s="284">
        <v>1528</v>
      </c>
      <c r="X1702" s="284">
        <v>1294</v>
      </c>
      <c r="Y1702" s="284">
        <v>1417</v>
      </c>
      <c r="Z1702" s="284">
        <v>1653</v>
      </c>
      <c r="AA1702" s="284">
        <v>1410</v>
      </c>
      <c r="AB1702" s="284">
        <v>1384</v>
      </c>
      <c r="AC1702" s="284">
        <v>1545</v>
      </c>
      <c r="AD1702" s="284">
        <v>1812</v>
      </c>
      <c r="AE1702" s="284">
        <v>1508</v>
      </c>
      <c r="AF1702" s="284">
        <v>1559</v>
      </c>
      <c r="AG1702" s="284">
        <v>1723</v>
      </c>
      <c r="AH1702" s="284">
        <v>2023</v>
      </c>
      <c r="AI1702" s="284">
        <v>1286</v>
      </c>
      <c r="AJ1702" s="284">
        <v>1407</v>
      </c>
      <c r="AK1702" s="284">
        <v>1568</v>
      </c>
      <c r="AL1702" s="284">
        <v>1840</v>
      </c>
      <c r="AM1702" s="284">
        <v>1188</v>
      </c>
      <c r="AN1702" s="284">
        <v>1300</v>
      </c>
      <c r="AO1702" s="284">
        <v>1486</v>
      </c>
      <c r="AP1702" s="284">
        <v>1251</v>
      </c>
      <c r="AQ1702" s="284">
        <v>1251</v>
      </c>
      <c r="AR1702" s="284">
        <v>1531</v>
      </c>
      <c r="AS1702" s="284">
        <v>1461</v>
      </c>
      <c r="AU1702" t="s">
        <v>2472</v>
      </c>
    </row>
    <row r="1703" spans="4:47" ht="13.5" customHeight="1">
      <c r="D1703" s="283" t="s">
        <v>3328</v>
      </c>
      <c r="E1703" s="283" t="s">
        <v>4713</v>
      </c>
      <c r="F1703" s="285" t="s">
        <v>2473</v>
      </c>
      <c r="G1703" s="199">
        <v>21</v>
      </c>
      <c r="H1703" s="284">
        <v>1110</v>
      </c>
      <c r="I1703" s="284">
        <v>1103</v>
      </c>
      <c r="J1703" s="284">
        <v>1279</v>
      </c>
      <c r="K1703" s="284">
        <v>1136</v>
      </c>
      <c r="L1703" s="284">
        <v>1127</v>
      </c>
      <c r="M1703" s="284">
        <v>1313</v>
      </c>
      <c r="N1703" s="284">
        <v>1267</v>
      </c>
      <c r="O1703" s="284">
        <v>1109</v>
      </c>
      <c r="P1703" s="284">
        <v>1161</v>
      </c>
      <c r="Q1703" s="284">
        <v>1296</v>
      </c>
      <c r="R1703" s="284">
        <v>1264</v>
      </c>
      <c r="S1703" s="284">
        <v>1594</v>
      </c>
      <c r="T1703" s="284">
        <v>1814</v>
      </c>
      <c r="U1703" s="284">
        <v>1815</v>
      </c>
      <c r="V1703" s="284">
        <v>1372</v>
      </c>
      <c r="W1703" s="284">
        <v>1528</v>
      </c>
      <c r="X1703" s="284">
        <v>1294</v>
      </c>
      <c r="Y1703" s="284">
        <v>1417</v>
      </c>
      <c r="Z1703" s="284">
        <v>1653</v>
      </c>
      <c r="AA1703" s="284">
        <v>1410</v>
      </c>
      <c r="AB1703" s="284">
        <v>1384</v>
      </c>
      <c r="AC1703" s="284">
        <v>1545</v>
      </c>
      <c r="AD1703" s="284">
        <v>1812</v>
      </c>
      <c r="AE1703" s="284">
        <v>1508</v>
      </c>
      <c r="AF1703" s="284">
        <v>1559</v>
      </c>
      <c r="AG1703" s="284">
        <v>1723</v>
      </c>
      <c r="AH1703" s="284">
        <v>2023</v>
      </c>
      <c r="AI1703" s="284">
        <v>1286</v>
      </c>
      <c r="AJ1703" s="284">
        <v>1407</v>
      </c>
      <c r="AK1703" s="284">
        <v>1568</v>
      </c>
      <c r="AL1703" s="284">
        <v>1840</v>
      </c>
      <c r="AM1703" s="284">
        <v>1188</v>
      </c>
      <c r="AN1703" s="284">
        <v>1300</v>
      </c>
      <c r="AO1703" s="284">
        <v>1486</v>
      </c>
      <c r="AP1703" s="284">
        <v>1251</v>
      </c>
      <c r="AQ1703" s="284">
        <v>1251</v>
      </c>
      <c r="AR1703" s="284">
        <v>1531</v>
      </c>
      <c r="AS1703" s="284">
        <v>1461</v>
      </c>
      <c r="AU1703" t="s">
        <v>3328</v>
      </c>
    </row>
    <row r="1704" spans="4:47" ht="13.5" customHeight="1">
      <c r="D1704" s="283" t="s">
        <v>2484</v>
      </c>
      <c r="E1704" s="282"/>
      <c r="F1704" s="285" t="s">
        <v>2485</v>
      </c>
      <c r="G1704" s="199">
        <v>12.9</v>
      </c>
      <c r="H1704" s="284">
        <v>732</v>
      </c>
      <c r="I1704" s="284">
        <v>729</v>
      </c>
      <c r="J1704" s="284">
        <v>855</v>
      </c>
      <c r="K1704" s="284">
        <v>758</v>
      </c>
      <c r="L1704" s="284">
        <v>752</v>
      </c>
      <c r="M1704" s="284">
        <v>888</v>
      </c>
      <c r="N1704" s="284">
        <v>851</v>
      </c>
      <c r="O1704" s="284">
        <v>739</v>
      </c>
      <c r="P1704" s="284">
        <v>781</v>
      </c>
      <c r="Q1704" s="284">
        <v>870</v>
      </c>
      <c r="R1704" s="284">
        <v>845</v>
      </c>
      <c r="S1704" s="284">
        <v>1157</v>
      </c>
      <c r="T1704" s="284">
        <v>1322</v>
      </c>
      <c r="U1704" s="284">
        <v>1316</v>
      </c>
      <c r="V1704" s="284">
        <v>992</v>
      </c>
      <c r="W1704" s="284">
        <v>1108</v>
      </c>
      <c r="X1704" s="284">
        <v>899</v>
      </c>
      <c r="Y1704" s="284">
        <v>976</v>
      </c>
      <c r="Z1704" s="284">
        <v>1140</v>
      </c>
      <c r="AA1704" s="284">
        <v>980</v>
      </c>
      <c r="AB1704" s="284">
        <v>957</v>
      </c>
      <c r="AC1704" s="284">
        <v>1057</v>
      </c>
      <c r="AD1704" s="284">
        <v>1241</v>
      </c>
      <c r="AE1704" s="284">
        <v>1046</v>
      </c>
      <c r="AF1704" s="284">
        <v>1095</v>
      </c>
      <c r="AG1704" s="284">
        <v>1198</v>
      </c>
      <c r="AH1704" s="284">
        <v>1406</v>
      </c>
      <c r="AI1704" s="284">
        <v>906</v>
      </c>
      <c r="AJ1704" s="284">
        <v>971</v>
      </c>
      <c r="AK1704" s="284">
        <v>1072</v>
      </c>
      <c r="AL1704" s="284">
        <v>1258</v>
      </c>
      <c r="AM1704" s="284">
        <v>799</v>
      </c>
      <c r="AN1704" s="284">
        <v>862</v>
      </c>
      <c r="AO1704" s="284">
        <v>984</v>
      </c>
      <c r="AP1704" s="284">
        <v>887</v>
      </c>
      <c r="AQ1704" s="284">
        <v>887</v>
      </c>
      <c r="AR1704" s="284">
        <v>1111</v>
      </c>
      <c r="AS1704" s="284">
        <v>1024</v>
      </c>
      <c r="AU1704" t="s">
        <v>2484</v>
      </c>
    </row>
    <row r="1705" spans="4:47" ht="13.5" customHeight="1">
      <c r="D1705" s="283" t="s">
        <v>2486</v>
      </c>
      <c r="E1705" s="282"/>
      <c r="F1705" s="285" t="s">
        <v>2487</v>
      </c>
      <c r="G1705" s="199">
        <v>14</v>
      </c>
      <c r="H1705" s="284">
        <v>748</v>
      </c>
      <c r="I1705" s="284">
        <v>743</v>
      </c>
      <c r="J1705" s="284">
        <v>873</v>
      </c>
      <c r="K1705" s="284">
        <v>774</v>
      </c>
      <c r="L1705" s="284">
        <v>767</v>
      </c>
      <c r="M1705" s="284">
        <v>906</v>
      </c>
      <c r="N1705" s="284">
        <v>870</v>
      </c>
      <c r="O1705" s="284">
        <v>754</v>
      </c>
      <c r="P1705" s="284">
        <v>801</v>
      </c>
      <c r="Q1705" s="284">
        <v>891</v>
      </c>
      <c r="R1705" s="284">
        <v>868</v>
      </c>
      <c r="S1705" s="284">
        <v>1171</v>
      </c>
      <c r="T1705" s="284">
        <v>1345</v>
      </c>
      <c r="U1705" s="284">
        <v>1338</v>
      </c>
      <c r="V1705" s="284">
        <v>1010</v>
      </c>
      <c r="W1705" s="284">
        <v>1128</v>
      </c>
      <c r="X1705" s="284">
        <v>912</v>
      </c>
      <c r="Y1705" s="284">
        <v>995</v>
      </c>
      <c r="Z1705" s="284">
        <v>1162</v>
      </c>
      <c r="AA1705" s="284">
        <v>995</v>
      </c>
      <c r="AB1705" s="284">
        <v>976</v>
      </c>
      <c r="AC1705" s="284">
        <v>1084</v>
      </c>
      <c r="AD1705" s="284">
        <v>1272</v>
      </c>
      <c r="AE1705" s="284">
        <v>1065</v>
      </c>
      <c r="AF1705" s="284">
        <v>1114</v>
      </c>
      <c r="AG1705" s="284">
        <v>1224</v>
      </c>
      <c r="AH1705" s="284">
        <v>1438</v>
      </c>
      <c r="AI1705" s="284">
        <v>917</v>
      </c>
      <c r="AJ1705" s="284">
        <v>990</v>
      </c>
      <c r="AK1705" s="284">
        <v>1099</v>
      </c>
      <c r="AL1705" s="284">
        <v>1290</v>
      </c>
      <c r="AM1705" s="284">
        <v>813</v>
      </c>
      <c r="AN1705" s="284">
        <v>882</v>
      </c>
      <c r="AO1705" s="284">
        <v>1007</v>
      </c>
      <c r="AP1705" s="284">
        <v>906</v>
      </c>
      <c r="AQ1705" s="284">
        <v>906</v>
      </c>
      <c r="AR1705" s="284">
        <v>1142</v>
      </c>
      <c r="AS1705" s="284">
        <v>1042</v>
      </c>
      <c r="AU1705" t="s">
        <v>2486</v>
      </c>
    </row>
    <row r="1706" spans="4:47" ht="13.5" customHeight="1">
      <c r="D1706" s="283" t="s">
        <v>2488</v>
      </c>
      <c r="E1706" s="282"/>
      <c r="F1706" s="285" t="s">
        <v>2489</v>
      </c>
      <c r="G1706" s="199">
        <v>15.2</v>
      </c>
      <c r="H1706" s="284">
        <v>772</v>
      </c>
      <c r="I1706" s="284">
        <v>769</v>
      </c>
      <c r="J1706" s="284">
        <v>905</v>
      </c>
      <c r="K1706" s="284">
        <v>798</v>
      </c>
      <c r="L1706" s="284">
        <v>793</v>
      </c>
      <c r="M1706" s="284">
        <v>939</v>
      </c>
      <c r="N1706" s="284">
        <v>903</v>
      </c>
      <c r="O1706" s="284">
        <v>782</v>
      </c>
      <c r="P1706" s="284">
        <v>833</v>
      </c>
      <c r="Q1706" s="284">
        <v>927</v>
      </c>
      <c r="R1706" s="284">
        <v>904</v>
      </c>
      <c r="S1706" s="284">
        <v>1202</v>
      </c>
      <c r="T1706" s="284">
        <v>1384</v>
      </c>
      <c r="U1706" s="284">
        <v>1380</v>
      </c>
      <c r="V1706" s="284">
        <v>1043</v>
      </c>
      <c r="W1706" s="284">
        <v>1163</v>
      </c>
      <c r="X1706" s="284">
        <v>938</v>
      </c>
      <c r="Y1706" s="284">
        <v>1026</v>
      </c>
      <c r="Z1706" s="284">
        <v>1198</v>
      </c>
      <c r="AA1706" s="284">
        <v>1021</v>
      </c>
      <c r="AB1706" s="284">
        <v>1007</v>
      </c>
      <c r="AC1706" s="284">
        <v>1123</v>
      </c>
      <c r="AD1706" s="284">
        <v>1319</v>
      </c>
      <c r="AE1706" s="284">
        <v>1098</v>
      </c>
      <c r="AF1706" s="284">
        <v>1145</v>
      </c>
      <c r="AG1706" s="284">
        <v>1264</v>
      </c>
      <c r="AH1706" s="284">
        <v>1484</v>
      </c>
      <c r="AI1706" s="284">
        <v>941</v>
      </c>
      <c r="AJ1706" s="284">
        <v>1021</v>
      </c>
      <c r="AK1706" s="284">
        <v>1138</v>
      </c>
      <c r="AL1706" s="284">
        <v>1336</v>
      </c>
      <c r="AM1706" s="284">
        <v>840</v>
      </c>
      <c r="AN1706" s="284">
        <v>914</v>
      </c>
      <c r="AO1706" s="284">
        <v>1044</v>
      </c>
      <c r="AP1706" s="284">
        <v>939</v>
      </c>
      <c r="AQ1706" s="284">
        <v>939</v>
      </c>
      <c r="AR1706" s="284">
        <v>1187</v>
      </c>
      <c r="AS1706" s="284">
        <v>1118</v>
      </c>
      <c r="AU1706" t="s">
        <v>2488</v>
      </c>
    </row>
    <row r="1707" spans="4:47" ht="13.5" customHeight="1">
      <c r="D1707" s="283" t="s">
        <v>2490</v>
      </c>
      <c r="E1707" s="282"/>
      <c r="F1707" s="285" t="s">
        <v>2491</v>
      </c>
      <c r="G1707" s="199">
        <v>16.400000000000002</v>
      </c>
      <c r="H1707" s="284">
        <v>792</v>
      </c>
      <c r="I1707" s="284">
        <v>787</v>
      </c>
      <c r="J1707" s="284">
        <v>934</v>
      </c>
      <c r="K1707" s="284">
        <v>817</v>
      </c>
      <c r="L1707" s="284">
        <v>810</v>
      </c>
      <c r="M1707" s="284">
        <v>968</v>
      </c>
      <c r="N1707" s="284">
        <v>933</v>
      </c>
      <c r="O1707" s="284">
        <v>800</v>
      </c>
      <c r="P1707" s="284">
        <v>843</v>
      </c>
      <c r="Q1707" s="284">
        <v>949</v>
      </c>
      <c r="R1707" s="284">
        <v>936</v>
      </c>
      <c r="S1707" s="284">
        <v>1228</v>
      </c>
      <c r="T1707" s="284">
        <v>1422</v>
      </c>
      <c r="U1707" s="284">
        <v>1421</v>
      </c>
      <c r="V1707" s="284">
        <v>1081</v>
      </c>
      <c r="W1707" s="284">
        <v>1201</v>
      </c>
      <c r="X1707" s="284">
        <v>963</v>
      </c>
      <c r="Y1707" s="284">
        <v>1058</v>
      </c>
      <c r="Z1707" s="284">
        <v>1234</v>
      </c>
      <c r="AA1707" s="284">
        <v>1052</v>
      </c>
      <c r="AB1707" s="284">
        <v>1038</v>
      </c>
      <c r="AC1707" s="284">
        <v>1163</v>
      </c>
      <c r="AD1707" s="284">
        <v>1364</v>
      </c>
      <c r="AE1707" s="284">
        <v>1131</v>
      </c>
      <c r="AF1707" s="284">
        <v>1176</v>
      </c>
      <c r="AG1707" s="284">
        <v>1303</v>
      </c>
      <c r="AH1707" s="284">
        <v>1529</v>
      </c>
      <c r="AI1707" s="284">
        <v>966</v>
      </c>
      <c r="AJ1707" s="284">
        <v>1053</v>
      </c>
      <c r="AK1707" s="284">
        <v>1177</v>
      </c>
      <c r="AL1707" s="284">
        <v>1381</v>
      </c>
      <c r="AM1707" s="284">
        <v>867</v>
      </c>
      <c r="AN1707" s="284">
        <v>948</v>
      </c>
      <c r="AO1707" s="284">
        <v>1080</v>
      </c>
      <c r="AP1707" s="284">
        <v>972</v>
      </c>
      <c r="AQ1707" s="284">
        <v>972</v>
      </c>
      <c r="AR1707" s="284">
        <v>1232</v>
      </c>
      <c r="AS1707" s="284">
        <v>1151</v>
      </c>
      <c r="AU1707" t="s">
        <v>2490</v>
      </c>
    </row>
    <row r="1708" spans="4:47" ht="13.5" customHeight="1">
      <c r="D1708" s="283" t="s">
        <v>2492</v>
      </c>
      <c r="E1708" s="282"/>
      <c r="F1708" s="285" t="s">
        <v>2493</v>
      </c>
      <c r="G1708" s="199">
        <v>17.5</v>
      </c>
      <c r="H1708" s="284">
        <v>855</v>
      </c>
      <c r="I1708" s="284">
        <v>857</v>
      </c>
      <c r="J1708" s="284">
        <v>1016</v>
      </c>
      <c r="K1708" s="284">
        <v>880</v>
      </c>
      <c r="L1708" s="284">
        <v>880</v>
      </c>
      <c r="M1708" s="284">
        <v>1050</v>
      </c>
      <c r="N1708" s="284">
        <v>1013</v>
      </c>
      <c r="O1708" s="284">
        <v>872</v>
      </c>
      <c r="P1708" s="284">
        <v>918</v>
      </c>
      <c r="Q1708" s="284">
        <v>1034</v>
      </c>
      <c r="R1708" s="284">
        <v>1018</v>
      </c>
      <c r="S1708" s="284">
        <v>1299</v>
      </c>
      <c r="T1708" s="284">
        <v>1501</v>
      </c>
      <c r="U1708" s="284">
        <v>1512</v>
      </c>
      <c r="V1708" s="284">
        <v>1153</v>
      </c>
      <c r="W1708" s="284">
        <v>1283</v>
      </c>
      <c r="X1708" s="284">
        <v>1033</v>
      </c>
      <c r="Y1708" s="284">
        <v>1135</v>
      </c>
      <c r="Z1708" s="284">
        <v>1322</v>
      </c>
      <c r="AA1708" s="284">
        <v>1123</v>
      </c>
      <c r="AB1708" s="284">
        <v>1114</v>
      </c>
      <c r="AC1708" s="284">
        <v>1247</v>
      </c>
      <c r="AD1708" s="284">
        <v>1462</v>
      </c>
      <c r="AE1708" s="284">
        <v>1213</v>
      </c>
      <c r="AF1708" s="284">
        <v>1251</v>
      </c>
      <c r="AG1708" s="284">
        <v>1387</v>
      </c>
      <c r="AH1708" s="284">
        <v>1628</v>
      </c>
      <c r="AI1708" s="284">
        <v>1034</v>
      </c>
      <c r="AJ1708" s="284">
        <v>1128</v>
      </c>
      <c r="AK1708" s="284">
        <v>1262</v>
      </c>
      <c r="AL1708" s="284">
        <v>1479</v>
      </c>
      <c r="AM1708" s="284">
        <v>938</v>
      </c>
      <c r="AN1708" s="284">
        <v>1024</v>
      </c>
      <c r="AO1708" s="284">
        <v>1168</v>
      </c>
      <c r="AP1708" s="284">
        <v>1055</v>
      </c>
      <c r="AQ1708" s="284">
        <v>1055</v>
      </c>
      <c r="AR1708" s="284">
        <v>1326</v>
      </c>
      <c r="AS1708" s="284">
        <v>1232</v>
      </c>
      <c r="AU1708" t="s">
        <v>2492</v>
      </c>
    </row>
    <row r="1709" spans="4:47" ht="13.5" customHeight="1">
      <c r="D1709" s="283" t="s">
        <v>2494</v>
      </c>
      <c r="E1709" s="282"/>
      <c r="F1709" s="285" t="s">
        <v>2495</v>
      </c>
      <c r="G1709" s="199">
        <v>18.700000000000003</v>
      </c>
      <c r="H1709" s="284">
        <v>875</v>
      </c>
      <c r="I1709" s="284">
        <v>876</v>
      </c>
      <c r="J1709" s="284">
        <v>1039</v>
      </c>
      <c r="K1709" s="284">
        <v>901</v>
      </c>
      <c r="L1709" s="284">
        <v>899</v>
      </c>
      <c r="M1709" s="284">
        <v>1074</v>
      </c>
      <c r="N1709" s="284">
        <v>1038</v>
      </c>
      <c r="O1709" s="284">
        <v>892</v>
      </c>
      <c r="P1709" s="284">
        <v>941</v>
      </c>
      <c r="Q1709" s="284">
        <v>1060</v>
      </c>
      <c r="R1709" s="284">
        <v>1046</v>
      </c>
      <c r="S1709" s="284">
        <v>1318</v>
      </c>
      <c r="T1709" s="284">
        <v>1529</v>
      </c>
      <c r="U1709" s="284">
        <v>1539</v>
      </c>
      <c r="V1709" s="284">
        <v>1178</v>
      </c>
      <c r="W1709" s="284">
        <v>1309</v>
      </c>
      <c r="X1709" s="284">
        <v>1050</v>
      </c>
      <c r="Y1709" s="284">
        <v>1158</v>
      </c>
      <c r="Z1709" s="284">
        <v>1349</v>
      </c>
      <c r="AA1709" s="284">
        <v>1144</v>
      </c>
      <c r="AB1709" s="284">
        <v>1137</v>
      </c>
      <c r="AC1709" s="284">
        <v>1279</v>
      </c>
      <c r="AD1709" s="284">
        <v>1499</v>
      </c>
      <c r="AE1709" s="284">
        <v>1238</v>
      </c>
      <c r="AF1709" s="284">
        <v>1275</v>
      </c>
      <c r="AG1709" s="284">
        <v>1419</v>
      </c>
      <c r="AH1709" s="284">
        <v>1664</v>
      </c>
      <c r="AI1709" s="284">
        <v>1050</v>
      </c>
      <c r="AJ1709" s="284">
        <v>1151</v>
      </c>
      <c r="AK1709" s="284">
        <v>1293</v>
      </c>
      <c r="AL1709" s="284">
        <v>1516</v>
      </c>
      <c r="AM1709" s="284">
        <v>957</v>
      </c>
      <c r="AN1709" s="284">
        <v>1049</v>
      </c>
      <c r="AO1709" s="284">
        <v>1196</v>
      </c>
      <c r="AP1709" s="284">
        <v>1079</v>
      </c>
      <c r="AQ1709" s="284">
        <v>1079</v>
      </c>
      <c r="AR1709" s="284">
        <v>1363</v>
      </c>
      <c r="AS1709" s="284">
        <v>1256</v>
      </c>
      <c r="AU1709" t="s">
        <v>2494</v>
      </c>
    </row>
    <row r="1710" spans="4:47" ht="13.5" customHeight="1">
      <c r="D1710" s="283" t="s">
        <v>2496</v>
      </c>
      <c r="E1710" s="282"/>
      <c r="F1710" s="285" t="s">
        <v>2497</v>
      </c>
      <c r="G1710" s="199">
        <v>18.700000000000003</v>
      </c>
      <c r="H1710" s="284">
        <v>930</v>
      </c>
      <c r="I1710" s="284">
        <v>929</v>
      </c>
      <c r="J1710" s="284">
        <v>1105</v>
      </c>
      <c r="K1710" s="284">
        <v>975</v>
      </c>
      <c r="L1710" s="284">
        <v>971</v>
      </c>
      <c r="M1710" s="284">
        <v>1169</v>
      </c>
      <c r="N1710" s="284">
        <v>1127</v>
      </c>
      <c r="O1710" s="284">
        <v>941</v>
      </c>
      <c r="P1710" s="284">
        <v>986</v>
      </c>
      <c r="Q1710" s="284">
        <v>1110</v>
      </c>
      <c r="R1710" s="284">
        <v>1096</v>
      </c>
      <c r="S1710" s="284">
        <v>1489</v>
      </c>
      <c r="T1710" s="284">
        <v>1703</v>
      </c>
      <c r="U1710" s="284">
        <v>1752</v>
      </c>
      <c r="V1710" s="284">
        <v>1268</v>
      </c>
      <c r="W1710" s="284">
        <v>1412</v>
      </c>
      <c r="X1710" s="284">
        <v>1157</v>
      </c>
      <c r="Y1710" s="284">
        <v>1266</v>
      </c>
      <c r="Z1710" s="284">
        <v>1477</v>
      </c>
      <c r="AA1710" s="284">
        <v>1262</v>
      </c>
      <c r="AB1710" s="284">
        <v>1232</v>
      </c>
      <c r="AC1710" s="284">
        <v>1375</v>
      </c>
      <c r="AD1710" s="284">
        <v>1613</v>
      </c>
      <c r="AE1710" s="284">
        <v>1343</v>
      </c>
      <c r="AF1710" s="284">
        <v>1438</v>
      </c>
      <c r="AG1710" s="284">
        <v>1585</v>
      </c>
      <c r="AH1710" s="284">
        <v>1860</v>
      </c>
      <c r="AI1710" s="284">
        <v>1174</v>
      </c>
      <c r="AJ1710" s="284">
        <v>1267</v>
      </c>
      <c r="AK1710" s="284">
        <v>1411</v>
      </c>
      <c r="AL1710" s="284">
        <v>1656</v>
      </c>
      <c r="AM1710" s="284">
        <v>1042</v>
      </c>
      <c r="AN1710" s="284">
        <v>1134</v>
      </c>
      <c r="AO1710" s="284">
        <v>1293</v>
      </c>
      <c r="AP1710" s="284">
        <v>1091</v>
      </c>
      <c r="AQ1710" s="284">
        <v>1091</v>
      </c>
      <c r="AR1710" s="284">
        <v>1375</v>
      </c>
      <c r="AS1710" s="284">
        <v>1369</v>
      </c>
      <c r="AU1710" t="s">
        <v>2496</v>
      </c>
    </row>
    <row r="1711" spans="4:47" ht="13.5" customHeight="1">
      <c r="D1711" s="283" t="s">
        <v>2512</v>
      </c>
      <c r="E1711" s="282"/>
      <c r="F1711" s="285" t="s">
        <v>2513</v>
      </c>
      <c r="G1711" s="199">
        <v>22.200000000000003</v>
      </c>
      <c r="H1711" s="284">
        <v>1113</v>
      </c>
      <c r="I1711" s="284">
        <v>1106</v>
      </c>
      <c r="J1711" s="284">
        <v>1284</v>
      </c>
      <c r="K1711" s="284">
        <v>1139</v>
      </c>
      <c r="L1711" s="284">
        <v>1129</v>
      </c>
      <c r="M1711" s="284">
        <v>1318</v>
      </c>
      <c r="N1711" s="284">
        <v>1284</v>
      </c>
      <c r="O1711" s="284">
        <v>1117</v>
      </c>
      <c r="P1711" s="284">
        <v>1166</v>
      </c>
      <c r="Q1711" s="284">
        <v>1308</v>
      </c>
      <c r="R1711" s="284">
        <v>1289</v>
      </c>
      <c r="S1711" s="284">
        <v>1700</v>
      </c>
      <c r="T1711" s="284">
        <v>1952</v>
      </c>
      <c r="U1711" s="284">
        <v>1905</v>
      </c>
      <c r="V1711" s="284">
        <v>1463</v>
      </c>
      <c r="W1711" s="284">
        <v>1627</v>
      </c>
      <c r="X1711" s="284">
        <v>1353</v>
      </c>
      <c r="Y1711" s="284">
        <v>1483</v>
      </c>
      <c r="Z1711" s="284">
        <v>1729</v>
      </c>
      <c r="AA1711" s="284">
        <v>1479</v>
      </c>
      <c r="AB1711" s="284">
        <v>1450</v>
      </c>
      <c r="AC1711" s="284">
        <v>1620</v>
      </c>
      <c r="AD1711" s="284">
        <v>1899</v>
      </c>
      <c r="AE1711" s="284">
        <v>1581</v>
      </c>
      <c r="AF1711" s="284">
        <v>1648</v>
      </c>
      <c r="AG1711" s="284">
        <v>1822</v>
      </c>
      <c r="AH1711" s="284">
        <v>2137</v>
      </c>
      <c r="AI1711" s="284">
        <v>1343</v>
      </c>
      <c r="AJ1711" s="284">
        <v>1470</v>
      </c>
      <c r="AK1711" s="284">
        <v>1640</v>
      </c>
      <c r="AL1711" s="284">
        <v>1924</v>
      </c>
      <c r="AM1711" s="284">
        <v>1208</v>
      </c>
      <c r="AN1711" s="284">
        <v>1323</v>
      </c>
      <c r="AO1711" s="284">
        <v>1511</v>
      </c>
      <c r="AP1711" s="284">
        <v>1316</v>
      </c>
      <c r="AQ1711" s="284">
        <v>1316</v>
      </c>
      <c r="AR1711" s="284">
        <v>1649</v>
      </c>
      <c r="AS1711" s="284">
        <v>1551</v>
      </c>
      <c r="AU1711" t="s">
        <v>2512</v>
      </c>
    </row>
    <row r="1712" spans="4:47" ht="13.5" customHeight="1">
      <c r="D1712" s="283" t="s">
        <v>2514</v>
      </c>
      <c r="E1712" s="282"/>
      <c r="F1712" s="285" t="s">
        <v>2515</v>
      </c>
      <c r="G1712" s="199">
        <v>23.3</v>
      </c>
      <c r="H1712" s="284">
        <v>1217</v>
      </c>
      <c r="I1712" s="284">
        <v>1210</v>
      </c>
      <c r="J1712" s="284">
        <v>1422</v>
      </c>
      <c r="K1712" s="284">
        <v>1262</v>
      </c>
      <c r="L1712" s="284">
        <v>1251</v>
      </c>
      <c r="M1712" s="284">
        <v>1486</v>
      </c>
      <c r="N1712" s="284">
        <v>1433</v>
      </c>
      <c r="O1712" s="284">
        <v>1218</v>
      </c>
      <c r="P1712" s="284">
        <v>1266</v>
      </c>
      <c r="Q1712" s="284">
        <v>1425</v>
      </c>
      <c r="R1712" s="284">
        <v>1402</v>
      </c>
      <c r="S1712" s="284">
        <v>1921</v>
      </c>
      <c r="T1712" s="284">
        <v>2185</v>
      </c>
      <c r="U1712" s="284">
        <v>2183</v>
      </c>
      <c r="V1712" s="284">
        <v>1609</v>
      </c>
      <c r="W1712" s="284">
        <v>1792</v>
      </c>
      <c r="X1712" s="284">
        <v>1512</v>
      </c>
      <c r="Y1712" s="284">
        <v>1650</v>
      </c>
      <c r="Z1712" s="284">
        <v>1925</v>
      </c>
      <c r="AA1712" s="284">
        <v>1647</v>
      </c>
      <c r="AB1712" s="284">
        <v>1603</v>
      </c>
      <c r="AC1712" s="284">
        <v>1783</v>
      </c>
      <c r="AD1712" s="284">
        <v>2091</v>
      </c>
      <c r="AE1712" s="284">
        <v>1749</v>
      </c>
      <c r="AF1712" s="284">
        <v>1870</v>
      </c>
      <c r="AG1712" s="284">
        <v>2055</v>
      </c>
      <c r="AH1712" s="284">
        <v>2411</v>
      </c>
      <c r="AI1712" s="284">
        <v>1519</v>
      </c>
      <c r="AJ1712" s="284">
        <v>1645</v>
      </c>
      <c r="AK1712" s="284">
        <v>1825</v>
      </c>
      <c r="AL1712" s="284">
        <v>2141</v>
      </c>
      <c r="AM1712" s="284">
        <v>1347</v>
      </c>
      <c r="AN1712" s="284">
        <v>1467</v>
      </c>
      <c r="AO1712" s="284">
        <v>1676</v>
      </c>
      <c r="AP1712" s="284">
        <v>1392</v>
      </c>
      <c r="AQ1712" s="284">
        <v>1392</v>
      </c>
      <c r="AR1712" s="284">
        <v>1736</v>
      </c>
      <c r="AS1712" s="284">
        <v>1727</v>
      </c>
      <c r="AU1712" t="s">
        <v>2514</v>
      </c>
    </row>
    <row r="1713" spans="4:47" ht="13.5" customHeight="1">
      <c r="D1713" s="283" t="s">
        <v>2520</v>
      </c>
      <c r="E1713" s="283" t="s">
        <v>4713</v>
      </c>
      <c r="F1713" s="285" t="s">
        <v>2521</v>
      </c>
      <c r="G1713" s="199">
        <v>16.400000000000002</v>
      </c>
      <c r="H1713" s="284">
        <v>1313</v>
      </c>
      <c r="I1713" s="284">
        <v>1303</v>
      </c>
      <c r="J1713" s="284">
        <v>1488</v>
      </c>
      <c r="K1713" s="284">
        <v>1331</v>
      </c>
      <c r="L1713" s="284">
        <v>1314</v>
      </c>
      <c r="M1713" s="284">
        <v>1520</v>
      </c>
      <c r="N1713" s="284">
        <v>1422</v>
      </c>
      <c r="O1713" s="284">
        <v>1296</v>
      </c>
      <c r="P1713" s="284">
        <v>1328</v>
      </c>
      <c r="Q1713" s="284">
        <v>1501</v>
      </c>
      <c r="R1713" s="284">
        <v>1428</v>
      </c>
      <c r="S1713" s="284">
        <v>2002</v>
      </c>
      <c r="T1713" s="284">
        <v>2229</v>
      </c>
      <c r="U1713" s="284">
        <v>2137</v>
      </c>
      <c r="V1713" s="284">
        <v>1632</v>
      </c>
      <c r="W1713" s="284">
        <v>1824</v>
      </c>
      <c r="X1713" s="284">
        <v>1603</v>
      </c>
      <c r="Y1713" s="284">
        <v>1711</v>
      </c>
      <c r="Z1713" s="284">
        <v>2000</v>
      </c>
      <c r="AA1713" s="284">
        <v>1739</v>
      </c>
      <c r="AB1713" s="284">
        <v>1669</v>
      </c>
      <c r="AC1713" s="284">
        <v>1806</v>
      </c>
      <c r="AD1713" s="284">
        <v>2119</v>
      </c>
      <c r="AE1713" s="284">
        <v>1832</v>
      </c>
      <c r="AF1713" s="284">
        <v>1893</v>
      </c>
      <c r="AG1713" s="284">
        <v>2035</v>
      </c>
      <c r="AH1713" s="284">
        <v>2388</v>
      </c>
      <c r="AI1713" s="284">
        <v>1593</v>
      </c>
      <c r="AJ1713" s="284">
        <v>1685</v>
      </c>
      <c r="AK1713" s="284">
        <v>1822</v>
      </c>
      <c r="AL1713" s="284">
        <v>2137</v>
      </c>
      <c r="AM1713" s="284">
        <v>1407</v>
      </c>
      <c r="AN1713" s="284">
        <v>1499</v>
      </c>
      <c r="AO1713" s="284">
        <v>1716</v>
      </c>
      <c r="AP1713" s="284">
        <v>1512</v>
      </c>
      <c r="AQ1713" s="284">
        <v>1512</v>
      </c>
      <c r="AR1713" s="284">
        <v>1796</v>
      </c>
      <c r="AS1713" s="284">
        <v>1752</v>
      </c>
      <c r="AU1713" t="s">
        <v>2520</v>
      </c>
    </row>
    <row r="1714" spans="4:47" ht="13.5" customHeight="1">
      <c r="D1714" s="283" t="s">
        <v>3329</v>
      </c>
      <c r="E1714" s="283" t="s">
        <v>4713</v>
      </c>
      <c r="F1714" s="285" t="s">
        <v>2521</v>
      </c>
      <c r="G1714" s="199">
        <v>16.400000000000002</v>
      </c>
      <c r="H1714" s="284">
        <v>1313</v>
      </c>
      <c r="I1714" s="284">
        <v>1303</v>
      </c>
      <c r="J1714" s="284">
        <v>1488</v>
      </c>
      <c r="K1714" s="284">
        <v>1331</v>
      </c>
      <c r="L1714" s="284">
        <v>1314</v>
      </c>
      <c r="M1714" s="284">
        <v>1520</v>
      </c>
      <c r="N1714" s="284">
        <v>1422</v>
      </c>
      <c r="O1714" s="284">
        <v>1296</v>
      </c>
      <c r="P1714" s="284">
        <v>1328</v>
      </c>
      <c r="Q1714" s="284">
        <v>1501</v>
      </c>
      <c r="R1714" s="284">
        <v>1428</v>
      </c>
      <c r="S1714" s="284">
        <v>2002</v>
      </c>
      <c r="T1714" s="284">
        <v>2229</v>
      </c>
      <c r="U1714" s="284">
        <v>2137</v>
      </c>
      <c r="V1714" s="284">
        <v>1632</v>
      </c>
      <c r="W1714" s="284">
        <v>1824</v>
      </c>
      <c r="X1714" s="284">
        <v>1603</v>
      </c>
      <c r="Y1714" s="284">
        <v>1711</v>
      </c>
      <c r="Z1714" s="284">
        <v>2000</v>
      </c>
      <c r="AA1714" s="284">
        <v>1739</v>
      </c>
      <c r="AB1714" s="284">
        <v>1669</v>
      </c>
      <c r="AC1714" s="284">
        <v>1806</v>
      </c>
      <c r="AD1714" s="284">
        <v>2119</v>
      </c>
      <c r="AE1714" s="284">
        <v>1832</v>
      </c>
      <c r="AF1714" s="284">
        <v>1893</v>
      </c>
      <c r="AG1714" s="284">
        <v>2035</v>
      </c>
      <c r="AH1714" s="284">
        <v>2388</v>
      </c>
      <c r="AI1714" s="284">
        <v>1593</v>
      </c>
      <c r="AJ1714" s="284">
        <v>1685</v>
      </c>
      <c r="AK1714" s="284">
        <v>1822</v>
      </c>
      <c r="AL1714" s="284">
        <v>2137</v>
      </c>
      <c r="AM1714" s="284">
        <v>1407</v>
      </c>
      <c r="AN1714" s="284">
        <v>1499</v>
      </c>
      <c r="AO1714" s="284">
        <v>1716</v>
      </c>
      <c r="AP1714" s="284">
        <v>1512</v>
      </c>
      <c r="AQ1714" s="284">
        <v>1512</v>
      </c>
      <c r="AR1714" s="284">
        <v>1796</v>
      </c>
      <c r="AS1714" s="284">
        <v>1752</v>
      </c>
      <c r="AU1714" t="s">
        <v>3329</v>
      </c>
    </row>
    <row r="1715" spans="4:47" ht="13.5" customHeight="1">
      <c r="D1715" s="283" t="s">
        <v>2522</v>
      </c>
      <c r="E1715" s="283" t="s">
        <v>4713</v>
      </c>
      <c r="F1715" s="285" t="s">
        <v>2697</v>
      </c>
      <c r="G1715" s="199">
        <v>17.5</v>
      </c>
      <c r="H1715" s="284">
        <v>1376</v>
      </c>
      <c r="I1715" s="284">
        <v>1358</v>
      </c>
      <c r="J1715" s="284">
        <v>1567</v>
      </c>
      <c r="K1715" s="284">
        <v>1389</v>
      </c>
      <c r="L1715" s="284">
        <v>1369</v>
      </c>
      <c r="M1715" s="284">
        <v>1584</v>
      </c>
      <c r="N1715" s="284">
        <v>1505</v>
      </c>
      <c r="O1715" s="284">
        <v>1361</v>
      </c>
      <c r="P1715" s="284">
        <v>1385</v>
      </c>
      <c r="Q1715" s="284">
        <v>1570</v>
      </c>
      <c r="R1715" s="284">
        <v>1506</v>
      </c>
      <c r="S1715" s="284">
        <v>2062</v>
      </c>
      <c r="T1715" s="284">
        <v>2297</v>
      </c>
      <c r="U1715" s="284">
        <v>2214</v>
      </c>
      <c r="V1715" s="284">
        <v>1698</v>
      </c>
      <c r="W1715" s="284">
        <v>1897</v>
      </c>
      <c r="X1715" s="284">
        <v>1665</v>
      </c>
      <c r="Y1715" s="284">
        <v>1779</v>
      </c>
      <c r="Z1715" s="284">
        <v>2080</v>
      </c>
      <c r="AA1715" s="284">
        <v>1807</v>
      </c>
      <c r="AB1715" s="284">
        <v>1737</v>
      </c>
      <c r="AC1715" s="284">
        <v>1882</v>
      </c>
      <c r="AD1715" s="284">
        <v>2209</v>
      </c>
      <c r="AE1715" s="284">
        <v>1906</v>
      </c>
      <c r="AF1715" s="284">
        <v>1961</v>
      </c>
      <c r="AG1715" s="284">
        <v>2111</v>
      </c>
      <c r="AH1715" s="284">
        <v>2478</v>
      </c>
      <c r="AI1715" s="284">
        <v>1654</v>
      </c>
      <c r="AJ1715" s="284">
        <v>1753</v>
      </c>
      <c r="AK1715" s="284">
        <v>1898</v>
      </c>
      <c r="AL1715" s="284">
        <v>2227</v>
      </c>
      <c r="AM1715" s="284">
        <v>1470</v>
      </c>
      <c r="AN1715" s="284">
        <v>1568</v>
      </c>
      <c r="AO1715" s="284">
        <v>1795</v>
      </c>
      <c r="AP1715" s="284">
        <v>1586</v>
      </c>
      <c r="AQ1715" s="284">
        <v>1586</v>
      </c>
      <c r="AR1715" s="284">
        <v>1883</v>
      </c>
      <c r="AS1715" s="284">
        <v>1825</v>
      </c>
      <c r="AU1715" t="s">
        <v>2522</v>
      </c>
    </row>
    <row r="1716" spans="4:47" ht="13.5" customHeight="1">
      <c r="D1716" s="283" t="s">
        <v>3330</v>
      </c>
      <c r="E1716" s="283" t="s">
        <v>4713</v>
      </c>
      <c r="F1716" s="285" t="s">
        <v>2697</v>
      </c>
      <c r="G1716" s="199">
        <v>17.5</v>
      </c>
      <c r="H1716" s="284">
        <v>1376</v>
      </c>
      <c r="I1716" s="284">
        <v>1358</v>
      </c>
      <c r="J1716" s="284">
        <v>1567</v>
      </c>
      <c r="K1716" s="284">
        <v>1389</v>
      </c>
      <c r="L1716" s="284">
        <v>1369</v>
      </c>
      <c r="M1716" s="284">
        <v>1584</v>
      </c>
      <c r="N1716" s="284">
        <v>1505</v>
      </c>
      <c r="O1716" s="284">
        <v>1361</v>
      </c>
      <c r="P1716" s="284">
        <v>1385</v>
      </c>
      <c r="Q1716" s="284">
        <v>1570</v>
      </c>
      <c r="R1716" s="284">
        <v>1506</v>
      </c>
      <c r="S1716" s="284">
        <v>2062</v>
      </c>
      <c r="T1716" s="284">
        <v>2297</v>
      </c>
      <c r="U1716" s="284">
        <v>2214</v>
      </c>
      <c r="V1716" s="284">
        <v>1698</v>
      </c>
      <c r="W1716" s="284">
        <v>1897</v>
      </c>
      <c r="X1716" s="284">
        <v>1665</v>
      </c>
      <c r="Y1716" s="284">
        <v>1779</v>
      </c>
      <c r="Z1716" s="284">
        <v>2080</v>
      </c>
      <c r="AA1716" s="284">
        <v>1807</v>
      </c>
      <c r="AB1716" s="284">
        <v>1737</v>
      </c>
      <c r="AC1716" s="284">
        <v>1882</v>
      </c>
      <c r="AD1716" s="284">
        <v>2209</v>
      </c>
      <c r="AE1716" s="284">
        <v>1906</v>
      </c>
      <c r="AF1716" s="284">
        <v>1961</v>
      </c>
      <c r="AG1716" s="284">
        <v>2111</v>
      </c>
      <c r="AH1716" s="284">
        <v>2478</v>
      </c>
      <c r="AI1716" s="284">
        <v>1654</v>
      </c>
      <c r="AJ1716" s="284">
        <v>1753</v>
      </c>
      <c r="AK1716" s="284">
        <v>1898</v>
      </c>
      <c r="AL1716" s="284">
        <v>2227</v>
      </c>
      <c r="AM1716" s="284">
        <v>1470</v>
      </c>
      <c r="AN1716" s="284">
        <v>1568</v>
      </c>
      <c r="AO1716" s="284">
        <v>1795</v>
      </c>
      <c r="AP1716" s="284">
        <v>1586</v>
      </c>
      <c r="AQ1716" s="284">
        <v>1586</v>
      </c>
      <c r="AR1716" s="284">
        <v>1883</v>
      </c>
      <c r="AS1716" s="284">
        <v>1825</v>
      </c>
      <c r="AU1716" t="s">
        <v>3330</v>
      </c>
    </row>
    <row r="1717" spans="4:47" ht="13.5" customHeight="1">
      <c r="D1717" s="283" t="s">
        <v>2523</v>
      </c>
      <c r="E1717" s="283"/>
      <c r="F1717" s="285" t="s">
        <v>2524</v>
      </c>
      <c r="G1717" s="199">
        <v>18.700000000000003</v>
      </c>
      <c r="H1717" s="284">
        <v>1440</v>
      </c>
      <c r="I1717" s="284">
        <v>1421</v>
      </c>
      <c r="J1717" s="284">
        <v>1644</v>
      </c>
      <c r="K1717" s="284">
        <v>1462</v>
      </c>
      <c r="L1717" s="284">
        <v>1442</v>
      </c>
      <c r="M1717" s="284">
        <v>1676</v>
      </c>
      <c r="N1717" s="284">
        <v>1594</v>
      </c>
      <c r="O1717" s="284">
        <v>1424</v>
      </c>
      <c r="P1717" s="284">
        <v>1449</v>
      </c>
      <c r="Q1717" s="284">
        <v>1641</v>
      </c>
      <c r="R1717" s="284">
        <v>1578</v>
      </c>
      <c r="S1717" s="284">
        <v>2182</v>
      </c>
      <c r="T1717" s="284">
        <v>2428</v>
      </c>
      <c r="U1717" s="284">
        <v>2367</v>
      </c>
      <c r="V1717" s="284">
        <v>1782</v>
      </c>
      <c r="W1717" s="284">
        <v>1993</v>
      </c>
      <c r="X1717" s="284">
        <v>1753</v>
      </c>
      <c r="Y1717" s="284">
        <v>1874</v>
      </c>
      <c r="Z1717" s="284">
        <v>2191</v>
      </c>
      <c r="AA1717" s="284">
        <v>1905</v>
      </c>
      <c r="AB1717" s="284">
        <v>1825</v>
      </c>
      <c r="AC1717" s="284">
        <v>1980</v>
      </c>
      <c r="AD1717" s="284">
        <v>2323</v>
      </c>
      <c r="AE1717" s="284">
        <v>2002</v>
      </c>
      <c r="AF1717" s="284">
        <v>2084</v>
      </c>
      <c r="AG1717" s="284">
        <v>2244</v>
      </c>
      <c r="AH1717" s="284">
        <v>2634</v>
      </c>
      <c r="AI1717" s="284">
        <v>1749</v>
      </c>
      <c r="AJ1717" s="284">
        <v>1851</v>
      </c>
      <c r="AK1717" s="284">
        <v>2007</v>
      </c>
      <c r="AL1717" s="284">
        <v>2355</v>
      </c>
      <c r="AM1717" s="284">
        <v>1549</v>
      </c>
      <c r="AN1717" s="284">
        <v>1653</v>
      </c>
      <c r="AO1717" s="284">
        <v>1891</v>
      </c>
      <c r="AP1717" s="284">
        <v>1636</v>
      </c>
      <c r="AQ1717" s="284">
        <v>1636</v>
      </c>
      <c r="AR1717" s="284">
        <v>1944</v>
      </c>
      <c r="AS1717" s="284">
        <v>1925</v>
      </c>
      <c r="AU1717" t="s">
        <v>2523</v>
      </c>
    </row>
    <row r="1718" spans="4:47" ht="13.5" customHeight="1">
      <c r="D1718" s="283" t="s">
        <v>2525</v>
      </c>
      <c r="E1718" s="283"/>
      <c r="F1718" s="285" t="s">
        <v>2526</v>
      </c>
      <c r="G1718" s="199">
        <v>19.900000000000002</v>
      </c>
      <c r="H1718" s="284">
        <v>1458</v>
      </c>
      <c r="I1718" s="284">
        <v>1440</v>
      </c>
      <c r="J1718" s="284">
        <v>1667</v>
      </c>
      <c r="K1718" s="284">
        <v>1480</v>
      </c>
      <c r="L1718" s="284">
        <v>1461</v>
      </c>
      <c r="M1718" s="284">
        <v>1699</v>
      </c>
      <c r="N1718" s="284">
        <v>1619</v>
      </c>
      <c r="O1718" s="284">
        <v>1443</v>
      </c>
      <c r="P1718" s="284">
        <v>1473</v>
      </c>
      <c r="Q1718" s="284">
        <v>1667</v>
      </c>
      <c r="R1718" s="284">
        <v>1607</v>
      </c>
      <c r="S1718" s="284">
        <v>2203</v>
      </c>
      <c r="T1718" s="284">
        <v>2458</v>
      </c>
      <c r="U1718" s="284">
        <v>2398</v>
      </c>
      <c r="V1718" s="284">
        <v>1809</v>
      </c>
      <c r="W1718" s="284">
        <v>2022</v>
      </c>
      <c r="X1718" s="284">
        <v>1771</v>
      </c>
      <c r="Y1718" s="284">
        <v>1898</v>
      </c>
      <c r="Z1718" s="284">
        <v>2218</v>
      </c>
      <c r="AA1718" s="284">
        <v>1924</v>
      </c>
      <c r="AB1718" s="284">
        <v>1849</v>
      </c>
      <c r="AC1718" s="284">
        <v>2011</v>
      </c>
      <c r="AD1718" s="284">
        <v>2360</v>
      </c>
      <c r="AE1718" s="284">
        <v>2027</v>
      </c>
      <c r="AF1718" s="284">
        <v>2107</v>
      </c>
      <c r="AG1718" s="284">
        <v>2275</v>
      </c>
      <c r="AH1718" s="284">
        <v>2670</v>
      </c>
      <c r="AI1718" s="284">
        <v>1765</v>
      </c>
      <c r="AJ1718" s="284">
        <v>1875</v>
      </c>
      <c r="AK1718" s="284">
        <v>2038</v>
      </c>
      <c r="AL1718" s="284">
        <v>2391</v>
      </c>
      <c r="AM1718" s="284">
        <v>1568</v>
      </c>
      <c r="AN1718" s="284">
        <v>1677</v>
      </c>
      <c r="AO1718" s="284">
        <v>1919</v>
      </c>
      <c r="AP1718" s="284">
        <v>1662</v>
      </c>
      <c r="AQ1718" s="284">
        <v>1662</v>
      </c>
      <c r="AR1718" s="284">
        <v>1985</v>
      </c>
      <c r="AS1718" s="284">
        <v>1951</v>
      </c>
      <c r="AU1718" t="s">
        <v>2525</v>
      </c>
    </row>
    <row r="1719" spans="4:47" ht="13.5" customHeight="1">
      <c r="D1719" s="283" t="s">
        <v>2527</v>
      </c>
      <c r="E1719" s="283"/>
      <c r="F1719" s="285" t="s">
        <v>2528</v>
      </c>
      <c r="G1719" s="199">
        <v>21</v>
      </c>
      <c r="H1719" s="284">
        <v>1504</v>
      </c>
      <c r="I1719" s="284">
        <v>1492</v>
      </c>
      <c r="J1719" s="284">
        <v>1722</v>
      </c>
      <c r="K1719" s="284">
        <v>1527</v>
      </c>
      <c r="L1719" s="284">
        <v>1512</v>
      </c>
      <c r="M1719" s="284">
        <v>1754</v>
      </c>
      <c r="N1719" s="284">
        <v>1673</v>
      </c>
      <c r="O1719" s="284">
        <v>1493</v>
      </c>
      <c r="P1719" s="284">
        <v>1520</v>
      </c>
      <c r="Q1719" s="284">
        <v>1719</v>
      </c>
      <c r="R1719" s="284">
        <v>1658</v>
      </c>
      <c r="S1719" s="284">
        <v>2238</v>
      </c>
      <c r="T1719" s="284">
        <v>2487</v>
      </c>
      <c r="U1719" s="284">
        <v>2436</v>
      </c>
      <c r="V1719" s="284">
        <v>1829</v>
      </c>
      <c r="W1719" s="284">
        <v>2043</v>
      </c>
      <c r="X1719" s="284">
        <v>1814</v>
      </c>
      <c r="Y1719" s="284">
        <v>1948</v>
      </c>
      <c r="Z1719" s="284">
        <v>2276</v>
      </c>
      <c r="AA1719" s="284">
        <v>1969</v>
      </c>
      <c r="AB1719" s="284">
        <v>1898</v>
      </c>
      <c r="AC1719" s="284">
        <v>2069</v>
      </c>
      <c r="AD1719" s="284">
        <v>2427</v>
      </c>
      <c r="AE1719" s="284">
        <v>2080</v>
      </c>
      <c r="AF1719" s="284">
        <v>2157</v>
      </c>
      <c r="AG1719" s="284">
        <v>2333</v>
      </c>
      <c r="AH1719" s="284">
        <v>2738</v>
      </c>
      <c r="AI1719" s="284">
        <v>1808</v>
      </c>
      <c r="AJ1719" s="284">
        <v>1924</v>
      </c>
      <c r="AK1719" s="284">
        <v>2096</v>
      </c>
      <c r="AL1719" s="284">
        <v>2459</v>
      </c>
      <c r="AM1719" s="284">
        <v>1622</v>
      </c>
      <c r="AN1719" s="284">
        <v>1740</v>
      </c>
      <c r="AO1719" s="284">
        <v>1992</v>
      </c>
      <c r="AP1719" s="284">
        <v>1682</v>
      </c>
      <c r="AQ1719" s="284">
        <v>1682</v>
      </c>
      <c r="AR1719" s="284">
        <v>1991</v>
      </c>
      <c r="AS1719" s="284">
        <v>1968</v>
      </c>
      <c r="AU1719" t="s">
        <v>2527</v>
      </c>
    </row>
    <row r="1720" spans="4:47" ht="13.5" customHeight="1">
      <c r="D1720" s="283" t="s">
        <v>2529</v>
      </c>
      <c r="E1720" s="283"/>
      <c r="F1720" s="285" t="s">
        <v>2530</v>
      </c>
      <c r="G1720" s="199">
        <v>22.200000000000003</v>
      </c>
      <c r="H1720" s="284">
        <v>1523</v>
      </c>
      <c r="I1720" s="284">
        <v>1511</v>
      </c>
      <c r="J1720" s="284">
        <v>1746</v>
      </c>
      <c r="K1720" s="284">
        <v>1546</v>
      </c>
      <c r="L1720" s="284">
        <v>1532</v>
      </c>
      <c r="M1720" s="284">
        <v>1779</v>
      </c>
      <c r="N1720" s="284">
        <v>1699</v>
      </c>
      <c r="O1720" s="284">
        <v>1513</v>
      </c>
      <c r="P1720" s="284">
        <v>1544</v>
      </c>
      <c r="Q1720" s="284">
        <v>1746</v>
      </c>
      <c r="R1720" s="284">
        <v>1687</v>
      </c>
      <c r="S1720" s="284">
        <v>2260</v>
      </c>
      <c r="T1720" s="284">
        <v>2518</v>
      </c>
      <c r="U1720" s="284">
        <v>2467</v>
      </c>
      <c r="V1720" s="284">
        <v>1856</v>
      </c>
      <c r="W1720" s="284">
        <v>2072</v>
      </c>
      <c r="X1720" s="284">
        <v>1832</v>
      </c>
      <c r="Y1720" s="284">
        <v>1971</v>
      </c>
      <c r="Z1720" s="284">
        <v>2303</v>
      </c>
      <c r="AA1720" s="284">
        <v>1988</v>
      </c>
      <c r="AB1720" s="284">
        <v>1922</v>
      </c>
      <c r="AC1720" s="284">
        <v>2101</v>
      </c>
      <c r="AD1720" s="284">
        <v>2465</v>
      </c>
      <c r="AE1720" s="284">
        <v>2105</v>
      </c>
      <c r="AF1720" s="284">
        <v>2181</v>
      </c>
      <c r="AG1720" s="284">
        <v>2365</v>
      </c>
      <c r="AH1720" s="284">
        <v>2776</v>
      </c>
      <c r="AI1720" s="284">
        <v>1824</v>
      </c>
      <c r="AJ1720" s="284">
        <v>1948</v>
      </c>
      <c r="AK1720" s="284">
        <v>2128</v>
      </c>
      <c r="AL1720" s="284">
        <v>2496</v>
      </c>
      <c r="AM1720" s="284">
        <v>1641</v>
      </c>
      <c r="AN1720" s="284">
        <v>1765</v>
      </c>
      <c r="AO1720" s="284">
        <v>2020</v>
      </c>
      <c r="AP1720" s="284">
        <v>1709</v>
      </c>
      <c r="AQ1720" s="284">
        <v>1709</v>
      </c>
      <c r="AR1720" s="284">
        <v>2032</v>
      </c>
      <c r="AS1720" s="284">
        <v>1994</v>
      </c>
      <c r="AU1720" t="s">
        <v>2529</v>
      </c>
    </row>
    <row r="1721" spans="4:47" ht="13.5" customHeight="1">
      <c r="D1721" s="283" t="s">
        <v>2531</v>
      </c>
      <c r="E1721" s="283"/>
      <c r="F1721" s="285" t="s">
        <v>2532</v>
      </c>
      <c r="G1721" s="199">
        <v>23.3</v>
      </c>
      <c r="H1721" s="284">
        <v>1546</v>
      </c>
      <c r="I1721" s="284">
        <v>1535</v>
      </c>
      <c r="J1721" s="284">
        <v>1769</v>
      </c>
      <c r="K1721" s="284">
        <v>1571</v>
      </c>
      <c r="L1721" s="284">
        <v>1559</v>
      </c>
      <c r="M1721" s="284">
        <v>1802</v>
      </c>
      <c r="N1721" s="284">
        <v>1723</v>
      </c>
      <c r="O1721" s="284">
        <v>1537</v>
      </c>
      <c r="P1721" s="284">
        <v>1581</v>
      </c>
      <c r="Q1721" s="284">
        <v>1776</v>
      </c>
      <c r="R1721" s="284">
        <v>1714</v>
      </c>
      <c r="S1721" s="284">
        <v>2283</v>
      </c>
      <c r="T1721" s="284">
        <v>2551</v>
      </c>
      <c r="U1721" s="284">
        <v>2501</v>
      </c>
      <c r="V1721" s="284">
        <v>1883</v>
      </c>
      <c r="W1721" s="284">
        <v>2102</v>
      </c>
      <c r="X1721" s="284">
        <v>1849</v>
      </c>
      <c r="Y1721" s="284">
        <v>1994</v>
      </c>
      <c r="Z1721" s="284">
        <v>2330</v>
      </c>
      <c r="AA1721" s="284">
        <v>2007</v>
      </c>
      <c r="AB1721" s="284">
        <v>1945</v>
      </c>
      <c r="AC1721" s="284">
        <v>2132</v>
      </c>
      <c r="AD1721" s="284">
        <v>2501</v>
      </c>
      <c r="AE1721" s="284">
        <v>2129</v>
      </c>
      <c r="AF1721" s="284">
        <v>2204</v>
      </c>
      <c r="AG1721" s="284">
        <v>2395</v>
      </c>
      <c r="AH1721" s="284">
        <v>2812</v>
      </c>
      <c r="AI1721" s="284">
        <v>1839</v>
      </c>
      <c r="AJ1721" s="284">
        <v>1971</v>
      </c>
      <c r="AK1721" s="284">
        <v>2158</v>
      </c>
      <c r="AL1721" s="284">
        <v>2533</v>
      </c>
      <c r="AM1721" s="284">
        <v>1659</v>
      </c>
      <c r="AN1721" s="284">
        <v>1789</v>
      </c>
      <c r="AO1721" s="284">
        <v>2047</v>
      </c>
      <c r="AP1721" s="284">
        <v>1737</v>
      </c>
      <c r="AQ1721" s="284">
        <v>1737</v>
      </c>
      <c r="AR1721" s="284">
        <v>2076</v>
      </c>
      <c r="AS1721" s="284">
        <v>2021</v>
      </c>
      <c r="AU1721" t="s">
        <v>2531</v>
      </c>
    </row>
    <row r="1722" spans="4:47" ht="13.5" customHeight="1">
      <c r="D1722" s="283" t="s">
        <v>2546</v>
      </c>
      <c r="E1722" s="282"/>
      <c r="F1722" s="285" t="s">
        <v>2547</v>
      </c>
      <c r="G1722" s="199">
        <v>19.900000000000002</v>
      </c>
      <c r="H1722" s="284">
        <v>956</v>
      </c>
      <c r="I1722" s="284">
        <v>952</v>
      </c>
      <c r="J1722" s="284">
        <v>1131</v>
      </c>
      <c r="K1722" s="284">
        <v>1001</v>
      </c>
      <c r="L1722" s="284">
        <v>993</v>
      </c>
      <c r="M1722" s="284">
        <v>1195</v>
      </c>
      <c r="N1722" s="284">
        <v>1154</v>
      </c>
      <c r="O1722" s="284">
        <v>963</v>
      </c>
      <c r="P1722" s="284">
        <v>1011</v>
      </c>
      <c r="Q1722" s="284">
        <v>1137</v>
      </c>
      <c r="R1722" s="284">
        <v>1125</v>
      </c>
      <c r="S1722" s="284">
        <v>1513</v>
      </c>
      <c r="T1722" s="284">
        <v>1737</v>
      </c>
      <c r="U1722" s="284">
        <v>1787</v>
      </c>
      <c r="V1722" s="284">
        <v>1304</v>
      </c>
      <c r="W1722" s="284">
        <v>1449</v>
      </c>
      <c r="X1722" s="284">
        <v>1179</v>
      </c>
      <c r="Y1722" s="284">
        <v>1294</v>
      </c>
      <c r="Z1722" s="284">
        <v>1509</v>
      </c>
      <c r="AA1722" s="284">
        <v>1290</v>
      </c>
      <c r="AB1722" s="284">
        <v>1260</v>
      </c>
      <c r="AC1722" s="284">
        <v>1410</v>
      </c>
      <c r="AD1722" s="284">
        <v>1654</v>
      </c>
      <c r="AE1722" s="284">
        <v>1373</v>
      </c>
      <c r="AF1722" s="284">
        <v>1466</v>
      </c>
      <c r="AG1722" s="284">
        <v>1621</v>
      </c>
      <c r="AH1722" s="284">
        <v>1901</v>
      </c>
      <c r="AI1722" s="284">
        <v>1195</v>
      </c>
      <c r="AJ1722" s="284">
        <v>1295</v>
      </c>
      <c r="AK1722" s="284">
        <v>1447</v>
      </c>
      <c r="AL1722" s="284">
        <v>1696</v>
      </c>
      <c r="AM1722" s="284">
        <v>1066</v>
      </c>
      <c r="AN1722" s="284">
        <v>1163</v>
      </c>
      <c r="AO1722" s="284">
        <v>1326</v>
      </c>
      <c r="AP1722" s="284">
        <v>1123</v>
      </c>
      <c r="AQ1722" s="284">
        <v>1123</v>
      </c>
      <c r="AR1722" s="284">
        <v>1419</v>
      </c>
      <c r="AS1722" s="284">
        <v>1401</v>
      </c>
      <c r="AU1722" t="s">
        <v>2546</v>
      </c>
    </row>
    <row r="1723" spans="4:47" ht="13.5" customHeight="1">
      <c r="D1723" s="283" t="s">
        <v>2548</v>
      </c>
      <c r="E1723" s="282"/>
      <c r="F1723" s="285" t="s">
        <v>2549</v>
      </c>
      <c r="G1723" s="199">
        <v>21</v>
      </c>
      <c r="H1723" s="284">
        <v>980</v>
      </c>
      <c r="I1723" s="284">
        <v>977</v>
      </c>
      <c r="J1723" s="284">
        <v>1154</v>
      </c>
      <c r="K1723" s="284">
        <v>1027</v>
      </c>
      <c r="L1723" s="284">
        <v>1020</v>
      </c>
      <c r="M1723" s="284">
        <v>1218</v>
      </c>
      <c r="N1723" s="284">
        <v>1179</v>
      </c>
      <c r="O1723" s="284">
        <v>988</v>
      </c>
      <c r="P1723" s="284">
        <v>1048</v>
      </c>
      <c r="Q1723" s="284">
        <v>1168</v>
      </c>
      <c r="R1723" s="284">
        <v>1153</v>
      </c>
      <c r="S1723" s="284">
        <v>1535</v>
      </c>
      <c r="T1723" s="284">
        <v>1770</v>
      </c>
      <c r="U1723" s="284">
        <v>1820</v>
      </c>
      <c r="V1723" s="284">
        <v>1332</v>
      </c>
      <c r="W1723" s="284">
        <v>1479</v>
      </c>
      <c r="X1723" s="284">
        <v>1196</v>
      </c>
      <c r="Y1723" s="284">
        <v>1317</v>
      </c>
      <c r="Z1723" s="284">
        <v>1535</v>
      </c>
      <c r="AA1723" s="284">
        <v>1309</v>
      </c>
      <c r="AB1723" s="284">
        <v>1283</v>
      </c>
      <c r="AC1723" s="284">
        <v>1442</v>
      </c>
      <c r="AD1723" s="284">
        <v>1690</v>
      </c>
      <c r="AE1723" s="284">
        <v>1397</v>
      </c>
      <c r="AF1723" s="284">
        <v>1489</v>
      </c>
      <c r="AG1723" s="284">
        <v>1652</v>
      </c>
      <c r="AH1723" s="284">
        <v>1938</v>
      </c>
      <c r="AI1723" s="284">
        <v>1211</v>
      </c>
      <c r="AJ1723" s="284">
        <v>1318</v>
      </c>
      <c r="AK1723" s="284">
        <v>1478</v>
      </c>
      <c r="AL1723" s="284">
        <v>1733</v>
      </c>
      <c r="AM1723" s="284">
        <v>1084</v>
      </c>
      <c r="AN1723" s="284">
        <v>1187</v>
      </c>
      <c r="AO1723" s="284">
        <v>1353</v>
      </c>
      <c r="AP1723" s="284">
        <v>1151</v>
      </c>
      <c r="AQ1723" s="284">
        <v>1151</v>
      </c>
      <c r="AR1723" s="284">
        <v>1463</v>
      </c>
      <c r="AS1723" s="284">
        <v>1428</v>
      </c>
      <c r="AU1723" t="s">
        <v>2548</v>
      </c>
    </row>
    <row r="1724" spans="4:47" ht="13.5" customHeight="1">
      <c r="D1724" s="283" t="s">
        <v>2550</v>
      </c>
      <c r="E1724" s="282"/>
      <c r="F1724" s="285" t="s">
        <v>2551</v>
      </c>
      <c r="G1724" s="199">
        <v>22.200000000000003</v>
      </c>
      <c r="H1724" s="284">
        <v>995</v>
      </c>
      <c r="I1724" s="284">
        <v>1010</v>
      </c>
      <c r="J1724" s="284">
        <v>1177</v>
      </c>
      <c r="K1724" s="284">
        <v>1053</v>
      </c>
      <c r="L1724" s="284">
        <v>1054</v>
      </c>
      <c r="M1724" s="284">
        <v>1263</v>
      </c>
      <c r="N1724" s="284">
        <v>1192</v>
      </c>
      <c r="O1724" s="284">
        <v>1008</v>
      </c>
      <c r="P1724" s="284">
        <v>1081</v>
      </c>
      <c r="Q1724" s="284">
        <v>1210</v>
      </c>
      <c r="R1724" s="284">
        <v>1185</v>
      </c>
      <c r="S1724" s="284">
        <v>1563</v>
      </c>
      <c r="T1724" s="284">
        <v>1805</v>
      </c>
      <c r="U1724" s="284">
        <v>1858</v>
      </c>
      <c r="V1724" s="284">
        <v>1359</v>
      </c>
      <c r="W1724" s="284">
        <v>1510</v>
      </c>
      <c r="X1724" s="284">
        <v>1222</v>
      </c>
      <c r="Y1724" s="284">
        <v>1349</v>
      </c>
      <c r="Z1724" s="284">
        <v>1571</v>
      </c>
      <c r="AA1724" s="284">
        <v>1333</v>
      </c>
      <c r="AB1724" s="284">
        <v>1314</v>
      </c>
      <c r="AC1724" s="284">
        <v>1481</v>
      </c>
      <c r="AD1724" s="284">
        <v>1737</v>
      </c>
      <c r="AE1724" s="284">
        <v>1430</v>
      </c>
      <c r="AF1724" s="284">
        <v>1520</v>
      </c>
      <c r="AG1724" s="284">
        <v>1691</v>
      </c>
      <c r="AH1724" s="284">
        <v>1984</v>
      </c>
      <c r="AI1724" s="284">
        <v>1234</v>
      </c>
      <c r="AJ1724" s="284">
        <v>1350</v>
      </c>
      <c r="AK1724" s="284">
        <v>1517</v>
      </c>
      <c r="AL1724" s="284">
        <v>1779</v>
      </c>
      <c r="AM1724" s="284">
        <v>1111</v>
      </c>
      <c r="AN1724" s="284">
        <v>1220</v>
      </c>
      <c r="AO1724" s="284">
        <v>1390</v>
      </c>
      <c r="AP1724" s="284">
        <v>1180</v>
      </c>
      <c r="AQ1724" s="284">
        <v>1180</v>
      </c>
      <c r="AR1724" s="284">
        <v>1500</v>
      </c>
      <c r="AS1724" s="284">
        <v>1456</v>
      </c>
      <c r="AU1724" t="s">
        <v>2550</v>
      </c>
    </row>
    <row r="1725" spans="4:47" ht="13.5" customHeight="1">
      <c r="D1725" s="283" t="s">
        <v>2552</v>
      </c>
      <c r="E1725" s="282"/>
      <c r="F1725" s="285" t="s">
        <v>2553</v>
      </c>
      <c r="G1725" s="199">
        <v>23.3</v>
      </c>
      <c r="H1725" s="284">
        <v>1018</v>
      </c>
      <c r="I1725" s="284">
        <v>1034</v>
      </c>
      <c r="J1725" s="284">
        <v>1200</v>
      </c>
      <c r="K1725" s="284">
        <v>1078</v>
      </c>
      <c r="L1725" s="284">
        <v>1080</v>
      </c>
      <c r="M1725" s="284">
        <v>1286</v>
      </c>
      <c r="N1725" s="284">
        <v>1216</v>
      </c>
      <c r="O1725" s="284">
        <v>1032</v>
      </c>
      <c r="P1725" s="284">
        <v>1118</v>
      </c>
      <c r="Q1725" s="284">
        <v>1241</v>
      </c>
      <c r="R1725" s="284">
        <v>1212</v>
      </c>
      <c r="S1725" s="284">
        <v>1586</v>
      </c>
      <c r="T1725" s="284">
        <v>1837</v>
      </c>
      <c r="U1725" s="284">
        <v>1890</v>
      </c>
      <c r="V1725" s="284">
        <v>1387</v>
      </c>
      <c r="W1725" s="284">
        <v>1540</v>
      </c>
      <c r="X1725" s="284">
        <v>1239</v>
      </c>
      <c r="Y1725" s="284">
        <v>1371</v>
      </c>
      <c r="Z1725" s="284">
        <v>1597</v>
      </c>
      <c r="AA1725" s="284">
        <v>1352</v>
      </c>
      <c r="AB1725" s="284">
        <v>1337</v>
      </c>
      <c r="AC1725" s="284">
        <v>1512</v>
      </c>
      <c r="AD1725" s="284">
        <v>1772</v>
      </c>
      <c r="AE1725" s="284">
        <v>1454</v>
      </c>
      <c r="AF1725" s="284">
        <v>1543</v>
      </c>
      <c r="AG1725" s="284">
        <v>1722</v>
      </c>
      <c r="AH1725" s="284">
        <v>2020</v>
      </c>
      <c r="AI1725" s="284">
        <v>1249</v>
      </c>
      <c r="AJ1725" s="284">
        <v>1373</v>
      </c>
      <c r="AK1725" s="284">
        <v>1548</v>
      </c>
      <c r="AL1725" s="284">
        <v>1815</v>
      </c>
      <c r="AM1725" s="284">
        <v>1129</v>
      </c>
      <c r="AN1725" s="284">
        <v>1244</v>
      </c>
      <c r="AO1725" s="284">
        <v>1418</v>
      </c>
      <c r="AP1725" s="284">
        <v>1208</v>
      </c>
      <c r="AQ1725" s="284">
        <v>1208</v>
      </c>
      <c r="AR1725" s="284">
        <v>1544</v>
      </c>
      <c r="AS1725" s="284">
        <v>1483</v>
      </c>
      <c r="AU1725" t="s">
        <v>2552</v>
      </c>
    </row>
    <row r="1726" spans="4:47" ht="13.5" customHeight="1">
      <c r="D1726" s="283" t="s">
        <v>4009</v>
      </c>
      <c r="E1726" s="282"/>
      <c r="F1726" s="285" t="s">
        <v>4036</v>
      </c>
      <c r="G1726" s="199">
        <v>80</v>
      </c>
      <c r="H1726" s="284">
        <v>4128</v>
      </c>
      <c r="I1726" s="284">
        <v>4099</v>
      </c>
      <c r="J1726" s="284">
        <v>4645</v>
      </c>
      <c r="K1726" s="284">
        <v>4128</v>
      </c>
      <c r="L1726" s="284">
        <v>4099</v>
      </c>
      <c r="M1726" s="284">
        <v>4645</v>
      </c>
      <c r="N1726" s="287" t="s">
        <v>2022</v>
      </c>
      <c r="O1726" s="284">
        <v>4128</v>
      </c>
      <c r="P1726" s="284">
        <v>4099</v>
      </c>
      <c r="Q1726" s="284">
        <v>4645</v>
      </c>
      <c r="R1726" s="287" t="s">
        <v>2022</v>
      </c>
      <c r="S1726" s="284">
        <v>4128</v>
      </c>
      <c r="T1726" s="284">
        <v>4099</v>
      </c>
      <c r="U1726" s="284">
        <v>4645</v>
      </c>
      <c r="V1726" s="284">
        <v>4099</v>
      </c>
      <c r="W1726" s="284">
        <v>4645</v>
      </c>
      <c r="X1726" s="284">
        <v>4128</v>
      </c>
      <c r="Y1726" s="284">
        <v>4099</v>
      </c>
      <c r="Z1726" s="284">
        <v>4645</v>
      </c>
      <c r="AA1726" s="287" t="s">
        <v>2022</v>
      </c>
      <c r="AB1726" s="284">
        <v>4128</v>
      </c>
      <c r="AC1726" s="284">
        <v>4099</v>
      </c>
      <c r="AD1726" s="284">
        <v>4645</v>
      </c>
      <c r="AE1726" s="287" t="s">
        <v>2022</v>
      </c>
      <c r="AF1726" s="284">
        <v>4128</v>
      </c>
      <c r="AG1726" s="284">
        <v>4099</v>
      </c>
      <c r="AH1726" s="284">
        <v>4645</v>
      </c>
      <c r="AI1726" s="284">
        <v>4099</v>
      </c>
      <c r="AJ1726" s="284">
        <v>4128</v>
      </c>
      <c r="AK1726" s="284">
        <v>4099</v>
      </c>
      <c r="AL1726" s="284">
        <v>4645</v>
      </c>
      <c r="AM1726" s="284">
        <v>4128</v>
      </c>
      <c r="AN1726" s="284">
        <v>4099</v>
      </c>
      <c r="AO1726" s="284">
        <v>4645</v>
      </c>
      <c r="AP1726" s="284">
        <v>4389</v>
      </c>
      <c r="AQ1726" s="284">
        <v>4389</v>
      </c>
      <c r="AR1726" s="284">
        <v>4389</v>
      </c>
      <c r="AS1726" s="284">
        <v>4389</v>
      </c>
      <c r="AU1726" t="s">
        <v>4009</v>
      </c>
    </row>
    <row r="1727" spans="4:47" ht="13.5" customHeight="1">
      <c r="D1727" s="283" t="s">
        <v>4010</v>
      </c>
      <c r="E1727" s="282"/>
      <c r="F1727" s="285" t="s">
        <v>4037</v>
      </c>
      <c r="G1727" s="199">
        <v>80</v>
      </c>
      <c r="H1727" s="284">
        <v>6092</v>
      </c>
      <c r="I1727" s="284">
        <v>6044</v>
      </c>
      <c r="J1727" s="284">
        <v>6881</v>
      </c>
      <c r="K1727" s="284">
        <v>6092</v>
      </c>
      <c r="L1727" s="284">
        <v>6044</v>
      </c>
      <c r="M1727" s="284">
        <v>6881</v>
      </c>
      <c r="N1727" s="287" t="s">
        <v>2022</v>
      </c>
      <c r="O1727" s="284">
        <v>6092</v>
      </c>
      <c r="P1727" s="284">
        <v>6044</v>
      </c>
      <c r="Q1727" s="284">
        <v>6881</v>
      </c>
      <c r="R1727" s="287" t="s">
        <v>2022</v>
      </c>
      <c r="S1727" s="284">
        <v>6092</v>
      </c>
      <c r="T1727" s="284">
        <v>6044</v>
      </c>
      <c r="U1727" s="284">
        <v>6881</v>
      </c>
      <c r="V1727" s="284">
        <v>6044</v>
      </c>
      <c r="W1727" s="284">
        <v>6881</v>
      </c>
      <c r="X1727" s="284">
        <v>6092</v>
      </c>
      <c r="Y1727" s="284">
        <v>6044</v>
      </c>
      <c r="Z1727" s="284">
        <v>6881</v>
      </c>
      <c r="AA1727" s="287" t="s">
        <v>2022</v>
      </c>
      <c r="AB1727" s="284">
        <v>6092</v>
      </c>
      <c r="AC1727" s="284">
        <v>6044</v>
      </c>
      <c r="AD1727" s="284">
        <v>6881</v>
      </c>
      <c r="AE1727" s="287" t="s">
        <v>2022</v>
      </c>
      <c r="AF1727" s="284">
        <v>6092</v>
      </c>
      <c r="AG1727" s="284">
        <v>6044</v>
      </c>
      <c r="AH1727" s="284">
        <v>6881</v>
      </c>
      <c r="AI1727" s="284">
        <v>6044</v>
      </c>
      <c r="AJ1727" s="284">
        <v>6092</v>
      </c>
      <c r="AK1727" s="284">
        <v>6044</v>
      </c>
      <c r="AL1727" s="284">
        <v>6881</v>
      </c>
      <c r="AM1727" s="284">
        <v>6092</v>
      </c>
      <c r="AN1727" s="284">
        <v>6044</v>
      </c>
      <c r="AO1727" s="284">
        <v>6881</v>
      </c>
      <c r="AP1727" s="284">
        <v>6527</v>
      </c>
      <c r="AQ1727" s="284">
        <v>6527</v>
      </c>
      <c r="AR1727" s="284">
        <v>6527</v>
      </c>
      <c r="AS1727" s="284">
        <v>6527</v>
      </c>
      <c r="AU1727" t="s">
        <v>4010</v>
      </c>
    </row>
    <row r="1728" spans="4:47" ht="13.5" customHeight="1">
      <c r="D1728" s="283" t="s">
        <v>4011</v>
      </c>
      <c r="E1728" s="282"/>
      <c r="F1728" s="285" t="s">
        <v>4038</v>
      </c>
      <c r="G1728" s="199">
        <v>80</v>
      </c>
      <c r="H1728" s="284">
        <v>4362</v>
      </c>
      <c r="I1728" s="284">
        <v>4331</v>
      </c>
      <c r="J1728" s="284">
        <v>4912</v>
      </c>
      <c r="K1728" s="284">
        <v>4362</v>
      </c>
      <c r="L1728" s="284">
        <v>4331</v>
      </c>
      <c r="M1728" s="284">
        <v>4912</v>
      </c>
      <c r="N1728" s="287" t="s">
        <v>2022</v>
      </c>
      <c r="O1728" s="284">
        <v>4362</v>
      </c>
      <c r="P1728" s="284">
        <v>4331</v>
      </c>
      <c r="Q1728" s="284">
        <v>4912</v>
      </c>
      <c r="R1728" s="287" t="s">
        <v>2022</v>
      </c>
      <c r="S1728" s="284">
        <v>4362</v>
      </c>
      <c r="T1728" s="284">
        <v>4331</v>
      </c>
      <c r="U1728" s="284">
        <v>4912</v>
      </c>
      <c r="V1728" s="284">
        <v>4331</v>
      </c>
      <c r="W1728" s="284">
        <v>4912</v>
      </c>
      <c r="X1728" s="284">
        <v>4362</v>
      </c>
      <c r="Y1728" s="284">
        <v>4331</v>
      </c>
      <c r="Z1728" s="284">
        <v>4912</v>
      </c>
      <c r="AA1728" s="287" t="s">
        <v>2022</v>
      </c>
      <c r="AB1728" s="284">
        <v>4362</v>
      </c>
      <c r="AC1728" s="284">
        <v>4331</v>
      </c>
      <c r="AD1728" s="284">
        <v>4912</v>
      </c>
      <c r="AE1728" s="287" t="s">
        <v>2022</v>
      </c>
      <c r="AF1728" s="284">
        <v>4362</v>
      </c>
      <c r="AG1728" s="284">
        <v>4331</v>
      </c>
      <c r="AH1728" s="284">
        <v>4912</v>
      </c>
      <c r="AI1728" s="284">
        <v>4331</v>
      </c>
      <c r="AJ1728" s="284">
        <v>4362</v>
      </c>
      <c r="AK1728" s="284">
        <v>4331</v>
      </c>
      <c r="AL1728" s="284">
        <v>4912</v>
      </c>
      <c r="AM1728" s="284">
        <v>4362</v>
      </c>
      <c r="AN1728" s="284">
        <v>4331</v>
      </c>
      <c r="AO1728" s="284">
        <v>4912</v>
      </c>
      <c r="AP1728" s="284">
        <v>4644</v>
      </c>
      <c r="AQ1728" s="284">
        <v>4644</v>
      </c>
      <c r="AR1728" s="284">
        <v>4644</v>
      </c>
      <c r="AS1728" s="284">
        <v>4644</v>
      </c>
      <c r="AU1728" t="s">
        <v>4011</v>
      </c>
    </row>
    <row r="1729" spans="4:47" ht="13.5" customHeight="1">
      <c r="D1729" s="283" t="s">
        <v>4012</v>
      </c>
      <c r="E1729" s="282"/>
      <c r="F1729" s="285" t="s">
        <v>4039</v>
      </c>
      <c r="G1729" s="199">
        <v>80</v>
      </c>
      <c r="H1729" s="284">
        <v>6306</v>
      </c>
      <c r="I1729" s="284">
        <v>6256</v>
      </c>
      <c r="J1729" s="284">
        <v>7126</v>
      </c>
      <c r="K1729" s="284">
        <v>6306</v>
      </c>
      <c r="L1729" s="284">
        <v>6256</v>
      </c>
      <c r="M1729" s="284">
        <v>7126</v>
      </c>
      <c r="N1729" s="287" t="s">
        <v>2022</v>
      </c>
      <c r="O1729" s="284">
        <v>6306</v>
      </c>
      <c r="P1729" s="284">
        <v>6256</v>
      </c>
      <c r="Q1729" s="284">
        <v>7126</v>
      </c>
      <c r="R1729" s="287" t="s">
        <v>2022</v>
      </c>
      <c r="S1729" s="284">
        <v>6306</v>
      </c>
      <c r="T1729" s="284">
        <v>6256</v>
      </c>
      <c r="U1729" s="284">
        <v>7126</v>
      </c>
      <c r="V1729" s="284">
        <v>6256</v>
      </c>
      <c r="W1729" s="284">
        <v>7126</v>
      </c>
      <c r="X1729" s="284">
        <v>6306</v>
      </c>
      <c r="Y1729" s="284">
        <v>6256</v>
      </c>
      <c r="Z1729" s="284">
        <v>7126</v>
      </c>
      <c r="AA1729" s="287" t="s">
        <v>2022</v>
      </c>
      <c r="AB1729" s="284">
        <v>6306</v>
      </c>
      <c r="AC1729" s="284">
        <v>6256</v>
      </c>
      <c r="AD1729" s="284">
        <v>7126</v>
      </c>
      <c r="AE1729" s="287" t="s">
        <v>2022</v>
      </c>
      <c r="AF1729" s="284">
        <v>6306</v>
      </c>
      <c r="AG1729" s="284">
        <v>6256</v>
      </c>
      <c r="AH1729" s="284">
        <v>7126</v>
      </c>
      <c r="AI1729" s="284">
        <v>6256</v>
      </c>
      <c r="AJ1729" s="284">
        <v>6306</v>
      </c>
      <c r="AK1729" s="284">
        <v>6256</v>
      </c>
      <c r="AL1729" s="284">
        <v>7126</v>
      </c>
      <c r="AM1729" s="284">
        <v>6306</v>
      </c>
      <c r="AN1729" s="284">
        <v>6256</v>
      </c>
      <c r="AO1729" s="284">
        <v>7126</v>
      </c>
      <c r="AP1729" s="284">
        <v>6760</v>
      </c>
      <c r="AQ1729" s="284">
        <v>6760</v>
      </c>
      <c r="AR1729" s="284">
        <v>6760</v>
      </c>
      <c r="AS1729" s="284">
        <v>6760</v>
      </c>
      <c r="AU1729" t="s">
        <v>4012</v>
      </c>
    </row>
    <row r="1730" spans="4:47" ht="13.5" customHeight="1">
      <c r="D1730" s="283" t="s">
        <v>4013</v>
      </c>
      <c r="E1730" s="282"/>
      <c r="F1730" s="285" t="s">
        <v>4040</v>
      </c>
      <c r="G1730" s="199">
        <v>80</v>
      </c>
      <c r="H1730" s="284">
        <v>6547</v>
      </c>
      <c r="I1730" s="284">
        <v>6494</v>
      </c>
      <c r="J1730" s="284">
        <v>7411</v>
      </c>
      <c r="K1730" s="284">
        <v>6547</v>
      </c>
      <c r="L1730" s="284">
        <v>6494</v>
      </c>
      <c r="M1730" s="284">
        <v>7411</v>
      </c>
      <c r="N1730" s="287" t="s">
        <v>2022</v>
      </c>
      <c r="O1730" s="284">
        <v>6547</v>
      </c>
      <c r="P1730" s="284">
        <v>6494</v>
      </c>
      <c r="Q1730" s="284">
        <v>7411</v>
      </c>
      <c r="R1730" s="287" t="s">
        <v>2022</v>
      </c>
      <c r="S1730" s="284">
        <v>6547</v>
      </c>
      <c r="T1730" s="284">
        <v>6494</v>
      </c>
      <c r="U1730" s="284">
        <v>7411</v>
      </c>
      <c r="V1730" s="284">
        <v>6494</v>
      </c>
      <c r="W1730" s="284">
        <v>7411</v>
      </c>
      <c r="X1730" s="284">
        <v>6547</v>
      </c>
      <c r="Y1730" s="284">
        <v>6494</v>
      </c>
      <c r="Z1730" s="284">
        <v>7411</v>
      </c>
      <c r="AA1730" s="287" t="s">
        <v>2022</v>
      </c>
      <c r="AB1730" s="284">
        <v>6547</v>
      </c>
      <c r="AC1730" s="284">
        <v>6494</v>
      </c>
      <c r="AD1730" s="284">
        <v>7411</v>
      </c>
      <c r="AE1730" s="287" t="s">
        <v>2022</v>
      </c>
      <c r="AF1730" s="284">
        <v>6547</v>
      </c>
      <c r="AG1730" s="284">
        <v>6494</v>
      </c>
      <c r="AH1730" s="284">
        <v>7411</v>
      </c>
      <c r="AI1730" s="284">
        <v>6494</v>
      </c>
      <c r="AJ1730" s="284">
        <v>6547</v>
      </c>
      <c r="AK1730" s="284">
        <v>6494</v>
      </c>
      <c r="AL1730" s="284">
        <v>7411</v>
      </c>
      <c r="AM1730" s="284">
        <v>6547</v>
      </c>
      <c r="AN1730" s="284">
        <v>6494</v>
      </c>
      <c r="AO1730" s="284">
        <v>7411</v>
      </c>
      <c r="AP1730" s="284">
        <v>7022</v>
      </c>
      <c r="AQ1730" s="284">
        <v>7022</v>
      </c>
      <c r="AR1730" s="284">
        <v>7022</v>
      </c>
      <c r="AS1730" s="284">
        <v>7022</v>
      </c>
      <c r="AU1730" t="s">
        <v>4013</v>
      </c>
    </row>
    <row r="1731" spans="4:47" ht="13.5" customHeight="1">
      <c r="D1731" s="283" t="s">
        <v>4014</v>
      </c>
      <c r="E1731" s="282"/>
      <c r="F1731" s="285" t="s">
        <v>4041</v>
      </c>
      <c r="G1731" s="199">
        <v>100</v>
      </c>
      <c r="H1731" s="284">
        <v>6764</v>
      </c>
      <c r="I1731" s="284">
        <v>6709</v>
      </c>
      <c r="J1731" s="284">
        <v>7662</v>
      </c>
      <c r="K1731" s="284">
        <v>6764</v>
      </c>
      <c r="L1731" s="284">
        <v>6709</v>
      </c>
      <c r="M1731" s="284">
        <v>7662</v>
      </c>
      <c r="N1731" s="287" t="s">
        <v>2022</v>
      </c>
      <c r="O1731" s="284">
        <v>6764</v>
      </c>
      <c r="P1731" s="284">
        <v>6709</v>
      </c>
      <c r="Q1731" s="284">
        <v>7662</v>
      </c>
      <c r="R1731" s="287" t="s">
        <v>2022</v>
      </c>
      <c r="S1731" s="284">
        <v>6764</v>
      </c>
      <c r="T1731" s="284">
        <v>6709</v>
      </c>
      <c r="U1731" s="284">
        <v>7662</v>
      </c>
      <c r="V1731" s="284">
        <v>6709</v>
      </c>
      <c r="W1731" s="284">
        <v>7662</v>
      </c>
      <c r="X1731" s="284">
        <v>6764</v>
      </c>
      <c r="Y1731" s="284">
        <v>6709</v>
      </c>
      <c r="Z1731" s="284">
        <v>7662</v>
      </c>
      <c r="AA1731" s="287" t="s">
        <v>2022</v>
      </c>
      <c r="AB1731" s="284">
        <v>6764</v>
      </c>
      <c r="AC1731" s="284">
        <v>6709</v>
      </c>
      <c r="AD1731" s="284">
        <v>7662</v>
      </c>
      <c r="AE1731" s="287" t="s">
        <v>2022</v>
      </c>
      <c r="AF1731" s="284">
        <v>6764</v>
      </c>
      <c r="AG1731" s="284">
        <v>6709</v>
      </c>
      <c r="AH1731" s="284">
        <v>7662</v>
      </c>
      <c r="AI1731" s="284">
        <v>6709</v>
      </c>
      <c r="AJ1731" s="284">
        <v>6764</v>
      </c>
      <c r="AK1731" s="284">
        <v>6709</v>
      </c>
      <c r="AL1731" s="284">
        <v>7662</v>
      </c>
      <c r="AM1731" s="284">
        <v>6764</v>
      </c>
      <c r="AN1731" s="284">
        <v>6709</v>
      </c>
      <c r="AO1731" s="284">
        <v>7662</v>
      </c>
      <c r="AP1731" s="284">
        <v>7260</v>
      </c>
      <c r="AQ1731" s="284">
        <v>7260</v>
      </c>
      <c r="AR1731" s="284">
        <v>7260</v>
      </c>
      <c r="AS1731" s="284">
        <v>7260</v>
      </c>
      <c r="AU1731" t="s">
        <v>4014</v>
      </c>
    </row>
    <row r="1732" spans="4:47" ht="13.5" customHeight="1">
      <c r="D1732" s="283" t="s">
        <v>2616</v>
      </c>
      <c r="E1732" s="282"/>
      <c r="F1732" s="285" t="s">
        <v>2617</v>
      </c>
      <c r="G1732" s="199">
        <v>4.6999999999999993</v>
      </c>
      <c r="H1732" s="284">
        <v>455</v>
      </c>
      <c r="I1732" s="284">
        <v>488</v>
      </c>
      <c r="J1732" s="284">
        <v>565</v>
      </c>
      <c r="K1732" s="284">
        <v>455</v>
      </c>
      <c r="L1732" s="284">
        <v>488</v>
      </c>
      <c r="M1732" s="284">
        <v>565</v>
      </c>
      <c r="N1732" s="284">
        <v>510</v>
      </c>
      <c r="O1732" s="284">
        <v>447</v>
      </c>
      <c r="P1732" s="284">
        <v>488</v>
      </c>
      <c r="Q1732" s="284">
        <v>562</v>
      </c>
      <c r="R1732" s="284">
        <v>510</v>
      </c>
      <c r="S1732" s="284">
        <v>585</v>
      </c>
      <c r="T1732" s="284">
        <v>643</v>
      </c>
      <c r="U1732" s="284">
        <v>697</v>
      </c>
      <c r="V1732" s="284">
        <v>579</v>
      </c>
      <c r="W1732" s="284">
        <v>641</v>
      </c>
      <c r="X1732" s="284">
        <v>482</v>
      </c>
      <c r="Y1732" s="284">
        <v>542</v>
      </c>
      <c r="Z1732" s="284">
        <v>640</v>
      </c>
      <c r="AA1732" s="284">
        <v>565</v>
      </c>
      <c r="AB1732" s="284">
        <v>490</v>
      </c>
      <c r="AC1732" s="284">
        <v>551</v>
      </c>
      <c r="AD1732" s="284">
        <v>651</v>
      </c>
      <c r="AE1732" s="284">
        <v>576</v>
      </c>
      <c r="AF1732" s="284">
        <v>513</v>
      </c>
      <c r="AG1732" s="284">
        <v>575</v>
      </c>
      <c r="AH1732" s="284">
        <v>679</v>
      </c>
      <c r="AI1732" s="284">
        <v>535</v>
      </c>
      <c r="AJ1732" s="284">
        <v>487</v>
      </c>
      <c r="AK1732" s="284">
        <v>549</v>
      </c>
      <c r="AL1732" s="284">
        <v>648</v>
      </c>
      <c r="AM1732" s="284">
        <v>457</v>
      </c>
      <c r="AN1732" s="284">
        <v>507</v>
      </c>
      <c r="AO1732" s="284">
        <v>586</v>
      </c>
      <c r="AP1732" s="284">
        <v>559</v>
      </c>
      <c r="AQ1732" s="284">
        <v>559</v>
      </c>
      <c r="AR1732" s="284">
        <v>589</v>
      </c>
      <c r="AS1732" s="284">
        <v>586</v>
      </c>
      <c r="AU1732" t="s">
        <v>2616</v>
      </c>
    </row>
    <row r="1733" spans="4:47" ht="13.5" customHeight="1">
      <c r="D1733" s="283" t="s">
        <v>2618</v>
      </c>
      <c r="E1733" s="282"/>
      <c r="F1733" s="285" t="s">
        <v>2619</v>
      </c>
      <c r="G1733" s="199">
        <v>5.8999999999999995</v>
      </c>
      <c r="H1733" s="284">
        <v>481</v>
      </c>
      <c r="I1733" s="284">
        <v>520</v>
      </c>
      <c r="J1733" s="284">
        <v>601</v>
      </c>
      <c r="K1733" s="284">
        <v>481</v>
      </c>
      <c r="L1733" s="284">
        <v>520</v>
      </c>
      <c r="M1733" s="284">
        <v>601</v>
      </c>
      <c r="N1733" s="284">
        <v>544</v>
      </c>
      <c r="O1733" s="284">
        <v>475</v>
      </c>
      <c r="P1733" s="284">
        <v>520</v>
      </c>
      <c r="Q1733" s="284">
        <v>598</v>
      </c>
      <c r="R1733" s="284">
        <v>544</v>
      </c>
      <c r="S1733" s="284">
        <v>616</v>
      </c>
      <c r="T1733" s="284">
        <v>676</v>
      </c>
      <c r="U1733" s="284">
        <v>738</v>
      </c>
      <c r="V1733" s="284">
        <v>612</v>
      </c>
      <c r="W1733" s="284">
        <v>676</v>
      </c>
      <c r="X1733" s="284">
        <v>509</v>
      </c>
      <c r="Y1733" s="284">
        <v>574</v>
      </c>
      <c r="Z1733" s="284">
        <v>677</v>
      </c>
      <c r="AA1733" s="284">
        <v>595</v>
      </c>
      <c r="AB1733" s="284">
        <v>518</v>
      </c>
      <c r="AC1733" s="284">
        <v>585</v>
      </c>
      <c r="AD1733" s="284">
        <v>691</v>
      </c>
      <c r="AE1733" s="284">
        <v>609</v>
      </c>
      <c r="AF1733" s="284">
        <v>541</v>
      </c>
      <c r="AG1733" s="284">
        <v>609</v>
      </c>
      <c r="AH1733" s="284">
        <v>718</v>
      </c>
      <c r="AI1733" s="284">
        <v>566</v>
      </c>
      <c r="AJ1733" s="284">
        <v>515</v>
      </c>
      <c r="AK1733" s="284">
        <v>583</v>
      </c>
      <c r="AL1733" s="284">
        <v>688</v>
      </c>
      <c r="AM1733" s="284">
        <v>485</v>
      </c>
      <c r="AN1733" s="284">
        <v>541</v>
      </c>
      <c r="AO1733" s="284">
        <v>624</v>
      </c>
      <c r="AP1733" s="284">
        <v>590</v>
      </c>
      <c r="AQ1733" s="284">
        <v>590</v>
      </c>
      <c r="AR1733" s="284">
        <v>620</v>
      </c>
      <c r="AS1733" s="284">
        <v>617</v>
      </c>
      <c r="AU1733" t="s">
        <v>2618</v>
      </c>
    </row>
    <row r="1734" spans="4:47" ht="13.5" customHeight="1">
      <c r="D1734" s="283" t="s">
        <v>2620</v>
      </c>
      <c r="E1734" s="282"/>
      <c r="F1734" s="285" t="s">
        <v>2621</v>
      </c>
      <c r="G1734" s="199">
        <v>7</v>
      </c>
      <c r="H1734" s="284">
        <v>516</v>
      </c>
      <c r="I1734" s="284">
        <v>555</v>
      </c>
      <c r="J1734" s="284">
        <v>642</v>
      </c>
      <c r="K1734" s="284">
        <v>516</v>
      </c>
      <c r="L1734" s="284">
        <v>555</v>
      </c>
      <c r="M1734" s="284">
        <v>642</v>
      </c>
      <c r="N1734" s="284">
        <v>581</v>
      </c>
      <c r="O1734" s="284">
        <v>506</v>
      </c>
      <c r="P1734" s="284">
        <v>555</v>
      </c>
      <c r="Q1734" s="284">
        <v>638</v>
      </c>
      <c r="R1734" s="284">
        <v>581</v>
      </c>
      <c r="S1734" s="284">
        <v>651</v>
      </c>
      <c r="T1734" s="284">
        <v>716</v>
      </c>
      <c r="U1734" s="284">
        <v>785</v>
      </c>
      <c r="V1734" s="284">
        <v>649</v>
      </c>
      <c r="W1734" s="284">
        <v>718</v>
      </c>
      <c r="X1734" s="284">
        <v>539</v>
      </c>
      <c r="Y1734" s="284">
        <v>610</v>
      </c>
      <c r="Z1734" s="284">
        <v>720</v>
      </c>
      <c r="AA1734" s="284">
        <v>632</v>
      </c>
      <c r="AB1734" s="284">
        <v>549</v>
      </c>
      <c r="AC1734" s="284">
        <v>623</v>
      </c>
      <c r="AD1734" s="284">
        <v>735</v>
      </c>
      <c r="AE1734" s="284">
        <v>645</v>
      </c>
      <c r="AF1734" s="284">
        <v>572</v>
      </c>
      <c r="AG1734" s="284">
        <v>646</v>
      </c>
      <c r="AH1734" s="284">
        <v>763</v>
      </c>
      <c r="AI1734" s="284">
        <v>600</v>
      </c>
      <c r="AJ1734" s="284">
        <v>547</v>
      </c>
      <c r="AK1734" s="284">
        <v>621</v>
      </c>
      <c r="AL1734" s="284">
        <v>732</v>
      </c>
      <c r="AM1734" s="284">
        <v>516</v>
      </c>
      <c r="AN1734" s="284">
        <v>578</v>
      </c>
      <c r="AO1734" s="284">
        <v>667</v>
      </c>
      <c r="AP1734" s="284">
        <v>626</v>
      </c>
      <c r="AQ1734" s="284">
        <v>626</v>
      </c>
      <c r="AR1734" s="284">
        <v>656</v>
      </c>
      <c r="AS1734" s="284">
        <v>651</v>
      </c>
      <c r="AU1734" t="s">
        <v>2620</v>
      </c>
    </row>
    <row r="1735" spans="4:47" ht="13.5" customHeight="1">
      <c r="D1735" s="283" t="s">
        <v>2622</v>
      </c>
      <c r="E1735" s="282"/>
      <c r="F1735" s="285" t="s">
        <v>2623</v>
      </c>
      <c r="G1735" s="199">
        <v>8.1999999999999993</v>
      </c>
      <c r="H1735" s="284">
        <v>548</v>
      </c>
      <c r="I1735" s="284">
        <v>590</v>
      </c>
      <c r="J1735" s="284">
        <v>682</v>
      </c>
      <c r="K1735" s="284">
        <v>548</v>
      </c>
      <c r="L1735" s="284">
        <v>590</v>
      </c>
      <c r="M1735" s="284">
        <v>682</v>
      </c>
      <c r="N1735" s="284">
        <v>618</v>
      </c>
      <c r="O1735" s="284">
        <v>537</v>
      </c>
      <c r="P1735" s="284">
        <v>590</v>
      </c>
      <c r="Q1735" s="284">
        <v>678</v>
      </c>
      <c r="R1735" s="284">
        <v>618</v>
      </c>
      <c r="S1735" s="284">
        <v>685</v>
      </c>
      <c r="T1735" s="284">
        <v>752</v>
      </c>
      <c r="U1735" s="284">
        <v>831</v>
      </c>
      <c r="V1735" s="284">
        <v>686</v>
      </c>
      <c r="W1735" s="284">
        <v>758</v>
      </c>
      <c r="X1735" s="284">
        <v>569</v>
      </c>
      <c r="Y1735" s="284">
        <v>646</v>
      </c>
      <c r="Z1735" s="284">
        <v>761</v>
      </c>
      <c r="AA1735" s="284">
        <v>667</v>
      </c>
      <c r="AB1735" s="284">
        <v>580</v>
      </c>
      <c r="AC1735" s="284">
        <v>660</v>
      </c>
      <c r="AD1735" s="284">
        <v>779</v>
      </c>
      <c r="AE1735" s="284">
        <v>681</v>
      </c>
      <c r="AF1735" s="284">
        <v>603</v>
      </c>
      <c r="AG1735" s="284">
        <v>684</v>
      </c>
      <c r="AH1735" s="284">
        <v>807</v>
      </c>
      <c r="AI1735" s="284">
        <v>634</v>
      </c>
      <c r="AJ1735" s="284">
        <v>578</v>
      </c>
      <c r="AK1735" s="284">
        <v>658</v>
      </c>
      <c r="AL1735" s="284">
        <v>776</v>
      </c>
      <c r="AM1735" s="284">
        <v>547</v>
      </c>
      <c r="AN1735" s="284">
        <v>614</v>
      </c>
      <c r="AO1735" s="284">
        <v>709</v>
      </c>
      <c r="AP1735" s="284">
        <v>661</v>
      </c>
      <c r="AQ1735" s="284">
        <v>661</v>
      </c>
      <c r="AR1735" s="284">
        <v>691</v>
      </c>
      <c r="AS1735" s="284">
        <v>686</v>
      </c>
      <c r="AU1735" t="s">
        <v>2622</v>
      </c>
    </row>
    <row r="1736" spans="4:47" ht="13.5" customHeight="1">
      <c r="D1736" s="283" t="s">
        <v>2624</v>
      </c>
      <c r="E1736" s="282"/>
      <c r="F1736" s="285" t="s">
        <v>2625</v>
      </c>
      <c r="G1736" s="199">
        <v>9.4</v>
      </c>
      <c r="H1736" s="284">
        <v>579</v>
      </c>
      <c r="I1736" s="284">
        <v>625</v>
      </c>
      <c r="J1736" s="284">
        <v>722</v>
      </c>
      <c r="K1736" s="284">
        <v>579</v>
      </c>
      <c r="L1736" s="284">
        <v>625</v>
      </c>
      <c r="M1736" s="284">
        <v>722</v>
      </c>
      <c r="N1736" s="284">
        <v>655</v>
      </c>
      <c r="O1736" s="284">
        <v>568</v>
      </c>
      <c r="P1736" s="284">
        <v>625</v>
      </c>
      <c r="Q1736" s="284">
        <v>718</v>
      </c>
      <c r="R1736" s="284">
        <v>655</v>
      </c>
      <c r="S1736" s="284">
        <v>718</v>
      </c>
      <c r="T1736" s="284">
        <v>790</v>
      </c>
      <c r="U1736" s="284">
        <v>876</v>
      </c>
      <c r="V1736" s="284">
        <v>723</v>
      </c>
      <c r="W1736" s="284">
        <v>798</v>
      </c>
      <c r="X1736" s="284">
        <v>598</v>
      </c>
      <c r="Y1736" s="284">
        <v>680</v>
      </c>
      <c r="Z1736" s="284">
        <v>801</v>
      </c>
      <c r="AA1736" s="284">
        <v>700</v>
      </c>
      <c r="AB1736" s="284">
        <v>611</v>
      </c>
      <c r="AC1736" s="284">
        <v>696</v>
      </c>
      <c r="AD1736" s="284">
        <v>821</v>
      </c>
      <c r="AE1736" s="284">
        <v>716</v>
      </c>
      <c r="AF1736" s="284">
        <v>634</v>
      </c>
      <c r="AG1736" s="284">
        <v>720</v>
      </c>
      <c r="AH1736" s="284">
        <v>849</v>
      </c>
      <c r="AI1736" s="284">
        <v>667</v>
      </c>
      <c r="AJ1736" s="284">
        <v>608</v>
      </c>
      <c r="AK1736" s="284">
        <v>694</v>
      </c>
      <c r="AL1736" s="284">
        <v>819</v>
      </c>
      <c r="AM1736" s="284">
        <v>578</v>
      </c>
      <c r="AN1736" s="284">
        <v>650</v>
      </c>
      <c r="AO1736" s="284">
        <v>749</v>
      </c>
      <c r="AP1736" s="284">
        <v>694</v>
      </c>
      <c r="AQ1736" s="284">
        <v>694</v>
      </c>
      <c r="AR1736" s="284">
        <v>725</v>
      </c>
      <c r="AS1736" s="284">
        <v>719</v>
      </c>
      <c r="AU1736" t="s">
        <v>2624</v>
      </c>
    </row>
    <row r="1737" spans="4:47" ht="13.5" customHeight="1">
      <c r="D1737" s="283" t="s">
        <v>2626</v>
      </c>
      <c r="E1737" s="282"/>
      <c r="F1737" s="285" t="s">
        <v>2627</v>
      </c>
      <c r="G1737" s="199">
        <v>10.5</v>
      </c>
      <c r="H1737" s="284">
        <v>633</v>
      </c>
      <c r="I1737" s="284">
        <v>682</v>
      </c>
      <c r="J1737" s="284">
        <v>787</v>
      </c>
      <c r="K1737" s="284">
        <v>633</v>
      </c>
      <c r="L1737" s="284">
        <v>682</v>
      </c>
      <c r="M1737" s="284">
        <v>787</v>
      </c>
      <c r="N1737" s="284">
        <v>715</v>
      </c>
      <c r="O1737" s="284">
        <v>621</v>
      </c>
      <c r="P1737" s="284">
        <v>682</v>
      </c>
      <c r="Q1737" s="284">
        <v>782</v>
      </c>
      <c r="R1737" s="284">
        <v>715</v>
      </c>
      <c r="S1737" s="284">
        <v>773</v>
      </c>
      <c r="T1737" s="284">
        <v>850</v>
      </c>
      <c r="U1737" s="284">
        <v>948</v>
      </c>
      <c r="V1737" s="284">
        <v>783</v>
      </c>
      <c r="W1737" s="284">
        <v>864</v>
      </c>
      <c r="X1737" s="284">
        <v>649</v>
      </c>
      <c r="Y1737" s="284">
        <v>737</v>
      </c>
      <c r="Z1737" s="284">
        <v>869</v>
      </c>
      <c r="AA1737" s="284">
        <v>759</v>
      </c>
      <c r="AB1737" s="284">
        <v>663</v>
      </c>
      <c r="AC1737" s="284">
        <v>756</v>
      </c>
      <c r="AD1737" s="284">
        <v>891</v>
      </c>
      <c r="AE1737" s="284">
        <v>776</v>
      </c>
      <c r="AF1737" s="284">
        <v>686</v>
      </c>
      <c r="AG1737" s="284">
        <v>779</v>
      </c>
      <c r="AH1737" s="284">
        <v>919</v>
      </c>
      <c r="AI1737" s="284">
        <v>723</v>
      </c>
      <c r="AJ1737" s="284">
        <v>661</v>
      </c>
      <c r="AK1737" s="284">
        <v>753</v>
      </c>
      <c r="AL1737" s="284">
        <v>888</v>
      </c>
      <c r="AM1737" s="284">
        <v>630</v>
      </c>
      <c r="AN1737" s="284">
        <v>708</v>
      </c>
      <c r="AO1737" s="284">
        <v>816</v>
      </c>
      <c r="AP1737" s="284">
        <v>756</v>
      </c>
      <c r="AQ1737" s="284">
        <v>756</v>
      </c>
      <c r="AR1737" s="284">
        <v>788</v>
      </c>
      <c r="AS1737" s="284">
        <v>779</v>
      </c>
      <c r="AU1737" t="s">
        <v>2626</v>
      </c>
    </row>
    <row r="1738" spans="4:47" ht="13.5" customHeight="1">
      <c r="D1738" s="283" t="s">
        <v>2628</v>
      </c>
      <c r="E1738" s="282"/>
      <c r="F1738" s="285" t="s">
        <v>2629</v>
      </c>
      <c r="G1738" s="199">
        <v>11.7</v>
      </c>
      <c r="H1738" s="284">
        <v>663</v>
      </c>
      <c r="I1738" s="284">
        <v>715</v>
      </c>
      <c r="J1738" s="284">
        <v>825</v>
      </c>
      <c r="K1738" s="284">
        <v>663</v>
      </c>
      <c r="L1738" s="284">
        <v>715</v>
      </c>
      <c r="M1738" s="284">
        <v>825</v>
      </c>
      <c r="N1738" s="284">
        <v>751</v>
      </c>
      <c r="O1738" s="284">
        <v>650</v>
      </c>
      <c r="P1738" s="284">
        <v>715</v>
      </c>
      <c r="Q1738" s="284">
        <v>820</v>
      </c>
      <c r="R1738" s="284">
        <v>751</v>
      </c>
      <c r="S1738" s="284">
        <v>809</v>
      </c>
      <c r="T1738" s="284">
        <v>891</v>
      </c>
      <c r="U1738" s="284">
        <v>997</v>
      </c>
      <c r="V1738" s="284">
        <v>821</v>
      </c>
      <c r="W1738" s="284">
        <v>906</v>
      </c>
      <c r="X1738" s="284">
        <v>677</v>
      </c>
      <c r="Y1738" s="284">
        <v>771</v>
      </c>
      <c r="Z1738" s="284">
        <v>908</v>
      </c>
      <c r="AA1738" s="284">
        <v>792</v>
      </c>
      <c r="AB1738" s="284">
        <v>693</v>
      </c>
      <c r="AC1738" s="284">
        <v>791</v>
      </c>
      <c r="AD1738" s="284">
        <v>933</v>
      </c>
      <c r="AE1738" s="284">
        <v>810</v>
      </c>
      <c r="AF1738" s="284">
        <v>716</v>
      </c>
      <c r="AG1738" s="284">
        <v>814</v>
      </c>
      <c r="AH1738" s="284">
        <v>960</v>
      </c>
      <c r="AI1738" s="284">
        <v>755</v>
      </c>
      <c r="AJ1738" s="284">
        <v>690</v>
      </c>
      <c r="AK1738" s="284">
        <v>789</v>
      </c>
      <c r="AL1738" s="284">
        <v>930</v>
      </c>
      <c r="AM1738" s="284">
        <v>660</v>
      </c>
      <c r="AN1738" s="284">
        <v>742</v>
      </c>
      <c r="AO1738" s="284">
        <v>856</v>
      </c>
      <c r="AP1738" s="284">
        <v>793</v>
      </c>
      <c r="AQ1738" s="284">
        <v>793</v>
      </c>
      <c r="AR1738" s="284">
        <v>829</v>
      </c>
      <c r="AS1738" s="284">
        <v>815</v>
      </c>
      <c r="AU1738" t="s">
        <v>2628</v>
      </c>
    </row>
    <row r="1739" spans="4:47" ht="13.5" customHeight="1">
      <c r="D1739" s="283" t="s">
        <v>2630</v>
      </c>
      <c r="E1739" s="282"/>
      <c r="F1739" s="285" t="s">
        <v>2631</v>
      </c>
      <c r="G1739" s="199">
        <v>12.9</v>
      </c>
      <c r="H1739" s="284">
        <v>694</v>
      </c>
      <c r="I1739" s="284">
        <v>749</v>
      </c>
      <c r="J1739" s="284">
        <v>858</v>
      </c>
      <c r="K1739" s="284">
        <v>694</v>
      </c>
      <c r="L1739" s="284">
        <v>749</v>
      </c>
      <c r="M1739" s="284">
        <v>858</v>
      </c>
      <c r="N1739" s="284">
        <v>787</v>
      </c>
      <c r="O1739" s="284">
        <v>681</v>
      </c>
      <c r="P1739" s="284">
        <v>749</v>
      </c>
      <c r="Q1739" s="284">
        <v>858</v>
      </c>
      <c r="R1739" s="284">
        <v>787</v>
      </c>
      <c r="S1739" s="284">
        <v>845</v>
      </c>
      <c r="T1739" s="284">
        <v>932</v>
      </c>
      <c r="U1739" s="284">
        <v>1046</v>
      </c>
      <c r="V1739" s="284">
        <v>862</v>
      </c>
      <c r="W1739" s="284">
        <v>951</v>
      </c>
      <c r="X1739" s="284">
        <v>707</v>
      </c>
      <c r="Y1739" s="284">
        <v>805</v>
      </c>
      <c r="Z1739" s="284">
        <v>948</v>
      </c>
      <c r="AA1739" s="284">
        <v>826</v>
      </c>
      <c r="AB1739" s="284">
        <v>723</v>
      </c>
      <c r="AC1739" s="284">
        <v>827</v>
      </c>
      <c r="AD1739" s="284">
        <v>975</v>
      </c>
      <c r="AE1739" s="284">
        <v>846</v>
      </c>
      <c r="AF1739" s="284">
        <v>746</v>
      </c>
      <c r="AG1739" s="284">
        <v>851</v>
      </c>
      <c r="AH1739" s="284">
        <v>1003</v>
      </c>
      <c r="AI1739" s="284">
        <v>788</v>
      </c>
      <c r="AJ1739" s="284">
        <v>721</v>
      </c>
      <c r="AK1739" s="284">
        <v>825</v>
      </c>
      <c r="AL1739" s="284">
        <v>973</v>
      </c>
      <c r="AM1739" s="284">
        <v>690</v>
      </c>
      <c r="AN1739" s="284">
        <v>778</v>
      </c>
      <c r="AO1739" s="284">
        <v>897</v>
      </c>
      <c r="AP1739" s="284">
        <v>832</v>
      </c>
      <c r="AQ1739" s="284">
        <v>832</v>
      </c>
      <c r="AR1739" s="284">
        <v>871</v>
      </c>
      <c r="AS1739" s="284">
        <v>852</v>
      </c>
      <c r="AU1739" t="s">
        <v>2630</v>
      </c>
    </row>
    <row r="1740" spans="4:47" ht="13.5" customHeight="1">
      <c r="D1740" s="283" t="s">
        <v>2632</v>
      </c>
      <c r="E1740" s="282"/>
      <c r="F1740" s="285" t="s">
        <v>2633</v>
      </c>
      <c r="G1740" s="199">
        <v>14</v>
      </c>
      <c r="H1740" s="284">
        <v>726</v>
      </c>
      <c r="I1740" s="284">
        <v>785</v>
      </c>
      <c r="J1740" s="284">
        <v>905</v>
      </c>
      <c r="K1740" s="284">
        <v>726</v>
      </c>
      <c r="L1740" s="284">
        <v>785</v>
      </c>
      <c r="M1740" s="284">
        <v>905</v>
      </c>
      <c r="N1740" s="284">
        <v>824</v>
      </c>
      <c r="O1740" s="284">
        <v>712</v>
      </c>
      <c r="P1740" s="284">
        <v>785</v>
      </c>
      <c r="Q1740" s="284">
        <v>899</v>
      </c>
      <c r="R1740" s="284">
        <v>824</v>
      </c>
      <c r="S1740" s="284">
        <v>884</v>
      </c>
      <c r="T1740" s="284">
        <v>977</v>
      </c>
      <c r="U1740" s="284">
        <v>1098</v>
      </c>
      <c r="V1740" s="284">
        <v>904</v>
      </c>
      <c r="W1740" s="284">
        <v>997</v>
      </c>
      <c r="X1740" s="284">
        <v>737</v>
      </c>
      <c r="Y1740" s="284">
        <v>841</v>
      </c>
      <c r="Z1740" s="284">
        <v>991</v>
      </c>
      <c r="AA1740" s="284">
        <v>862</v>
      </c>
      <c r="AB1740" s="284">
        <v>754</v>
      </c>
      <c r="AC1740" s="284">
        <v>865</v>
      </c>
      <c r="AD1740" s="284">
        <v>1020</v>
      </c>
      <c r="AE1740" s="284">
        <v>882</v>
      </c>
      <c r="AF1740" s="284">
        <v>777</v>
      </c>
      <c r="AG1740" s="284">
        <v>889</v>
      </c>
      <c r="AH1740" s="284">
        <v>1047</v>
      </c>
      <c r="AI1740" s="284">
        <v>822</v>
      </c>
      <c r="AJ1740" s="284">
        <v>752</v>
      </c>
      <c r="AK1740" s="284">
        <v>863</v>
      </c>
      <c r="AL1740" s="284">
        <v>1017</v>
      </c>
      <c r="AM1740" s="284">
        <v>722</v>
      </c>
      <c r="AN1740" s="284">
        <v>815</v>
      </c>
      <c r="AO1740" s="284">
        <v>939</v>
      </c>
      <c r="AP1740" s="284">
        <v>872</v>
      </c>
      <c r="AQ1740" s="284">
        <v>872</v>
      </c>
      <c r="AR1740" s="284">
        <v>915</v>
      </c>
      <c r="AS1740" s="284">
        <v>891</v>
      </c>
      <c r="AU1740" t="s">
        <v>2632</v>
      </c>
    </row>
    <row r="1741" spans="4:47" ht="13.5" customHeight="1">
      <c r="D1741" s="283" t="s">
        <v>2419</v>
      </c>
      <c r="E1741" s="282"/>
      <c r="F1741" s="285" t="s">
        <v>2420</v>
      </c>
      <c r="G1741" s="199">
        <v>4.6999999999999993</v>
      </c>
      <c r="H1741" s="284">
        <v>633</v>
      </c>
      <c r="I1741" s="284">
        <v>621</v>
      </c>
      <c r="J1741" s="284">
        <v>710</v>
      </c>
      <c r="K1741" s="284">
        <v>633</v>
      </c>
      <c r="L1741" s="284">
        <v>621</v>
      </c>
      <c r="M1741" s="284">
        <v>710</v>
      </c>
      <c r="N1741" s="284">
        <v>666</v>
      </c>
      <c r="O1741" s="284">
        <v>621</v>
      </c>
      <c r="P1741" s="284">
        <v>621</v>
      </c>
      <c r="Q1741" s="284">
        <v>707</v>
      </c>
      <c r="R1741" s="284">
        <v>666</v>
      </c>
      <c r="S1741" s="284">
        <v>891</v>
      </c>
      <c r="T1741" s="284">
        <v>967</v>
      </c>
      <c r="U1741" s="284">
        <v>940</v>
      </c>
      <c r="V1741" s="284">
        <v>729</v>
      </c>
      <c r="W1741" s="284">
        <v>817</v>
      </c>
      <c r="X1741" s="284">
        <v>742</v>
      </c>
      <c r="Y1741" s="284">
        <v>778</v>
      </c>
      <c r="Z1741" s="284">
        <v>911</v>
      </c>
      <c r="AA1741" s="284">
        <v>806</v>
      </c>
      <c r="AB1741" s="284">
        <v>759</v>
      </c>
      <c r="AC1741" s="284">
        <v>804</v>
      </c>
      <c r="AD1741" s="284">
        <v>944</v>
      </c>
      <c r="AE1741" s="284">
        <v>837</v>
      </c>
      <c r="AF1741" s="284">
        <v>843</v>
      </c>
      <c r="AG1741" s="284">
        <v>889</v>
      </c>
      <c r="AH1741" s="284">
        <v>1044</v>
      </c>
      <c r="AI1741" s="284">
        <v>738</v>
      </c>
      <c r="AJ1741" s="284">
        <v>763</v>
      </c>
      <c r="AK1741" s="284">
        <v>808</v>
      </c>
      <c r="AL1741" s="284">
        <v>948</v>
      </c>
      <c r="AM1741" s="284">
        <v>660</v>
      </c>
      <c r="AN1741" s="284">
        <v>689</v>
      </c>
      <c r="AO1741" s="284">
        <v>791</v>
      </c>
      <c r="AP1741" s="284">
        <v>713</v>
      </c>
      <c r="AQ1741" s="284">
        <v>713</v>
      </c>
      <c r="AR1741" s="284">
        <v>804</v>
      </c>
      <c r="AS1741" s="284">
        <v>794</v>
      </c>
      <c r="AU1741" t="s">
        <v>2419</v>
      </c>
    </row>
    <row r="1742" spans="4:47" ht="13.5" customHeight="1">
      <c r="D1742" s="283" t="s">
        <v>2421</v>
      </c>
      <c r="E1742" s="282"/>
      <c r="F1742" s="285" t="s">
        <v>2422</v>
      </c>
      <c r="G1742" s="199">
        <v>5.8999999999999995</v>
      </c>
      <c r="H1742" s="284">
        <v>663</v>
      </c>
      <c r="I1742" s="284">
        <v>654</v>
      </c>
      <c r="J1742" s="284">
        <v>747</v>
      </c>
      <c r="K1742" s="284">
        <v>663</v>
      </c>
      <c r="L1742" s="284">
        <v>654</v>
      </c>
      <c r="M1742" s="284">
        <v>747</v>
      </c>
      <c r="N1742" s="284">
        <v>704</v>
      </c>
      <c r="O1742" s="284">
        <v>653</v>
      </c>
      <c r="P1742" s="284">
        <v>654</v>
      </c>
      <c r="Q1742" s="284">
        <v>744</v>
      </c>
      <c r="R1742" s="284">
        <v>704</v>
      </c>
      <c r="S1742" s="284">
        <v>916</v>
      </c>
      <c r="T1742" s="284">
        <v>994</v>
      </c>
      <c r="U1742" s="284">
        <v>972</v>
      </c>
      <c r="V1742" s="284">
        <v>750</v>
      </c>
      <c r="W1742" s="284">
        <v>840</v>
      </c>
      <c r="X1742" s="284">
        <v>770</v>
      </c>
      <c r="Y1742" s="284">
        <v>813</v>
      </c>
      <c r="Z1742" s="284">
        <v>951</v>
      </c>
      <c r="AA1742" s="284">
        <v>836</v>
      </c>
      <c r="AB1742" s="284">
        <v>794</v>
      </c>
      <c r="AC1742" s="284">
        <v>846</v>
      </c>
      <c r="AD1742" s="284">
        <v>993</v>
      </c>
      <c r="AE1742" s="284">
        <v>874</v>
      </c>
      <c r="AF1742" s="284">
        <v>877</v>
      </c>
      <c r="AG1742" s="284">
        <v>932</v>
      </c>
      <c r="AH1742" s="284">
        <v>1094</v>
      </c>
      <c r="AI1742" s="284">
        <v>765</v>
      </c>
      <c r="AJ1742" s="284">
        <v>797</v>
      </c>
      <c r="AK1742" s="284">
        <v>850</v>
      </c>
      <c r="AL1742" s="284">
        <v>998</v>
      </c>
      <c r="AM1742" s="284">
        <v>695</v>
      </c>
      <c r="AN1742" s="284">
        <v>731</v>
      </c>
      <c r="AO1742" s="284">
        <v>838</v>
      </c>
      <c r="AP1742" s="284">
        <v>733</v>
      </c>
      <c r="AQ1742" s="284">
        <v>733</v>
      </c>
      <c r="AR1742" s="284">
        <v>824</v>
      </c>
      <c r="AS1742" s="284">
        <v>813</v>
      </c>
      <c r="AU1742" t="s">
        <v>2421</v>
      </c>
    </row>
    <row r="1743" spans="4:47" ht="13.5" customHeight="1">
      <c r="D1743" s="283" t="s">
        <v>2423</v>
      </c>
      <c r="E1743" s="282"/>
      <c r="F1743" s="285" t="s">
        <v>2424</v>
      </c>
      <c r="G1743" s="199">
        <v>7</v>
      </c>
      <c r="H1743" s="284">
        <v>701</v>
      </c>
      <c r="I1743" s="284">
        <v>689</v>
      </c>
      <c r="J1743" s="284">
        <v>786</v>
      </c>
      <c r="K1743" s="284">
        <v>701</v>
      </c>
      <c r="L1743" s="284">
        <v>689</v>
      </c>
      <c r="M1743" s="284">
        <v>786</v>
      </c>
      <c r="N1743" s="284">
        <v>743</v>
      </c>
      <c r="O1743" s="284">
        <v>687</v>
      </c>
      <c r="P1743" s="284">
        <v>689</v>
      </c>
      <c r="Q1743" s="284">
        <v>783</v>
      </c>
      <c r="R1743" s="284">
        <v>743</v>
      </c>
      <c r="S1743" s="284">
        <v>952</v>
      </c>
      <c r="T1743" s="284">
        <v>1038</v>
      </c>
      <c r="U1743" s="284">
        <v>1019</v>
      </c>
      <c r="V1743" s="284">
        <v>784</v>
      </c>
      <c r="W1743" s="284">
        <v>877</v>
      </c>
      <c r="X1743" s="284">
        <v>800</v>
      </c>
      <c r="Y1743" s="284">
        <v>849</v>
      </c>
      <c r="Z1743" s="284">
        <v>993</v>
      </c>
      <c r="AA1743" s="284">
        <v>871</v>
      </c>
      <c r="AB1743" s="284">
        <v>830</v>
      </c>
      <c r="AC1743" s="284">
        <v>890</v>
      </c>
      <c r="AD1743" s="284">
        <v>1045</v>
      </c>
      <c r="AE1743" s="284">
        <v>912</v>
      </c>
      <c r="AF1743" s="284">
        <v>913</v>
      </c>
      <c r="AG1743" s="284">
        <v>976</v>
      </c>
      <c r="AH1743" s="284">
        <v>1146</v>
      </c>
      <c r="AI1743" s="284">
        <v>795</v>
      </c>
      <c r="AJ1743" s="284">
        <v>833</v>
      </c>
      <c r="AK1743" s="284">
        <v>894</v>
      </c>
      <c r="AL1743" s="284">
        <v>1050</v>
      </c>
      <c r="AM1743" s="284">
        <v>731</v>
      </c>
      <c r="AN1743" s="284">
        <v>774</v>
      </c>
      <c r="AO1743" s="284">
        <v>888</v>
      </c>
      <c r="AP1743" s="284">
        <v>756</v>
      </c>
      <c r="AQ1743" s="284">
        <v>756</v>
      </c>
      <c r="AR1743" s="284">
        <v>847</v>
      </c>
      <c r="AS1743" s="284">
        <v>844</v>
      </c>
      <c r="AU1743" t="s">
        <v>2423</v>
      </c>
    </row>
    <row r="1744" spans="4:47" ht="13.5" customHeight="1">
      <c r="D1744" s="283" t="s">
        <v>2425</v>
      </c>
      <c r="E1744" s="282"/>
      <c r="F1744" s="285" t="s">
        <v>2426</v>
      </c>
      <c r="G1744" s="199">
        <v>8.1999999999999993</v>
      </c>
      <c r="H1744" s="284">
        <v>735</v>
      </c>
      <c r="I1744" s="284">
        <v>724</v>
      </c>
      <c r="J1744" s="284">
        <v>826</v>
      </c>
      <c r="K1744" s="284">
        <v>735</v>
      </c>
      <c r="L1744" s="284">
        <v>724</v>
      </c>
      <c r="M1744" s="284">
        <v>826</v>
      </c>
      <c r="N1744" s="284">
        <v>783</v>
      </c>
      <c r="O1744" s="284">
        <v>721</v>
      </c>
      <c r="P1744" s="284">
        <v>724</v>
      </c>
      <c r="Q1744" s="284">
        <v>822</v>
      </c>
      <c r="R1744" s="284">
        <v>783</v>
      </c>
      <c r="S1744" s="284">
        <v>991</v>
      </c>
      <c r="T1744" s="284">
        <v>1085</v>
      </c>
      <c r="U1744" s="284">
        <v>1070</v>
      </c>
      <c r="V1744" s="284">
        <v>821</v>
      </c>
      <c r="W1744" s="284">
        <v>918</v>
      </c>
      <c r="X1744" s="284">
        <v>831</v>
      </c>
      <c r="Y1744" s="284">
        <v>885</v>
      </c>
      <c r="Z1744" s="284">
        <v>1036</v>
      </c>
      <c r="AA1744" s="284">
        <v>904</v>
      </c>
      <c r="AB1744" s="284">
        <v>866</v>
      </c>
      <c r="AC1744" s="284">
        <v>935</v>
      </c>
      <c r="AD1744" s="284">
        <v>1097</v>
      </c>
      <c r="AE1744" s="284">
        <v>951</v>
      </c>
      <c r="AF1744" s="284">
        <v>950</v>
      </c>
      <c r="AG1744" s="284">
        <v>1020</v>
      </c>
      <c r="AH1744" s="284">
        <v>1198</v>
      </c>
      <c r="AI1744" s="284">
        <v>824</v>
      </c>
      <c r="AJ1744" s="284">
        <v>870</v>
      </c>
      <c r="AK1744" s="284">
        <v>939</v>
      </c>
      <c r="AL1744" s="284">
        <v>1102</v>
      </c>
      <c r="AM1744" s="284">
        <v>767</v>
      </c>
      <c r="AN1744" s="284">
        <v>818</v>
      </c>
      <c r="AO1744" s="284">
        <v>938</v>
      </c>
      <c r="AP1744" s="284">
        <v>808</v>
      </c>
      <c r="AQ1744" s="284">
        <v>808</v>
      </c>
      <c r="AR1744" s="284">
        <v>921</v>
      </c>
      <c r="AS1744" s="284">
        <v>878</v>
      </c>
      <c r="AU1744" t="s">
        <v>2425</v>
      </c>
    </row>
    <row r="1745" spans="4:47" ht="13.5" customHeight="1">
      <c r="D1745" s="283" t="s">
        <v>2427</v>
      </c>
      <c r="E1745" s="282"/>
      <c r="F1745" s="285" t="s">
        <v>2428</v>
      </c>
      <c r="G1745" s="199">
        <v>9.4</v>
      </c>
      <c r="H1745" s="284">
        <v>773</v>
      </c>
      <c r="I1745" s="284">
        <v>763</v>
      </c>
      <c r="J1745" s="284">
        <v>868</v>
      </c>
      <c r="K1745" s="284">
        <v>773</v>
      </c>
      <c r="L1745" s="284">
        <v>763</v>
      </c>
      <c r="M1745" s="284">
        <v>868</v>
      </c>
      <c r="N1745" s="284">
        <v>828</v>
      </c>
      <c r="O1745" s="284">
        <v>758</v>
      </c>
      <c r="P1745" s="284">
        <v>763</v>
      </c>
      <c r="Q1745" s="284">
        <v>864</v>
      </c>
      <c r="R1745" s="284">
        <v>828</v>
      </c>
      <c r="S1745" s="284">
        <v>1027</v>
      </c>
      <c r="T1745" s="284">
        <v>1131</v>
      </c>
      <c r="U1745" s="284">
        <v>1116</v>
      </c>
      <c r="V1745" s="284">
        <v>855</v>
      </c>
      <c r="W1745" s="284">
        <v>957</v>
      </c>
      <c r="X1745" s="284">
        <v>859</v>
      </c>
      <c r="Y1745" s="284">
        <v>919</v>
      </c>
      <c r="Z1745" s="284">
        <v>1075</v>
      </c>
      <c r="AA1745" s="284">
        <v>935</v>
      </c>
      <c r="AB1745" s="284">
        <v>900</v>
      </c>
      <c r="AC1745" s="284">
        <v>977</v>
      </c>
      <c r="AD1745" s="284">
        <v>1147</v>
      </c>
      <c r="AE1745" s="284">
        <v>987</v>
      </c>
      <c r="AF1745" s="284">
        <v>984</v>
      </c>
      <c r="AG1745" s="284">
        <v>1062</v>
      </c>
      <c r="AH1745" s="284">
        <v>1247</v>
      </c>
      <c r="AI1745" s="284">
        <v>851</v>
      </c>
      <c r="AJ1745" s="284">
        <v>904</v>
      </c>
      <c r="AK1745" s="284">
        <v>981</v>
      </c>
      <c r="AL1745" s="284">
        <v>1152</v>
      </c>
      <c r="AM1745" s="284">
        <v>801</v>
      </c>
      <c r="AN1745" s="284">
        <v>859</v>
      </c>
      <c r="AO1745" s="284">
        <v>986</v>
      </c>
      <c r="AP1745" s="284">
        <v>844</v>
      </c>
      <c r="AQ1745" s="284">
        <v>844</v>
      </c>
      <c r="AR1745" s="284">
        <v>970</v>
      </c>
      <c r="AS1745" s="284">
        <v>910</v>
      </c>
      <c r="AU1745" t="s">
        <v>2427</v>
      </c>
    </row>
    <row r="1746" spans="4:47" ht="13.5" customHeight="1">
      <c r="D1746" s="283" t="s">
        <v>2566</v>
      </c>
      <c r="E1746" s="283" t="s">
        <v>4713</v>
      </c>
      <c r="F1746" s="285" t="s">
        <v>2567</v>
      </c>
      <c r="G1746" s="199">
        <v>14</v>
      </c>
      <c r="H1746" s="284">
        <v>477</v>
      </c>
      <c r="I1746" s="284">
        <v>473</v>
      </c>
      <c r="J1746" s="284">
        <v>575</v>
      </c>
      <c r="K1746" s="284">
        <v>490</v>
      </c>
      <c r="L1746" s="284">
        <v>484</v>
      </c>
      <c r="M1746" s="284">
        <v>591</v>
      </c>
      <c r="N1746" s="284">
        <v>562</v>
      </c>
      <c r="O1746" s="284">
        <v>480</v>
      </c>
      <c r="P1746" s="284">
        <v>500</v>
      </c>
      <c r="Q1746" s="284">
        <v>583</v>
      </c>
      <c r="R1746" s="284">
        <v>564</v>
      </c>
      <c r="S1746" s="284">
        <v>650</v>
      </c>
      <c r="T1746" s="284">
        <v>761</v>
      </c>
      <c r="U1746" s="284">
        <v>796</v>
      </c>
      <c r="V1746" s="284">
        <v>644</v>
      </c>
      <c r="W1746" s="284">
        <v>709</v>
      </c>
      <c r="X1746" s="284">
        <v>539</v>
      </c>
      <c r="Y1746" s="284">
        <v>587</v>
      </c>
      <c r="Z1746" s="284">
        <v>703</v>
      </c>
      <c r="AA1746" s="284">
        <v>603</v>
      </c>
      <c r="AB1746" s="284">
        <v>575</v>
      </c>
      <c r="AC1746" s="284">
        <v>639</v>
      </c>
      <c r="AD1746" s="284">
        <v>767</v>
      </c>
      <c r="AE1746" s="284">
        <v>640</v>
      </c>
      <c r="AF1746" s="284">
        <v>633</v>
      </c>
      <c r="AG1746" s="284">
        <v>697</v>
      </c>
      <c r="AH1746" s="284">
        <v>836</v>
      </c>
      <c r="AI1746" s="284">
        <v>541</v>
      </c>
      <c r="AJ1746" s="284">
        <v>584</v>
      </c>
      <c r="AK1746" s="284">
        <v>647</v>
      </c>
      <c r="AL1746" s="284">
        <v>777</v>
      </c>
      <c r="AM1746" s="284">
        <v>506</v>
      </c>
      <c r="AN1746" s="284">
        <v>546</v>
      </c>
      <c r="AO1746" s="284">
        <v>641</v>
      </c>
      <c r="AP1746" s="284">
        <v>560</v>
      </c>
      <c r="AQ1746" s="284">
        <v>560</v>
      </c>
      <c r="AR1746" s="284">
        <v>675</v>
      </c>
      <c r="AS1746" s="284">
        <v>637</v>
      </c>
      <c r="AU1746" t="s">
        <v>2566</v>
      </c>
    </row>
    <row r="1747" spans="4:47" ht="13.5" customHeight="1">
      <c r="D1747" s="283" t="s">
        <v>3331</v>
      </c>
      <c r="E1747" s="283" t="s">
        <v>4713</v>
      </c>
      <c r="F1747" s="285" t="s">
        <v>2567</v>
      </c>
      <c r="G1747" s="199">
        <v>14</v>
      </c>
      <c r="H1747" s="284">
        <v>477</v>
      </c>
      <c r="I1747" s="284">
        <v>473</v>
      </c>
      <c r="J1747" s="284">
        <v>575</v>
      </c>
      <c r="K1747" s="284">
        <v>490</v>
      </c>
      <c r="L1747" s="284">
        <v>484</v>
      </c>
      <c r="M1747" s="284">
        <v>591</v>
      </c>
      <c r="N1747" s="284">
        <v>562</v>
      </c>
      <c r="O1747" s="284">
        <v>480</v>
      </c>
      <c r="P1747" s="284">
        <v>500</v>
      </c>
      <c r="Q1747" s="284">
        <v>583</v>
      </c>
      <c r="R1747" s="284">
        <v>564</v>
      </c>
      <c r="S1747" s="284">
        <v>650</v>
      </c>
      <c r="T1747" s="284">
        <v>761</v>
      </c>
      <c r="U1747" s="284">
        <v>796</v>
      </c>
      <c r="V1747" s="284">
        <v>644</v>
      </c>
      <c r="W1747" s="284">
        <v>709</v>
      </c>
      <c r="X1747" s="284">
        <v>539</v>
      </c>
      <c r="Y1747" s="284">
        <v>587</v>
      </c>
      <c r="Z1747" s="284">
        <v>703</v>
      </c>
      <c r="AA1747" s="284">
        <v>603</v>
      </c>
      <c r="AB1747" s="284">
        <v>575</v>
      </c>
      <c r="AC1747" s="284">
        <v>639</v>
      </c>
      <c r="AD1747" s="284">
        <v>767</v>
      </c>
      <c r="AE1747" s="284">
        <v>640</v>
      </c>
      <c r="AF1747" s="284">
        <v>633</v>
      </c>
      <c r="AG1747" s="284">
        <v>697</v>
      </c>
      <c r="AH1747" s="284">
        <v>836</v>
      </c>
      <c r="AI1747" s="284">
        <v>541</v>
      </c>
      <c r="AJ1747" s="284">
        <v>584</v>
      </c>
      <c r="AK1747" s="284">
        <v>647</v>
      </c>
      <c r="AL1747" s="284">
        <v>777</v>
      </c>
      <c r="AM1747" s="284">
        <v>506</v>
      </c>
      <c r="AN1747" s="284">
        <v>546</v>
      </c>
      <c r="AO1747" s="284">
        <v>641</v>
      </c>
      <c r="AP1747" s="284">
        <v>560</v>
      </c>
      <c r="AQ1747" s="284">
        <v>560</v>
      </c>
      <c r="AR1747" s="284">
        <v>675</v>
      </c>
      <c r="AS1747" s="284">
        <v>637</v>
      </c>
      <c r="AU1747" t="s">
        <v>3331</v>
      </c>
    </row>
    <row r="1748" spans="4:47" ht="13.5" customHeight="1">
      <c r="D1748" s="283" t="s">
        <v>2562</v>
      </c>
      <c r="E1748" s="283" t="s">
        <v>4713</v>
      </c>
      <c r="F1748" s="285" t="s">
        <v>2563</v>
      </c>
      <c r="G1748" s="199">
        <v>14</v>
      </c>
      <c r="H1748" s="284">
        <v>444</v>
      </c>
      <c r="I1748" s="284">
        <v>438</v>
      </c>
      <c r="J1748" s="284">
        <v>537</v>
      </c>
      <c r="K1748" s="284">
        <v>460</v>
      </c>
      <c r="L1748" s="284">
        <v>453</v>
      </c>
      <c r="M1748" s="284">
        <v>559</v>
      </c>
      <c r="N1748" s="284">
        <v>521</v>
      </c>
      <c r="O1748" s="284">
        <v>451</v>
      </c>
      <c r="P1748" s="284">
        <v>480</v>
      </c>
      <c r="Q1748" s="284">
        <v>560</v>
      </c>
      <c r="R1748" s="284">
        <v>530</v>
      </c>
      <c r="S1748" s="284">
        <v>550</v>
      </c>
      <c r="T1748" s="284">
        <v>656</v>
      </c>
      <c r="U1748" s="284">
        <v>736</v>
      </c>
      <c r="V1748" s="284">
        <v>588</v>
      </c>
      <c r="W1748" s="284">
        <v>647</v>
      </c>
      <c r="X1748" s="284">
        <v>473</v>
      </c>
      <c r="Y1748" s="284">
        <v>521</v>
      </c>
      <c r="Z1748" s="284">
        <v>626</v>
      </c>
      <c r="AA1748" s="284">
        <v>535</v>
      </c>
      <c r="AB1748" s="284">
        <v>508</v>
      </c>
      <c r="AC1748" s="284">
        <v>571</v>
      </c>
      <c r="AD1748" s="284">
        <v>688</v>
      </c>
      <c r="AE1748" s="284">
        <v>566</v>
      </c>
      <c r="AF1748" s="284">
        <v>543</v>
      </c>
      <c r="AG1748" s="284">
        <v>606</v>
      </c>
      <c r="AH1748" s="284">
        <v>729</v>
      </c>
      <c r="AI1748" s="284">
        <v>473</v>
      </c>
      <c r="AJ1748" s="284">
        <v>519</v>
      </c>
      <c r="AK1748" s="284">
        <v>582</v>
      </c>
      <c r="AL1748" s="284">
        <v>701</v>
      </c>
      <c r="AM1748" s="284">
        <v>463</v>
      </c>
      <c r="AN1748" s="284">
        <v>500</v>
      </c>
      <c r="AO1748" s="284">
        <v>587</v>
      </c>
      <c r="AP1748" s="284">
        <v>541</v>
      </c>
      <c r="AQ1748" s="284">
        <v>541</v>
      </c>
      <c r="AR1748" s="284">
        <v>651</v>
      </c>
      <c r="AS1748" s="284">
        <v>588</v>
      </c>
      <c r="AU1748" t="s">
        <v>2562</v>
      </c>
    </row>
    <row r="1749" spans="4:47" ht="13.5" customHeight="1">
      <c r="D1749" s="283" t="s">
        <v>3332</v>
      </c>
      <c r="E1749" s="283" t="s">
        <v>4713</v>
      </c>
      <c r="F1749" s="285" t="s">
        <v>2563</v>
      </c>
      <c r="G1749" s="199">
        <v>14</v>
      </c>
      <c r="H1749" s="284">
        <v>444</v>
      </c>
      <c r="I1749" s="284">
        <v>438</v>
      </c>
      <c r="J1749" s="284">
        <v>537</v>
      </c>
      <c r="K1749" s="284">
        <v>460</v>
      </c>
      <c r="L1749" s="284">
        <v>453</v>
      </c>
      <c r="M1749" s="284">
        <v>559</v>
      </c>
      <c r="N1749" s="284">
        <v>521</v>
      </c>
      <c r="O1749" s="284">
        <v>451</v>
      </c>
      <c r="P1749" s="284">
        <v>480</v>
      </c>
      <c r="Q1749" s="284">
        <v>560</v>
      </c>
      <c r="R1749" s="284">
        <v>530</v>
      </c>
      <c r="S1749" s="284">
        <v>550</v>
      </c>
      <c r="T1749" s="284">
        <v>656</v>
      </c>
      <c r="U1749" s="284">
        <v>736</v>
      </c>
      <c r="V1749" s="284">
        <v>588</v>
      </c>
      <c r="W1749" s="284">
        <v>647</v>
      </c>
      <c r="X1749" s="284">
        <v>473</v>
      </c>
      <c r="Y1749" s="284">
        <v>521</v>
      </c>
      <c r="Z1749" s="284">
        <v>626</v>
      </c>
      <c r="AA1749" s="284">
        <v>535</v>
      </c>
      <c r="AB1749" s="284">
        <v>508</v>
      </c>
      <c r="AC1749" s="284">
        <v>571</v>
      </c>
      <c r="AD1749" s="284">
        <v>688</v>
      </c>
      <c r="AE1749" s="284">
        <v>566</v>
      </c>
      <c r="AF1749" s="284">
        <v>543</v>
      </c>
      <c r="AG1749" s="284">
        <v>606</v>
      </c>
      <c r="AH1749" s="284">
        <v>729</v>
      </c>
      <c r="AI1749" s="284">
        <v>473</v>
      </c>
      <c r="AJ1749" s="284">
        <v>519</v>
      </c>
      <c r="AK1749" s="284">
        <v>582</v>
      </c>
      <c r="AL1749" s="284">
        <v>701</v>
      </c>
      <c r="AM1749" s="284">
        <v>463</v>
      </c>
      <c r="AN1749" s="284">
        <v>500</v>
      </c>
      <c r="AO1749" s="284">
        <v>587</v>
      </c>
      <c r="AP1749" s="284">
        <v>541</v>
      </c>
      <c r="AQ1749" s="284">
        <v>541</v>
      </c>
      <c r="AR1749" s="284">
        <v>651</v>
      </c>
      <c r="AS1749" s="284">
        <v>588</v>
      </c>
      <c r="AU1749" t="s">
        <v>3332</v>
      </c>
    </row>
    <row r="1750" spans="4:47" ht="13.5" customHeight="1">
      <c r="D1750" s="283" t="s">
        <v>966</v>
      </c>
      <c r="E1750" s="282"/>
      <c r="F1750" s="285" t="s">
        <v>982</v>
      </c>
      <c r="G1750" s="199">
        <v>1.2000000000000002</v>
      </c>
      <c r="H1750" s="284"/>
      <c r="I1750" s="284">
        <v>258.66000000000003</v>
      </c>
      <c r="J1750" s="284"/>
      <c r="K1750" s="284"/>
      <c r="L1750" s="284">
        <v>258.66000000000003</v>
      </c>
      <c r="M1750" s="284"/>
      <c r="N1750" s="284"/>
      <c r="O1750" s="284"/>
      <c r="P1750" s="284">
        <v>258.66000000000003</v>
      </c>
      <c r="Q1750" s="284"/>
      <c r="R1750" s="284"/>
      <c r="S1750" s="284"/>
      <c r="T1750" s="284">
        <v>258.66000000000003</v>
      </c>
      <c r="U1750" s="284"/>
      <c r="V1750" s="284">
        <v>258.66000000000003</v>
      </c>
      <c r="W1750" s="284"/>
      <c r="X1750" s="284"/>
      <c r="Y1750" s="284">
        <v>258.66000000000003</v>
      </c>
      <c r="Z1750" s="284"/>
      <c r="AA1750" s="284"/>
      <c r="AB1750" s="284"/>
      <c r="AC1750" s="284">
        <v>258.66000000000003</v>
      </c>
      <c r="AD1750" s="284"/>
      <c r="AE1750" s="284"/>
      <c r="AF1750" s="284"/>
      <c r="AG1750" s="284">
        <v>258.66000000000003</v>
      </c>
      <c r="AH1750" s="284"/>
      <c r="AI1750" s="284">
        <v>258.66000000000003</v>
      </c>
      <c r="AJ1750" s="284"/>
      <c r="AK1750" s="284">
        <v>258.66000000000003</v>
      </c>
      <c r="AL1750" s="284"/>
      <c r="AM1750" s="284"/>
      <c r="AN1750" s="284">
        <v>258.66000000000003</v>
      </c>
      <c r="AO1750" s="284"/>
      <c r="AP1750" s="284"/>
      <c r="AQ1750" s="287" t="s">
        <v>2022</v>
      </c>
      <c r="AR1750" s="284"/>
      <c r="AS1750" s="287" t="s">
        <v>2022</v>
      </c>
      <c r="AU1750" t="s">
        <v>966</v>
      </c>
    </row>
    <row r="1751" spans="4:47" ht="13.5" customHeight="1">
      <c r="D1751" s="283" t="s">
        <v>967</v>
      </c>
      <c r="E1751" s="282"/>
      <c r="F1751" s="285" t="s">
        <v>983</v>
      </c>
      <c r="G1751" s="199">
        <v>1.3</v>
      </c>
      <c r="H1751" s="284"/>
      <c r="I1751" s="284">
        <v>283.43</v>
      </c>
      <c r="J1751" s="284"/>
      <c r="K1751" s="284"/>
      <c r="L1751" s="284">
        <v>283.43</v>
      </c>
      <c r="M1751" s="284"/>
      <c r="N1751" s="284"/>
      <c r="O1751" s="284"/>
      <c r="P1751" s="284">
        <v>283.43</v>
      </c>
      <c r="Q1751" s="284"/>
      <c r="R1751" s="284"/>
      <c r="S1751" s="284"/>
      <c r="T1751" s="284">
        <v>283.43</v>
      </c>
      <c r="U1751" s="284"/>
      <c r="V1751" s="284">
        <v>283.43</v>
      </c>
      <c r="W1751" s="284"/>
      <c r="X1751" s="284"/>
      <c r="Y1751" s="284">
        <v>283.43</v>
      </c>
      <c r="Z1751" s="284"/>
      <c r="AA1751" s="284"/>
      <c r="AB1751" s="284"/>
      <c r="AC1751" s="284">
        <v>283.43</v>
      </c>
      <c r="AD1751" s="284"/>
      <c r="AE1751" s="284"/>
      <c r="AF1751" s="284"/>
      <c r="AG1751" s="284">
        <v>283.43</v>
      </c>
      <c r="AH1751" s="284"/>
      <c r="AI1751" s="284">
        <v>283.43</v>
      </c>
      <c r="AJ1751" s="284"/>
      <c r="AK1751" s="284">
        <v>283.43</v>
      </c>
      <c r="AL1751" s="284"/>
      <c r="AM1751" s="284"/>
      <c r="AN1751" s="284">
        <v>283.43</v>
      </c>
      <c r="AO1751" s="284"/>
      <c r="AP1751" s="284"/>
      <c r="AQ1751" s="287" t="s">
        <v>2022</v>
      </c>
      <c r="AR1751" s="284"/>
      <c r="AS1751" s="287" t="s">
        <v>2022</v>
      </c>
      <c r="AU1751" t="s">
        <v>967</v>
      </c>
    </row>
    <row r="1752" spans="4:47" ht="13.5" customHeight="1">
      <c r="D1752" s="283" t="s">
        <v>968</v>
      </c>
      <c r="E1752" s="282"/>
      <c r="F1752" s="285" t="s">
        <v>984</v>
      </c>
      <c r="G1752" s="199">
        <v>0.5</v>
      </c>
      <c r="H1752" s="284"/>
      <c r="I1752" s="284">
        <v>142.15</v>
      </c>
      <c r="J1752" s="284"/>
      <c r="K1752" s="284"/>
      <c r="L1752" s="284">
        <v>142.15</v>
      </c>
      <c r="M1752" s="284"/>
      <c r="N1752" s="284"/>
      <c r="O1752" s="284"/>
      <c r="P1752" s="284">
        <v>142.15</v>
      </c>
      <c r="Q1752" s="284"/>
      <c r="R1752" s="284"/>
      <c r="S1752" s="284"/>
      <c r="T1752" s="284">
        <v>142.15</v>
      </c>
      <c r="U1752" s="284"/>
      <c r="V1752" s="284">
        <v>142.15</v>
      </c>
      <c r="W1752" s="284"/>
      <c r="X1752" s="284"/>
      <c r="Y1752" s="284">
        <v>142.15</v>
      </c>
      <c r="Z1752" s="284"/>
      <c r="AA1752" s="284"/>
      <c r="AB1752" s="284"/>
      <c r="AC1752" s="284">
        <v>142.15</v>
      </c>
      <c r="AD1752" s="284"/>
      <c r="AE1752" s="284"/>
      <c r="AF1752" s="284"/>
      <c r="AG1752" s="284">
        <v>142.15</v>
      </c>
      <c r="AH1752" s="284"/>
      <c r="AI1752" s="284">
        <v>142.15</v>
      </c>
      <c r="AJ1752" s="284"/>
      <c r="AK1752" s="284">
        <v>142.15</v>
      </c>
      <c r="AL1752" s="284"/>
      <c r="AM1752" s="284"/>
      <c r="AN1752" s="284">
        <v>142.15</v>
      </c>
      <c r="AO1752" s="284"/>
      <c r="AP1752" s="284"/>
      <c r="AQ1752" s="287" t="s">
        <v>2022</v>
      </c>
      <c r="AR1752" s="284"/>
      <c r="AS1752" s="287" t="s">
        <v>2022</v>
      </c>
      <c r="AU1752" t="s">
        <v>968</v>
      </c>
    </row>
    <row r="1753" spans="4:47" ht="13.5" customHeight="1">
      <c r="D1753" s="283" t="s">
        <v>969</v>
      </c>
      <c r="E1753" s="282"/>
      <c r="F1753" s="285" t="s">
        <v>985</v>
      </c>
      <c r="G1753" s="199">
        <v>0.79999999999999993</v>
      </c>
      <c r="H1753" s="284"/>
      <c r="I1753" s="284">
        <v>188.1</v>
      </c>
      <c r="J1753" s="284"/>
      <c r="K1753" s="284"/>
      <c r="L1753" s="284">
        <v>188.1</v>
      </c>
      <c r="M1753" s="284"/>
      <c r="N1753" s="284"/>
      <c r="O1753" s="284"/>
      <c r="P1753" s="284">
        <v>188.1</v>
      </c>
      <c r="Q1753" s="284"/>
      <c r="R1753" s="284"/>
      <c r="S1753" s="284"/>
      <c r="T1753" s="284">
        <v>188.1</v>
      </c>
      <c r="U1753" s="284"/>
      <c r="V1753" s="284">
        <v>188.1</v>
      </c>
      <c r="W1753" s="284"/>
      <c r="X1753" s="284"/>
      <c r="Y1753" s="284">
        <v>188.1</v>
      </c>
      <c r="Z1753" s="284"/>
      <c r="AA1753" s="284"/>
      <c r="AB1753" s="284"/>
      <c r="AC1753" s="284">
        <v>188.1</v>
      </c>
      <c r="AD1753" s="284"/>
      <c r="AE1753" s="284"/>
      <c r="AF1753" s="284"/>
      <c r="AG1753" s="284">
        <v>188.1</v>
      </c>
      <c r="AH1753" s="284"/>
      <c r="AI1753" s="284">
        <v>188.1</v>
      </c>
      <c r="AJ1753" s="284"/>
      <c r="AK1753" s="284">
        <v>188.1</v>
      </c>
      <c r="AL1753" s="284"/>
      <c r="AM1753" s="284"/>
      <c r="AN1753" s="284">
        <v>188.1</v>
      </c>
      <c r="AO1753" s="284"/>
      <c r="AP1753" s="284"/>
      <c r="AQ1753" s="287" t="s">
        <v>2022</v>
      </c>
      <c r="AR1753" s="284"/>
      <c r="AS1753" s="287" t="s">
        <v>2022</v>
      </c>
      <c r="AU1753" t="s">
        <v>969</v>
      </c>
    </row>
    <row r="1754" spans="4:47" ht="13.5" customHeight="1">
      <c r="D1754" s="283" t="s">
        <v>970</v>
      </c>
      <c r="E1754" s="282"/>
      <c r="F1754" s="285" t="s">
        <v>986</v>
      </c>
      <c r="G1754" s="199">
        <v>1</v>
      </c>
      <c r="H1754" s="284"/>
      <c r="I1754" s="284">
        <v>233.96</v>
      </c>
      <c r="J1754" s="284"/>
      <c r="K1754" s="284"/>
      <c r="L1754" s="284">
        <v>233.96</v>
      </c>
      <c r="M1754" s="284"/>
      <c r="N1754" s="284"/>
      <c r="O1754" s="284"/>
      <c r="P1754" s="284">
        <v>233.96</v>
      </c>
      <c r="Q1754" s="284"/>
      <c r="R1754" s="284"/>
      <c r="S1754" s="284"/>
      <c r="T1754" s="284">
        <v>233.96</v>
      </c>
      <c r="U1754" s="284"/>
      <c r="V1754" s="284">
        <v>233.96</v>
      </c>
      <c r="W1754" s="284"/>
      <c r="X1754" s="284"/>
      <c r="Y1754" s="284">
        <v>233.96</v>
      </c>
      <c r="Z1754" s="284"/>
      <c r="AA1754" s="284"/>
      <c r="AB1754" s="284"/>
      <c r="AC1754" s="284">
        <v>233.96</v>
      </c>
      <c r="AD1754" s="284"/>
      <c r="AE1754" s="284"/>
      <c r="AF1754" s="284"/>
      <c r="AG1754" s="284">
        <v>233.96</v>
      </c>
      <c r="AH1754" s="284"/>
      <c r="AI1754" s="284">
        <v>233.96</v>
      </c>
      <c r="AJ1754" s="284"/>
      <c r="AK1754" s="284">
        <v>233.96</v>
      </c>
      <c r="AL1754" s="284"/>
      <c r="AM1754" s="284"/>
      <c r="AN1754" s="284">
        <v>233.96</v>
      </c>
      <c r="AO1754" s="284"/>
      <c r="AP1754" s="284"/>
      <c r="AQ1754" s="287" t="s">
        <v>2022</v>
      </c>
      <c r="AR1754" s="284"/>
      <c r="AS1754" s="287" t="s">
        <v>2022</v>
      </c>
      <c r="AU1754" t="s">
        <v>970</v>
      </c>
    </row>
    <row r="1755" spans="4:47" ht="13.5" customHeight="1">
      <c r="D1755" s="283" t="s">
        <v>971</v>
      </c>
      <c r="E1755" s="282"/>
      <c r="F1755" s="285" t="s">
        <v>987</v>
      </c>
      <c r="G1755" s="199">
        <v>1.5</v>
      </c>
      <c r="H1755" s="284"/>
      <c r="I1755" s="284">
        <v>292.95999999999998</v>
      </c>
      <c r="J1755" s="284"/>
      <c r="K1755" s="284"/>
      <c r="L1755" s="284">
        <v>292.95999999999998</v>
      </c>
      <c r="M1755" s="284"/>
      <c r="N1755" s="284"/>
      <c r="O1755" s="284"/>
      <c r="P1755" s="284">
        <v>292.95999999999998</v>
      </c>
      <c r="Q1755" s="284"/>
      <c r="R1755" s="284"/>
      <c r="S1755" s="284"/>
      <c r="T1755" s="284">
        <v>292.95999999999998</v>
      </c>
      <c r="U1755" s="284"/>
      <c r="V1755" s="284">
        <v>292.95999999999998</v>
      </c>
      <c r="W1755" s="284"/>
      <c r="X1755" s="284"/>
      <c r="Y1755" s="284">
        <v>292.95999999999998</v>
      </c>
      <c r="Z1755" s="284"/>
      <c r="AA1755" s="284"/>
      <c r="AB1755" s="284"/>
      <c r="AC1755" s="284">
        <v>292.95999999999998</v>
      </c>
      <c r="AD1755" s="284"/>
      <c r="AE1755" s="284"/>
      <c r="AF1755" s="284"/>
      <c r="AG1755" s="284">
        <v>292.95999999999998</v>
      </c>
      <c r="AH1755" s="284"/>
      <c r="AI1755" s="284">
        <v>292.95999999999998</v>
      </c>
      <c r="AJ1755" s="284"/>
      <c r="AK1755" s="284">
        <v>292.95999999999998</v>
      </c>
      <c r="AL1755" s="284"/>
      <c r="AM1755" s="284"/>
      <c r="AN1755" s="284">
        <v>292.95999999999998</v>
      </c>
      <c r="AO1755" s="284"/>
      <c r="AP1755" s="284"/>
      <c r="AQ1755" s="287" t="s">
        <v>2022</v>
      </c>
      <c r="AR1755" s="284"/>
      <c r="AS1755" s="287" t="s">
        <v>2022</v>
      </c>
      <c r="AU1755" t="s">
        <v>971</v>
      </c>
    </row>
    <row r="1756" spans="4:47" ht="13.5" customHeight="1">
      <c r="D1756" s="283" t="s">
        <v>999</v>
      </c>
      <c r="E1756" s="282"/>
      <c r="F1756" s="285" t="s">
        <v>988</v>
      </c>
      <c r="G1756" s="199">
        <v>0.7</v>
      </c>
      <c r="H1756" s="284"/>
      <c r="I1756" s="284">
        <v>157.21</v>
      </c>
      <c r="J1756" s="284"/>
      <c r="K1756" s="284"/>
      <c r="L1756" s="284">
        <v>157.21</v>
      </c>
      <c r="M1756" s="284"/>
      <c r="N1756" s="284"/>
      <c r="O1756" s="284"/>
      <c r="P1756" s="284">
        <v>157.21</v>
      </c>
      <c r="Q1756" s="284"/>
      <c r="R1756" s="284"/>
      <c r="S1756" s="284"/>
      <c r="T1756" s="284">
        <v>157.21</v>
      </c>
      <c r="U1756" s="284"/>
      <c r="V1756" s="284">
        <v>157.21</v>
      </c>
      <c r="W1756" s="284"/>
      <c r="X1756" s="284"/>
      <c r="Y1756" s="284">
        <v>157.21</v>
      </c>
      <c r="Z1756" s="284"/>
      <c r="AA1756" s="284"/>
      <c r="AB1756" s="284"/>
      <c r="AC1756" s="284">
        <v>157.21</v>
      </c>
      <c r="AD1756" s="284"/>
      <c r="AE1756" s="284"/>
      <c r="AF1756" s="284"/>
      <c r="AG1756" s="284">
        <v>157.21</v>
      </c>
      <c r="AH1756" s="284"/>
      <c r="AI1756" s="284">
        <v>157.21</v>
      </c>
      <c r="AJ1756" s="284"/>
      <c r="AK1756" s="284">
        <v>157.21</v>
      </c>
      <c r="AL1756" s="284"/>
      <c r="AM1756" s="284"/>
      <c r="AN1756" s="284">
        <v>157.21</v>
      </c>
      <c r="AO1756" s="284"/>
      <c r="AP1756" s="284"/>
      <c r="AQ1756" s="287" t="s">
        <v>2022</v>
      </c>
      <c r="AR1756" s="284"/>
      <c r="AS1756" s="287" t="s">
        <v>2022</v>
      </c>
      <c r="AU1756" t="s">
        <v>999</v>
      </c>
    </row>
    <row r="1757" spans="4:47" ht="13.5" customHeight="1">
      <c r="D1757" s="283" t="s">
        <v>972</v>
      </c>
      <c r="E1757" s="282"/>
      <c r="F1757" s="285" t="s">
        <v>989</v>
      </c>
      <c r="G1757" s="199">
        <v>1</v>
      </c>
      <c r="H1757" s="284"/>
      <c r="I1757" s="284">
        <v>210.68</v>
      </c>
      <c r="J1757" s="284"/>
      <c r="K1757" s="284"/>
      <c r="L1757" s="284">
        <v>210.68</v>
      </c>
      <c r="M1757" s="284"/>
      <c r="N1757" s="284"/>
      <c r="O1757" s="284"/>
      <c r="P1757" s="284">
        <v>210.68</v>
      </c>
      <c r="Q1757" s="284"/>
      <c r="R1757" s="284"/>
      <c r="S1757" s="284"/>
      <c r="T1757" s="284">
        <v>210.68</v>
      </c>
      <c r="U1757" s="284"/>
      <c r="V1757" s="284">
        <v>210.68</v>
      </c>
      <c r="W1757" s="284"/>
      <c r="X1757" s="284"/>
      <c r="Y1757" s="284">
        <v>210.68</v>
      </c>
      <c r="Z1757" s="284"/>
      <c r="AA1757" s="284"/>
      <c r="AB1757" s="284"/>
      <c r="AC1757" s="284">
        <v>210.68</v>
      </c>
      <c r="AD1757" s="284"/>
      <c r="AE1757" s="284"/>
      <c r="AF1757" s="284"/>
      <c r="AG1757" s="284">
        <v>210.68</v>
      </c>
      <c r="AH1757" s="284"/>
      <c r="AI1757" s="284">
        <v>210.68</v>
      </c>
      <c r="AJ1757" s="284"/>
      <c r="AK1757" s="284">
        <v>210.68</v>
      </c>
      <c r="AL1757" s="284"/>
      <c r="AM1757" s="284"/>
      <c r="AN1757" s="284">
        <v>210.68</v>
      </c>
      <c r="AO1757" s="284"/>
      <c r="AP1757" s="284"/>
      <c r="AQ1757" s="287" t="s">
        <v>2022</v>
      </c>
      <c r="AR1757" s="284"/>
      <c r="AS1757" s="287" t="s">
        <v>2022</v>
      </c>
      <c r="AU1757" t="s">
        <v>972</v>
      </c>
    </row>
    <row r="1758" spans="4:47" ht="13.5" customHeight="1">
      <c r="D1758" s="283" t="s">
        <v>973</v>
      </c>
      <c r="E1758" s="282"/>
      <c r="F1758" s="285" t="s">
        <v>990</v>
      </c>
      <c r="G1758" s="199">
        <v>1.4000000000000001</v>
      </c>
      <c r="H1758" s="284"/>
      <c r="I1758" s="284">
        <v>264.08</v>
      </c>
      <c r="J1758" s="284"/>
      <c r="K1758" s="284"/>
      <c r="L1758" s="284">
        <v>264.08</v>
      </c>
      <c r="M1758" s="284"/>
      <c r="N1758" s="284"/>
      <c r="O1758" s="284"/>
      <c r="P1758" s="284">
        <v>264.08</v>
      </c>
      <c r="Q1758" s="284"/>
      <c r="R1758" s="284"/>
      <c r="S1758" s="284"/>
      <c r="T1758" s="284">
        <v>264.08</v>
      </c>
      <c r="U1758" s="284"/>
      <c r="V1758" s="284">
        <v>264.08</v>
      </c>
      <c r="W1758" s="284"/>
      <c r="X1758" s="284"/>
      <c r="Y1758" s="284">
        <v>264.08</v>
      </c>
      <c r="Z1758" s="284"/>
      <c r="AA1758" s="284"/>
      <c r="AB1758" s="284"/>
      <c r="AC1758" s="284">
        <v>264.08</v>
      </c>
      <c r="AD1758" s="284"/>
      <c r="AE1758" s="284"/>
      <c r="AF1758" s="284"/>
      <c r="AG1758" s="284">
        <v>264.08</v>
      </c>
      <c r="AH1758" s="284"/>
      <c r="AI1758" s="284">
        <v>264.08</v>
      </c>
      <c r="AJ1758" s="284"/>
      <c r="AK1758" s="284">
        <v>264.08</v>
      </c>
      <c r="AL1758" s="284"/>
      <c r="AM1758" s="284"/>
      <c r="AN1758" s="284">
        <v>264.08</v>
      </c>
      <c r="AO1758" s="284"/>
      <c r="AP1758" s="284"/>
      <c r="AQ1758" s="287" t="s">
        <v>2022</v>
      </c>
      <c r="AR1758" s="284"/>
      <c r="AS1758" s="287" t="s">
        <v>2022</v>
      </c>
      <c r="AU1758" t="s">
        <v>973</v>
      </c>
    </row>
    <row r="1759" spans="4:47" ht="13.5" customHeight="1">
      <c r="D1759" s="283" t="s">
        <v>974</v>
      </c>
      <c r="E1759" s="282"/>
      <c r="F1759" s="285" t="s">
        <v>991</v>
      </c>
      <c r="G1759" s="199">
        <v>1.9000000000000001</v>
      </c>
      <c r="H1759" s="284"/>
      <c r="I1759" s="284">
        <v>339.2</v>
      </c>
      <c r="J1759" s="284"/>
      <c r="K1759" s="284"/>
      <c r="L1759" s="284">
        <v>339.2</v>
      </c>
      <c r="M1759" s="284"/>
      <c r="N1759" s="284"/>
      <c r="O1759" s="284"/>
      <c r="P1759" s="284">
        <v>339.2</v>
      </c>
      <c r="Q1759" s="284"/>
      <c r="R1759" s="284"/>
      <c r="S1759" s="284"/>
      <c r="T1759" s="284">
        <v>339.2</v>
      </c>
      <c r="U1759" s="284"/>
      <c r="V1759" s="284">
        <v>339.2</v>
      </c>
      <c r="W1759" s="284"/>
      <c r="X1759" s="284"/>
      <c r="Y1759" s="284">
        <v>339.2</v>
      </c>
      <c r="Z1759" s="284"/>
      <c r="AA1759" s="284"/>
      <c r="AB1759" s="284"/>
      <c r="AC1759" s="284">
        <v>339.2</v>
      </c>
      <c r="AD1759" s="284"/>
      <c r="AE1759" s="284"/>
      <c r="AF1759" s="284"/>
      <c r="AG1759" s="284">
        <v>339.2</v>
      </c>
      <c r="AH1759" s="284"/>
      <c r="AI1759" s="284">
        <v>339.2</v>
      </c>
      <c r="AJ1759" s="284"/>
      <c r="AK1759" s="284">
        <v>339.2</v>
      </c>
      <c r="AL1759" s="284"/>
      <c r="AM1759" s="284"/>
      <c r="AN1759" s="284">
        <v>339.2</v>
      </c>
      <c r="AO1759" s="284"/>
      <c r="AP1759" s="284"/>
      <c r="AQ1759" s="287" t="s">
        <v>2022</v>
      </c>
      <c r="AR1759" s="284"/>
      <c r="AS1759" s="287" t="s">
        <v>2022</v>
      </c>
      <c r="AU1759" t="s">
        <v>974</v>
      </c>
    </row>
    <row r="1760" spans="4:47" ht="13.5" customHeight="1">
      <c r="D1760" s="283" t="s">
        <v>975</v>
      </c>
      <c r="E1760" s="282"/>
      <c r="F1760" s="285" t="s">
        <v>992</v>
      </c>
      <c r="G1760" s="199">
        <v>0.9</v>
      </c>
      <c r="H1760" s="284"/>
      <c r="I1760" s="284">
        <v>177.51</v>
      </c>
      <c r="J1760" s="284"/>
      <c r="K1760" s="284"/>
      <c r="L1760" s="284">
        <v>177.51</v>
      </c>
      <c r="M1760" s="284"/>
      <c r="N1760" s="284"/>
      <c r="O1760" s="284"/>
      <c r="P1760" s="284">
        <v>177.51</v>
      </c>
      <c r="Q1760" s="284"/>
      <c r="R1760" s="284"/>
      <c r="S1760" s="284"/>
      <c r="T1760" s="284">
        <v>177.51</v>
      </c>
      <c r="U1760" s="284"/>
      <c r="V1760" s="284">
        <v>177.51</v>
      </c>
      <c r="W1760" s="284"/>
      <c r="X1760" s="284"/>
      <c r="Y1760" s="284">
        <v>177.51</v>
      </c>
      <c r="Z1760" s="284"/>
      <c r="AA1760" s="284"/>
      <c r="AB1760" s="284"/>
      <c r="AC1760" s="284">
        <v>177.51</v>
      </c>
      <c r="AD1760" s="284"/>
      <c r="AE1760" s="284"/>
      <c r="AF1760" s="284"/>
      <c r="AG1760" s="284">
        <v>177.51</v>
      </c>
      <c r="AH1760" s="284"/>
      <c r="AI1760" s="284">
        <v>177.51</v>
      </c>
      <c r="AJ1760" s="284"/>
      <c r="AK1760" s="284">
        <v>177.51</v>
      </c>
      <c r="AL1760" s="284"/>
      <c r="AM1760" s="284"/>
      <c r="AN1760" s="284">
        <v>177.51</v>
      </c>
      <c r="AO1760" s="284"/>
      <c r="AP1760" s="284"/>
      <c r="AQ1760" s="287" t="s">
        <v>2022</v>
      </c>
      <c r="AR1760" s="284"/>
      <c r="AS1760" s="287" t="s">
        <v>2022</v>
      </c>
      <c r="AU1760" t="s">
        <v>975</v>
      </c>
    </row>
    <row r="1761" spans="4:47" ht="13.5" customHeight="1">
      <c r="D1761" s="283" t="s">
        <v>977</v>
      </c>
      <c r="E1761" s="282"/>
      <c r="F1761" s="285" t="s">
        <v>993</v>
      </c>
      <c r="G1761" s="199">
        <v>1.3</v>
      </c>
      <c r="H1761" s="284"/>
      <c r="I1761" s="284">
        <v>241.13</v>
      </c>
      <c r="J1761" s="284"/>
      <c r="K1761" s="284"/>
      <c r="L1761" s="284">
        <v>241.13</v>
      </c>
      <c r="M1761" s="284"/>
      <c r="N1761" s="284"/>
      <c r="O1761" s="284"/>
      <c r="P1761" s="284">
        <v>241.13</v>
      </c>
      <c r="Q1761" s="284"/>
      <c r="R1761" s="284"/>
      <c r="S1761" s="284"/>
      <c r="T1761" s="284">
        <v>241.13</v>
      </c>
      <c r="U1761" s="284"/>
      <c r="V1761" s="284">
        <v>241.13</v>
      </c>
      <c r="W1761" s="284"/>
      <c r="X1761" s="284"/>
      <c r="Y1761" s="284">
        <v>241.13</v>
      </c>
      <c r="Z1761" s="284"/>
      <c r="AA1761" s="284"/>
      <c r="AB1761" s="284"/>
      <c r="AC1761" s="284">
        <v>241.13</v>
      </c>
      <c r="AD1761" s="284"/>
      <c r="AE1761" s="284"/>
      <c r="AF1761" s="284"/>
      <c r="AG1761" s="284">
        <v>241.13</v>
      </c>
      <c r="AH1761" s="284"/>
      <c r="AI1761" s="284">
        <v>241.13</v>
      </c>
      <c r="AJ1761" s="284"/>
      <c r="AK1761" s="284">
        <v>241.13</v>
      </c>
      <c r="AL1761" s="284"/>
      <c r="AM1761" s="284"/>
      <c r="AN1761" s="284">
        <v>241.13</v>
      </c>
      <c r="AO1761" s="284"/>
      <c r="AP1761" s="284"/>
      <c r="AQ1761" s="287" t="s">
        <v>2022</v>
      </c>
      <c r="AR1761" s="284"/>
      <c r="AS1761" s="287" t="s">
        <v>2022</v>
      </c>
      <c r="AU1761" t="s">
        <v>977</v>
      </c>
    </row>
    <row r="1762" spans="4:47" ht="13.5" customHeight="1">
      <c r="D1762" s="283" t="s">
        <v>976</v>
      </c>
      <c r="E1762" s="282"/>
      <c r="F1762" s="285" t="s">
        <v>994</v>
      </c>
      <c r="G1762" s="199">
        <v>1.7000000000000002</v>
      </c>
      <c r="H1762" s="284"/>
      <c r="I1762" s="284">
        <v>304.68</v>
      </c>
      <c r="J1762" s="284"/>
      <c r="K1762" s="284"/>
      <c r="L1762" s="284">
        <v>304.68</v>
      </c>
      <c r="M1762" s="284"/>
      <c r="N1762" s="284"/>
      <c r="O1762" s="284"/>
      <c r="P1762" s="284">
        <v>304.68</v>
      </c>
      <c r="Q1762" s="284"/>
      <c r="R1762" s="284"/>
      <c r="S1762" s="284"/>
      <c r="T1762" s="284">
        <v>304.68</v>
      </c>
      <c r="U1762" s="284"/>
      <c r="V1762" s="284">
        <v>304.68</v>
      </c>
      <c r="W1762" s="284"/>
      <c r="X1762" s="284"/>
      <c r="Y1762" s="284">
        <v>304.68</v>
      </c>
      <c r="Z1762" s="284"/>
      <c r="AA1762" s="284"/>
      <c r="AB1762" s="284"/>
      <c r="AC1762" s="284">
        <v>304.68</v>
      </c>
      <c r="AD1762" s="284"/>
      <c r="AE1762" s="284"/>
      <c r="AF1762" s="284"/>
      <c r="AG1762" s="284">
        <v>304.68</v>
      </c>
      <c r="AH1762" s="284"/>
      <c r="AI1762" s="284">
        <v>304.68</v>
      </c>
      <c r="AJ1762" s="284"/>
      <c r="AK1762" s="284">
        <v>304.68</v>
      </c>
      <c r="AL1762" s="284"/>
      <c r="AM1762" s="284"/>
      <c r="AN1762" s="284">
        <v>304.68</v>
      </c>
      <c r="AO1762" s="284"/>
      <c r="AP1762" s="284"/>
      <c r="AQ1762" s="287" t="s">
        <v>2022</v>
      </c>
      <c r="AR1762" s="284"/>
      <c r="AS1762" s="287" t="s">
        <v>2022</v>
      </c>
      <c r="AU1762" t="s">
        <v>976</v>
      </c>
    </row>
    <row r="1763" spans="4:47" ht="13.5" customHeight="1">
      <c r="D1763" s="283" t="s">
        <v>978</v>
      </c>
      <c r="E1763" s="282"/>
      <c r="F1763" s="285" t="s">
        <v>995</v>
      </c>
      <c r="G1763" s="199">
        <v>2.3000000000000003</v>
      </c>
      <c r="H1763" s="284"/>
      <c r="I1763" s="284">
        <v>391.4</v>
      </c>
      <c r="J1763" s="284"/>
      <c r="K1763" s="284"/>
      <c r="L1763" s="284">
        <v>391.4</v>
      </c>
      <c r="M1763" s="284"/>
      <c r="N1763" s="284"/>
      <c r="O1763" s="284"/>
      <c r="P1763" s="284">
        <v>391.4</v>
      </c>
      <c r="Q1763" s="284"/>
      <c r="R1763" s="284"/>
      <c r="S1763" s="284"/>
      <c r="T1763" s="284">
        <v>391.4</v>
      </c>
      <c r="U1763" s="284"/>
      <c r="V1763" s="284">
        <v>391.4</v>
      </c>
      <c r="W1763" s="284"/>
      <c r="X1763" s="284"/>
      <c r="Y1763" s="284">
        <v>391.4</v>
      </c>
      <c r="Z1763" s="284"/>
      <c r="AA1763" s="284"/>
      <c r="AB1763" s="284"/>
      <c r="AC1763" s="284">
        <v>391.4</v>
      </c>
      <c r="AD1763" s="284"/>
      <c r="AE1763" s="284"/>
      <c r="AF1763" s="284"/>
      <c r="AG1763" s="284">
        <v>391.4</v>
      </c>
      <c r="AH1763" s="284"/>
      <c r="AI1763" s="284">
        <v>391.4</v>
      </c>
      <c r="AJ1763" s="284"/>
      <c r="AK1763" s="284">
        <v>391.4</v>
      </c>
      <c r="AL1763" s="284"/>
      <c r="AM1763" s="284"/>
      <c r="AN1763" s="284">
        <v>391.4</v>
      </c>
      <c r="AO1763" s="284"/>
      <c r="AP1763" s="284"/>
      <c r="AQ1763" s="287" t="s">
        <v>2022</v>
      </c>
      <c r="AR1763" s="284"/>
      <c r="AS1763" s="287" t="s">
        <v>2022</v>
      </c>
      <c r="AU1763" t="s">
        <v>978</v>
      </c>
    </row>
    <row r="1764" spans="4:47" ht="13.5" customHeight="1">
      <c r="D1764" s="283" t="s">
        <v>979</v>
      </c>
      <c r="E1764" s="282"/>
      <c r="F1764" s="285" t="s">
        <v>996</v>
      </c>
      <c r="G1764" s="199">
        <v>1</v>
      </c>
      <c r="H1764" s="284"/>
      <c r="I1764" s="284">
        <v>200.43</v>
      </c>
      <c r="J1764" s="284"/>
      <c r="K1764" s="284"/>
      <c r="L1764" s="284">
        <v>200.43</v>
      </c>
      <c r="M1764" s="284"/>
      <c r="N1764" s="284"/>
      <c r="O1764" s="284"/>
      <c r="P1764" s="284">
        <v>200.43</v>
      </c>
      <c r="Q1764" s="284"/>
      <c r="R1764" s="284"/>
      <c r="S1764" s="284"/>
      <c r="T1764" s="284">
        <v>200.43</v>
      </c>
      <c r="U1764" s="284"/>
      <c r="V1764" s="284">
        <v>200.43</v>
      </c>
      <c r="W1764" s="284"/>
      <c r="X1764" s="284"/>
      <c r="Y1764" s="284">
        <v>200.43</v>
      </c>
      <c r="Z1764" s="284"/>
      <c r="AA1764" s="284"/>
      <c r="AB1764" s="284"/>
      <c r="AC1764" s="284">
        <v>200.43</v>
      </c>
      <c r="AD1764" s="284"/>
      <c r="AE1764" s="284"/>
      <c r="AF1764" s="284"/>
      <c r="AG1764" s="284">
        <v>200.43</v>
      </c>
      <c r="AH1764" s="284"/>
      <c r="AI1764" s="284">
        <v>200.43</v>
      </c>
      <c r="AJ1764" s="284"/>
      <c r="AK1764" s="284">
        <v>200.43</v>
      </c>
      <c r="AL1764" s="284"/>
      <c r="AM1764" s="284"/>
      <c r="AN1764" s="284">
        <v>200.43</v>
      </c>
      <c r="AO1764" s="284"/>
      <c r="AP1764" s="284"/>
      <c r="AQ1764" s="287" t="s">
        <v>2022</v>
      </c>
      <c r="AR1764" s="284"/>
      <c r="AS1764" s="287" t="s">
        <v>2022</v>
      </c>
      <c r="AU1764" t="s">
        <v>979</v>
      </c>
    </row>
    <row r="1765" spans="4:47" ht="13.5" customHeight="1">
      <c r="D1765" s="283" t="s">
        <v>980</v>
      </c>
      <c r="E1765" s="282"/>
      <c r="F1765" s="285" t="s">
        <v>997</v>
      </c>
      <c r="G1765" s="199">
        <v>1.5</v>
      </c>
      <c r="H1765" s="284"/>
      <c r="I1765" s="284">
        <v>275.5</v>
      </c>
      <c r="J1765" s="284"/>
      <c r="K1765" s="284"/>
      <c r="L1765" s="284">
        <v>275.5</v>
      </c>
      <c r="M1765" s="284"/>
      <c r="N1765" s="284"/>
      <c r="O1765" s="284"/>
      <c r="P1765" s="284">
        <v>275.5</v>
      </c>
      <c r="Q1765" s="284"/>
      <c r="R1765" s="284"/>
      <c r="S1765" s="284"/>
      <c r="T1765" s="284">
        <v>275.5</v>
      </c>
      <c r="U1765" s="284"/>
      <c r="V1765" s="284">
        <v>275.5</v>
      </c>
      <c r="W1765" s="284"/>
      <c r="X1765" s="284"/>
      <c r="Y1765" s="284">
        <v>275.5</v>
      </c>
      <c r="Z1765" s="284"/>
      <c r="AA1765" s="284"/>
      <c r="AB1765" s="284"/>
      <c r="AC1765" s="284">
        <v>275.5</v>
      </c>
      <c r="AD1765" s="284"/>
      <c r="AE1765" s="284"/>
      <c r="AF1765" s="284"/>
      <c r="AG1765" s="284">
        <v>275.5</v>
      </c>
      <c r="AH1765" s="284"/>
      <c r="AI1765" s="284">
        <v>275.5</v>
      </c>
      <c r="AJ1765" s="284"/>
      <c r="AK1765" s="284">
        <v>275.5</v>
      </c>
      <c r="AL1765" s="284"/>
      <c r="AM1765" s="284"/>
      <c r="AN1765" s="284">
        <v>275.5</v>
      </c>
      <c r="AO1765" s="284"/>
      <c r="AP1765" s="284"/>
      <c r="AQ1765" s="287" t="s">
        <v>2022</v>
      </c>
      <c r="AR1765" s="284"/>
      <c r="AS1765" s="287" t="s">
        <v>2022</v>
      </c>
      <c r="AU1765" t="s">
        <v>980</v>
      </c>
    </row>
    <row r="1766" spans="4:47" ht="13.5" customHeight="1">
      <c r="D1766" s="283" t="s">
        <v>981</v>
      </c>
      <c r="E1766" s="282"/>
      <c r="F1766" s="285" t="s">
        <v>998</v>
      </c>
      <c r="G1766" s="199">
        <v>2</v>
      </c>
      <c r="H1766" s="284"/>
      <c r="I1766" s="284">
        <v>350.51</v>
      </c>
      <c r="J1766" s="284"/>
      <c r="K1766" s="284"/>
      <c r="L1766" s="284">
        <v>350.51</v>
      </c>
      <c r="M1766" s="284"/>
      <c r="N1766" s="284"/>
      <c r="O1766" s="284"/>
      <c r="P1766" s="284">
        <v>350.51</v>
      </c>
      <c r="Q1766" s="284"/>
      <c r="R1766" s="284"/>
      <c r="S1766" s="284"/>
      <c r="T1766" s="284">
        <v>350.51</v>
      </c>
      <c r="U1766" s="284"/>
      <c r="V1766" s="284">
        <v>350.51</v>
      </c>
      <c r="W1766" s="284"/>
      <c r="X1766" s="284"/>
      <c r="Y1766" s="284">
        <v>350.51</v>
      </c>
      <c r="Z1766" s="284"/>
      <c r="AA1766" s="284"/>
      <c r="AB1766" s="284"/>
      <c r="AC1766" s="284">
        <v>350.51</v>
      </c>
      <c r="AD1766" s="284"/>
      <c r="AE1766" s="284"/>
      <c r="AF1766" s="284"/>
      <c r="AG1766" s="284">
        <v>350.51</v>
      </c>
      <c r="AH1766" s="284"/>
      <c r="AI1766" s="284">
        <v>350.51</v>
      </c>
      <c r="AJ1766" s="284"/>
      <c r="AK1766" s="284">
        <v>350.51</v>
      </c>
      <c r="AL1766" s="284"/>
      <c r="AM1766" s="284"/>
      <c r="AN1766" s="284">
        <v>350.51</v>
      </c>
      <c r="AO1766" s="284"/>
      <c r="AP1766" s="284"/>
      <c r="AQ1766" s="287" t="s">
        <v>2022</v>
      </c>
      <c r="AR1766" s="284"/>
      <c r="AS1766" s="287" t="s">
        <v>2022</v>
      </c>
      <c r="AU1766" t="s">
        <v>981</v>
      </c>
    </row>
    <row r="1767" spans="4:47" ht="13.5" customHeight="1">
      <c r="D1767" s="283" t="s">
        <v>549</v>
      </c>
      <c r="E1767" s="282"/>
      <c r="F1767" s="285" t="s">
        <v>662</v>
      </c>
      <c r="G1767" s="199">
        <v>0.1</v>
      </c>
      <c r="H1767" s="284">
        <v>26</v>
      </c>
      <c r="I1767" s="284">
        <v>26</v>
      </c>
      <c r="J1767" s="284">
        <v>29</v>
      </c>
      <c r="K1767" s="284">
        <v>26</v>
      </c>
      <c r="L1767" s="284">
        <v>26</v>
      </c>
      <c r="M1767" s="284">
        <v>29</v>
      </c>
      <c r="N1767" s="284">
        <v>27</v>
      </c>
      <c r="O1767" s="284">
        <v>26</v>
      </c>
      <c r="P1767" s="284">
        <v>26</v>
      </c>
      <c r="Q1767" s="284">
        <v>29</v>
      </c>
      <c r="R1767" s="284">
        <v>27</v>
      </c>
      <c r="S1767" s="284">
        <v>26</v>
      </c>
      <c r="T1767" s="284">
        <v>26</v>
      </c>
      <c r="U1767" s="284">
        <v>29</v>
      </c>
      <c r="V1767" s="284">
        <v>26</v>
      </c>
      <c r="W1767" s="284">
        <v>29</v>
      </c>
      <c r="X1767" s="284">
        <v>26</v>
      </c>
      <c r="Y1767" s="284">
        <v>26</v>
      </c>
      <c r="Z1767" s="284">
        <v>29</v>
      </c>
      <c r="AA1767" s="284">
        <v>27</v>
      </c>
      <c r="AB1767" s="284">
        <v>26</v>
      </c>
      <c r="AC1767" s="284">
        <v>26</v>
      </c>
      <c r="AD1767" s="284">
        <v>29</v>
      </c>
      <c r="AE1767" s="284">
        <v>27</v>
      </c>
      <c r="AF1767" s="284">
        <v>26</v>
      </c>
      <c r="AG1767" s="284">
        <v>26</v>
      </c>
      <c r="AH1767" s="284">
        <v>29</v>
      </c>
      <c r="AI1767" s="284">
        <v>26</v>
      </c>
      <c r="AJ1767" s="284">
        <v>26</v>
      </c>
      <c r="AK1767" s="284">
        <v>26</v>
      </c>
      <c r="AL1767" s="284">
        <v>29</v>
      </c>
      <c r="AM1767" s="284">
        <v>26</v>
      </c>
      <c r="AN1767" s="284">
        <v>26</v>
      </c>
      <c r="AO1767" s="284">
        <v>29</v>
      </c>
      <c r="AP1767" s="284">
        <v>29</v>
      </c>
      <c r="AQ1767" s="284">
        <v>29</v>
      </c>
      <c r="AR1767" s="284">
        <v>29</v>
      </c>
      <c r="AS1767" s="284">
        <v>29</v>
      </c>
      <c r="AU1767" t="s">
        <v>549</v>
      </c>
    </row>
    <row r="1768" spans="4:47" ht="13.5" customHeight="1">
      <c r="D1768" s="283" t="s">
        <v>550</v>
      </c>
      <c r="E1768" s="282"/>
      <c r="F1768" s="285" t="s">
        <v>663</v>
      </c>
      <c r="G1768" s="199">
        <v>0.1</v>
      </c>
      <c r="H1768" s="284">
        <v>30</v>
      </c>
      <c r="I1768" s="284">
        <v>31</v>
      </c>
      <c r="J1768" s="284">
        <v>35</v>
      </c>
      <c r="K1768" s="284">
        <v>30</v>
      </c>
      <c r="L1768" s="284">
        <v>31</v>
      </c>
      <c r="M1768" s="284">
        <v>35</v>
      </c>
      <c r="N1768" s="284">
        <v>32</v>
      </c>
      <c r="O1768" s="284">
        <v>30</v>
      </c>
      <c r="P1768" s="284">
        <v>31</v>
      </c>
      <c r="Q1768" s="284">
        <v>35</v>
      </c>
      <c r="R1768" s="284">
        <v>32</v>
      </c>
      <c r="S1768" s="284">
        <v>30</v>
      </c>
      <c r="T1768" s="284">
        <v>31</v>
      </c>
      <c r="U1768" s="284">
        <v>35</v>
      </c>
      <c r="V1768" s="284">
        <v>31</v>
      </c>
      <c r="W1768" s="284">
        <v>35</v>
      </c>
      <c r="X1768" s="284">
        <v>30</v>
      </c>
      <c r="Y1768" s="284">
        <v>31</v>
      </c>
      <c r="Z1768" s="284">
        <v>35</v>
      </c>
      <c r="AA1768" s="284">
        <v>32</v>
      </c>
      <c r="AB1768" s="284">
        <v>30</v>
      </c>
      <c r="AC1768" s="284">
        <v>31</v>
      </c>
      <c r="AD1768" s="284">
        <v>35</v>
      </c>
      <c r="AE1768" s="284">
        <v>32</v>
      </c>
      <c r="AF1768" s="284">
        <v>30</v>
      </c>
      <c r="AG1768" s="284">
        <v>31</v>
      </c>
      <c r="AH1768" s="284">
        <v>35</v>
      </c>
      <c r="AI1768" s="284">
        <v>31</v>
      </c>
      <c r="AJ1768" s="284">
        <v>30</v>
      </c>
      <c r="AK1768" s="284">
        <v>31</v>
      </c>
      <c r="AL1768" s="284">
        <v>35</v>
      </c>
      <c r="AM1768" s="284">
        <v>30</v>
      </c>
      <c r="AN1768" s="284">
        <v>31</v>
      </c>
      <c r="AO1768" s="284">
        <v>35</v>
      </c>
      <c r="AP1768" s="284">
        <v>35</v>
      </c>
      <c r="AQ1768" s="284">
        <v>35</v>
      </c>
      <c r="AR1768" s="284">
        <v>35</v>
      </c>
      <c r="AS1768" s="284">
        <v>35</v>
      </c>
      <c r="AU1768" t="s">
        <v>550</v>
      </c>
    </row>
    <row r="1769" spans="4:47" ht="13.5" customHeight="1">
      <c r="D1769" s="283" t="s">
        <v>551</v>
      </c>
      <c r="E1769" s="282"/>
      <c r="F1769" s="285" t="s">
        <v>664</v>
      </c>
      <c r="G1769" s="199">
        <v>0.1</v>
      </c>
      <c r="H1769" s="284">
        <v>46</v>
      </c>
      <c r="I1769" s="284">
        <v>46</v>
      </c>
      <c r="J1769" s="284">
        <v>52</v>
      </c>
      <c r="K1769" s="284">
        <v>46</v>
      </c>
      <c r="L1769" s="284">
        <v>46</v>
      </c>
      <c r="M1769" s="284">
        <v>52</v>
      </c>
      <c r="N1769" s="284">
        <v>50</v>
      </c>
      <c r="O1769" s="284">
        <v>46</v>
      </c>
      <c r="P1769" s="284">
        <v>46</v>
      </c>
      <c r="Q1769" s="284">
        <v>52</v>
      </c>
      <c r="R1769" s="284">
        <v>50</v>
      </c>
      <c r="S1769" s="284">
        <v>46</v>
      </c>
      <c r="T1769" s="284">
        <v>46</v>
      </c>
      <c r="U1769" s="284">
        <v>52</v>
      </c>
      <c r="V1769" s="284">
        <v>46</v>
      </c>
      <c r="W1769" s="284">
        <v>52</v>
      </c>
      <c r="X1769" s="284">
        <v>46</v>
      </c>
      <c r="Y1769" s="284">
        <v>46</v>
      </c>
      <c r="Z1769" s="284">
        <v>52</v>
      </c>
      <c r="AA1769" s="284">
        <v>50</v>
      </c>
      <c r="AB1769" s="284">
        <v>46</v>
      </c>
      <c r="AC1769" s="284">
        <v>46</v>
      </c>
      <c r="AD1769" s="284">
        <v>52</v>
      </c>
      <c r="AE1769" s="284">
        <v>50</v>
      </c>
      <c r="AF1769" s="284">
        <v>46</v>
      </c>
      <c r="AG1769" s="284">
        <v>46</v>
      </c>
      <c r="AH1769" s="284">
        <v>52</v>
      </c>
      <c r="AI1769" s="284">
        <v>46</v>
      </c>
      <c r="AJ1769" s="284">
        <v>46</v>
      </c>
      <c r="AK1769" s="284">
        <v>46</v>
      </c>
      <c r="AL1769" s="284">
        <v>52</v>
      </c>
      <c r="AM1769" s="284">
        <v>46</v>
      </c>
      <c r="AN1769" s="284">
        <v>46</v>
      </c>
      <c r="AO1769" s="284">
        <v>52</v>
      </c>
      <c r="AP1769" s="284">
        <v>56</v>
      </c>
      <c r="AQ1769" s="284">
        <v>56</v>
      </c>
      <c r="AR1769" s="284">
        <v>56</v>
      </c>
      <c r="AS1769" s="284">
        <v>56</v>
      </c>
      <c r="AU1769" t="s">
        <v>551</v>
      </c>
    </row>
    <row r="1770" spans="4:47" ht="13.5" customHeight="1">
      <c r="D1770" s="283" t="s">
        <v>553</v>
      </c>
      <c r="E1770" s="282"/>
      <c r="F1770" s="285" t="s">
        <v>666</v>
      </c>
      <c r="G1770" s="199">
        <v>0.1</v>
      </c>
      <c r="H1770" s="284">
        <v>30</v>
      </c>
      <c r="I1770" s="284">
        <v>31</v>
      </c>
      <c r="J1770" s="284">
        <v>35</v>
      </c>
      <c r="K1770" s="284">
        <v>30</v>
      </c>
      <c r="L1770" s="284">
        <v>31</v>
      </c>
      <c r="M1770" s="284">
        <v>35</v>
      </c>
      <c r="N1770" s="284">
        <v>32</v>
      </c>
      <c r="O1770" s="284">
        <v>30</v>
      </c>
      <c r="P1770" s="284">
        <v>31</v>
      </c>
      <c r="Q1770" s="284">
        <v>35</v>
      </c>
      <c r="R1770" s="284">
        <v>32</v>
      </c>
      <c r="S1770" s="284">
        <v>30</v>
      </c>
      <c r="T1770" s="284">
        <v>31</v>
      </c>
      <c r="U1770" s="284">
        <v>35</v>
      </c>
      <c r="V1770" s="284">
        <v>31</v>
      </c>
      <c r="W1770" s="284">
        <v>35</v>
      </c>
      <c r="X1770" s="284">
        <v>30</v>
      </c>
      <c r="Y1770" s="284">
        <v>31</v>
      </c>
      <c r="Z1770" s="284">
        <v>35</v>
      </c>
      <c r="AA1770" s="284">
        <v>32</v>
      </c>
      <c r="AB1770" s="284">
        <v>30</v>
      </c>
      <c r="AC1770" s="284">
        <v>31</v>
      </c>
      <c r="AD1770" s="284">
        <v>35</v>
      </c>
      <c r="AE1770" s="284">
        <v>32</v>
      </c>
      <c r="AF1770" s="284">
        <v>30</v>
      </c>
      <c r="AG1770" s="284">
        <v>31</v>
      </c>
      <c r="AH1770" s="284">
        <v>35</v>
      </c>
      <c r="AI1770" s="284">
        <v>31</v>
      </c>
      <c r="AJ1770" s="284">
        <v>30</v>
      </c>
      <c r="AK1770" s="284">
        <v>31</v>
      </c>
      <c r="AL1770" s="284">
        <v>35</v>
      </c>
      <c r="AM1770" s="284">
        <v>30</v>
      </c>
      <c r="AN1770" s="284">
        <v>31</v>
      </c>
      <c r="AO1770" s="284">
        <v>35</v>
      </c>
      <c r="AP1770" s="284">
        <v>37</v>
      </c>
      <c r="AQ1770" s="284">
        <v>37</v>
      </c>
      <c r="AR1770" s="284">
        <v>37</v>
      </c>
      <c r="AS1770" s="284">
        <v>37</v>
      </c>
      <c r="AU1770" t="s">
        <v>553</v>
      </c>
    </row>
    <row r="1771" spans="4:47" ht="13.5" customHeight="1">
      <c r="D1771" s="283" t="s">
        <v>2580</v>
      </c>
      <c r="E1771" s="282"/>
      <c r="F1771" s="285" t="s">
        <v>2581</v>
      </c>
      <c r="G1771" s="199">
        <v>4.5</v>
      </c>
      <c r="H1771" s="284">
        <v>316</v>
      </c>
      <c r="I1771" s="284">
        <v>358</v>
      </c>
      <c r="J1771" s="284">
        <v>414</v>
      </c>
      <c r="K1771" s="284">
        <v>316</v>
      </c>
      <c r="L1771" s="284">
        <v>358</v>
      </c>
      <c r="M1771" s="284">
        <v>414</v>
      </c>
      <c r="N1771" s="284">
        <v>364</v>
      </c>
      <c r="O1771" s="284">
        <v>316</v>
      </c>
      <c r="P1771" s="284">
        <v>358</v>
      </c>
      <c r="Q1771" s="284">
        <v>414</v>
      </c>
      <c r="R1771" s="284">
        <v>364</v>
      </c>
      <c r="S1771" s="284">
        <v>316</v>
      </c>
      <c r="T1771" s="284">
        <v>358</v>
      </c>
      <c r="U1771" s="284">
        <v>414</v>
      </c>
      <c r="V1771" s="284">
        <v>358</v>
      </c>
      <c r="W1771" s="284">
        <v>414</v>
      </c>
      <c r="X1771" s="284">
        <v>316</v>
      </c>
      <c r="Y1771" s="284">
        <v>358</v>
      </c>
      <c r="Z1771" s="284">
        <v>414</v>
      </c>
      <c r="AA1771" s="284">
        <v>364</v>
      </c>
      <c r="AB1771" s="284">
        <v>316</v>
      </c>
      <c r="AC1771" s="284">
        <v>358</v>
      </c>
      <c r="AD1771" s="284">
        <v>414</v>
      </c>
      <c r="AE1771" s="284">
        <v>364</v>
      </c>
      <c r="AF1771" s="284">
        <v>316</v>
      </c>
      <c r="AG1771" s="284">
        <v>358</v>
      </c>
      <c r="AH1771" s="284">
        <v>414</v>
      </c>
      <c r="AI1771" s="284">
        <v>358</v>
      </c>
      <c r="AJ1771" s="284">
        <v>316</v>
      </c>
      <c r="AK1771" s="284">
        <v>358</v>
      </c>
      <c r="AL1771" s="284">
        <v>414</v>
      </c>
      <c r="AM1771" s="284">
        <v>316</v>
      </c>
      <c r="AN1771" s="284">
        <v>358</v>
      </c>
      <c r="AO1771" s="284">
        <v>414</v>
      </c>
      <c r="AP1771" s="284">
        <v>410</v>
      </c>
      <c r="AQ1771" s="284">
        <v>410</v>
      </c>
      <c r="AR1771" s="284">
        <v>410</v>
      </c>
      <c r="AS1771" s="284">
        <v>410</v>
      </c>
      <c r="AU1771" t="s">
        <v>2580</v>
      </c>
    </row>
    <row r="1772" spans="4:47" ht="13.5" customHeight="1">
      <c r="D1772" s="283" t="s">
        <v>2582</v>
      </c>
      <c r="E1772" s="282"/>
      <c r="F1772" s="285" t="s">
        <v>2583</v>
      </c>
      <c r="G1772" s="199">
        <v>5.6</v>
      </c>
      <c r="H1772" s="284">
        <v>338</v>
      </c>
      <c r="I1772" s="284">
        <v>383</v>
      </c>
      <c r="J1772" s="284">
        <v>443</v>
      </c>
      <c r="K1772" s="284">
        <v>338</v>
      </c>
      <c r="L1772" s="284">
        <v>383</v>
      </c>
      <c r="M1772" s="284">
        <v>443</v>
      </c>
      <c r="N1772" s="284">
        <v>389</v>
      </c>
      <c r="O1772" s="284">
        <v>338</v>
      </c>
      <c r="P1772" s="284">
        <v>383</v>
      </c>
      <c r="Q1772" s="284">
        <v>443</v>
      </c>
      <c r="R1772" s="284">
        <v>389</v>
      </c>
      <c r="S1772" s="284">
        <v>338</v>
      </c>
      <c r="T1772" s="284">
        <v>383</v>
      </c>
      <c r="U1772" s="284">
        <v>443</v>
      </c>
      <c r="V1772" s="284">
        <v>383</v>
      </c>
      <c r="W1772" s="284">
        <v>443</v>
      </c>
      <c r="X1772" s="284">
        <v>338</v>
      </c>
      <c r="Y1772" s="284">
        <v>383</v>
      </c>
      <c r="Z1772" s="284">
        <v>443</v>
      </c>
      <c r="AA1772" s="284">
        <v>389</v>
      </c>
      <c r="AB1772" s="284">
        <v>338</v>
      </c>
      <c r="AC1772" s="284">
        <v>383</v>
      </c>
      <c r="AD1772" s="284">
        <v>443</v>
      </c>
      <c r="AE1772" s="284">
        <v>389</v>
      </c>
      <c r="AF1772" s="284">
        <v>338</v>
      </c>
      <c r="AG1772" s="284">
        <v>383</v>
      </c>
      <c r="AH1772" s="284">
        <v>443</v>
      </c>
      <c r="AI1772" s="284">
        <v>383</v>
      </c>
      <c r="AJ1772" s="284">
        <v>338</v>
      </c>
      <c r="AK1772" s="284">
        <v>383</v>
      </c>
      <c r="AL1772" s="284">
        <v>443</v>
      </c>
      <c r="AM1772" s="284">
        <v>338</v>
      </c>
      <c r="AN1772" s="284">
        <v>383</v>
      </c>
      <c r="AO1772" s="284">
        <v>443</v>
      </c>
      <c r="AP1772" s="284">
        <v>437</v>
      </c>
      <c r="AQ1772" s="284">
        <v>437</v>
      </c>
      <c r="AR1772" s="284">
        <v>437</v>
      </c>
      <c r="AS1772" s="284">
        <v>437</v>
      </c>
      <c r="AU1772" t="s">
        <v>2582</v>
      </c>
    </row>
    <row r="1773" spans="4:47" ht="13.5" customHeight="1">
      <c r="D1773" s="283" t="s">
        <v>2584</v>
      </c>
      <c r="E1773" s="282"/>
      <c r="F1773" s="285" t="s">
        <v>2585</v>
      </c>
      <c r="G1773" s="199">
        <v>6.6999999999999993</v>
      </c>
      <c r="H1773" s="284">
        <v>361</v>
      </c>
      <c r="I1773" s="284">
        <v>410</v>
      </c>
      <c r="J1773" s="284">
        <v>474</v>
      </c>
      <c r="K1773" s="284">
        <v>361</v>
      </c>
      <c r="L1773" s="284">
        <v>410</v>
      </c>
      <c r="M1773" s="284">
        <v>474</v>
      </c>
      <c r="N1773" s="284">
        <v>415</v>
      </c>
      <c r="O1773" s="284">
        <v>361</v>
      </c>
      <c r="P1773" s="284">
        <v>410</v>
      </c>
      <c r="Q1773" s="284">
        <v>474</v>
      </c>
      <c r="R1773" s="284">
        <v>415</v>
      </c>
      <c r="S1773" s="284">
        <v>361</v>
      </c>
      <c r="T1773" s="284">
        <v>410</v>
      </c>
      <c r="U1773" s="284">
        <v>474</v>
      </c>
      <c r="V1773" s="284">
        <v>410</v>
      </c>
      <c r="W1773" s="284">
        <v>474</v>
      </c>
      <c r="X1773" s="284">
        <v>361</v>
      </c>
      <c r="Y1773" s="284">
        <v>410</v>
      </c>
      <c r="Z1773" s="284">
        <v>474</v>
      </c>
      <c r="AA1773" s="284">
        <v>415</v>
      </c>
      <c r="AB1773" s="284">
        <v>361</v>
      </c>
      <c r="AC1773" s="284">
        <v>410</v>
      </c>
      <c r="AD1773" s="284">
        <v>474</v>
      </c>
      <c r="AE1773" s="284">
        <v>415</v>
      </c>
      <c r="AF1773" s="284">
        <v>361</v>
      </c>
      <c r="AG1773" s="284">
        <v>410</v>
      </c>
      <c r="AH1773" s="284">
        <v>474</v>
      </c>
      <c r="AI1773" s="284">
        <v>410</v>
      </c>
      <c r="AJ1773" s="284">
        <v>361</v>
      </c>
      <c r="AK1773" s="284">
        <v>410</v>
      </c>
      <c r="AL1773" s="284">
        <v>474</v>
      </c>
      <c r="AM1773" s="284">
        <v>361</v>
      </c>
      <c r="AN1773" s="284">
        <v>410</v>
      </c>
      <c r="AO1773" s="284">
        <v>474</v>
      </c>
      <c r="AP1773" s="284">
        <v>467</v>
      </c>
      <c r="AQ1773" s="284">
        <v>467</v>
      </c>
      <c r="AR1773" s="284">
        <v>467</v>
      </c>
      <c r="AS1773" s="284">
        <v>467</v>
      </c>
      <c r="AU1773" t="s">
        <v>2584</v>
      </c>
    </row>
    <row r="1774" spans="4:47" ht="13.5" customHeight="1">
      <c r="D1774" s="283" t="s">
        <v>2586</v>
      </c>
      <c r="E1774" s="282"/>
      <c r="F1774" s="285" t="s">
        <v>2587</v>
      </c>
      <c r="G1774" s="199">
        <v>7.8</v>
      </c>
      <c r="H1774" s="284">
        <v>387</v>
      </c>
      <c r="I1774" s="284">
        <v>439</v>
      </c>
      <c r="J1774" s="284">
        <v>508</v>
      </c>
      <c r="K1774" s="284">
        <v>387</v>
      </c>
      <c r="L1774" s="284">
        <v>439</v>
      </c>
      <c r="M1774" s="284">
        <v>508</v>
      </c>
      <c r="N1774" s="284">
        <v>444</v>
      </c>
      <c r="O1774" s="284">
        <v>387</v>
      </c>
      <c r="P1774" s="284">
        <v>439</v>
      </c>
      <c r="Q1774" s="284">
        <v>508</v>
      </c>
      <c r="R1774" s="284">
        <v>444</v>
      </c>
      <c r="S1774" s="284">
        <v>387</v>
      </c>
      <c r="T1774" s="284">
        <v>439</v>
      </c>
      <c r="U1774" s="284">
        <v>508</v>
      </c>
      <c r="V1774" s="284">
        <v>439</v>
      </c>
      <c r="W1774" s="284">
        <v>508</v>
      </c>
      <c r="X1774" s="284">
        <v>387</v>
      </c>
      <c r="Y1774" s="284">
        <v>439</v>
      </c>
      <c r="Z1774" s="284">
        <v>508</v>
      </c>
      <c r="AA1774" s="284">
        <v>444</v>
      </c>
      <c r="AB1774" s="284">
        <v>387</v>
      </c>
      <c r="AC1774" s="284">
        <v>439</v>
      </c>
      <c r="AD1774" s="284">
        <v>508</v>
      </c>
      <c r="AE1774" s="284">
        <v>444</v>
      </c>
      <c r="AF1774" s="284">
        <v>387</v>
      </c>
      <c r="AG1774" s="284">
        <v>439</v>
      </c>
      <c r="AH1774" s="284">
        <v>508</v>
      </c>
      <c r="AI1774" s="284">
        <v>439</v>
      </c>
      <c r="AJ1774" s="284">
        <v>387</v>
      </c>
      <c r="AK1774" s="284">
        <v>439</v>
      </c>
      <c r="AL1774" s="284">
        <v>508</v>
      </c>
      <c r="AM1774" s="284">
        <v>387</v>
      </c>
      <c r="AN1774" s="284">
        <v>439</v>
      </c>
      <c r="AO1774" s="284">
        <v>508</v>
      </c>
      <c r="AP1774" s="284">
        <v>499</v>
      </c>
      <c r="AQ1774" s="284">
        <v>499</v>
      </c>
      <c r="AR1774" s="284">
        <v>499</v>
      </c>
      <c r="AS1774" s="284">
        <v>499</v>
      </c>
      <c r="AU1774" t="s">
        <v>2586</v>
      </c>
    </row>
    <row r="1775" spans="4:47" ht="13.5" customHeight="1">
      <c r="D1775" s="283" t="s">
        <v>2588</v>
      </c>
      <c r="E1775" s="282"/>
      <c r="F1775" s="285" t="s">
        <v>2589</v>
      </c>
      <c r="G1775" s="199">
        <v>8.9</v>
      </c>
      <c r="H1775" s="284">
        <v>408</v>
      </c>
      <c r="I1775" s="284">
        <v>464</v>
      </c>
      <c r="J1775" s="284">
        <v>536</v>
      </c>
      <c r="K1775" s="284">
        <v>408</v>
      </c>
      <c r="L1775" s="284">
        <v>464</v>
      </c>
      <c r="M1775" s="284">
        <v>536</v>
      </c>
      <c r="N1775" s="284">
        <v>468</v>
      </c>
      <c r="O1775" s="284">
        <v>408</v>
      </c>
      <c r="P1775" s="284">
        <v>464</v>
      </c>
      <c r="Q1775" s="284">
        <v>536</v>
      </c>
      <c r="R1775" s="284">
        <v>468</v>
      </c>
      <c r="S1775" s="284">
        <v>408</v>
      </c>
      <c r="T1775" s="284">
        <v>464</v>
      </c>
      <c r="U1775" s="284">
        <v>536</v>
      </c>
      <c r="V1775" s="284">
        <v>464</v>
      </c>
      <c r="W1775" s="284">
        <v>536</v>
      </c>
      <c r="X1775" s="284">
        <v>408</v>
      </c>
      <c r="Y1775" s="284">
        <v>464</v>
      </c>
      <c r="Z1775" s="284">
        <v>536</v>
      </c>
      <c r="AA1775" s="284">
        <v>468</v>
      </c>
      <c r="AB1775" s="284">
        <v>408</v>
      </c>
      <c r="AC1775" s="284">
        <v>464</v>
      </c>
      <c r="AD1775" s="284">
        <v>536</v>
      </c>
      <c r="AE1775" s="284">
        <v>468</v>
      </c>
      <c r="AF1775" s="284">
        <v>408</v>
      </c>
      <c r="AG1775" s="284">
        <v>464</v>
      </c>
      <c r="AH1775" s="284">
        <v>536</v>
      </c>
      <c r="AI1775" s="284">
        <v>464</v>
      </c>
      <c r="AJ1775" s="284">
        <v>408</v>
      </c>
      <c r="AK1775" s="284">
        <v>464</v>
      </c>
      <c r="AL1775" s="284">
        <v>536</v>
      </c>
      <c r="AM1775" s="284">
        <v>408</v>
      </c>
      <c r="AN1775" s="284">
        <v>464</v>
      </c>
      <c r="AO1775" s="284">
        <v>536</v>
      </c>
      <c r="AP1775" s="284">
        <v>526</v>
      </c>
      <c r="AQ1775" s="284">
        <v>526</v>
      </c>
      <c r="AR1775" s="284">
        <v>526</v>
      </c>
      <c r="AS1775" s="284">
        <v>526</v>
      </c>
      <c r="AU1775" t="s">
        <v>2588</v>
      </c>
    </row>
    <row r="1776" spans="4:47" ht="13.5" customHeight="1">
      <c r="D1776" s="283" t="s">
        <v>2590</v>
      </c>
      <c r="E1776" s="282"/>
      <c r="F1776" s="285" t="s">
        <v>2591</v>
      </c>
      <c r="G1776" s="199">
        <v>10.1</v>
      </c>
      <c r="H1776" s="284">
        <v>453</v>
      </c>
      <c r="I1776" s="284">
        <v>512</v>
      </c>
      <c r="J1776" s="284">
        <v>591</v>
      </c>
      <c r="K1776" s="284">
        <v>453</v>
      </c>
      <c r="L1776" s="284">
        <v>512</v>
      </c>
      <c r="M1776" s="284">
        <v>591</v>
      </c>
      <c r="N1776" s="284">
        <v>517</v>
      </c>
      <c r="O1776" s="284">
        <v>453</v>
      </c>
      <c r="P1776" s="284">
        <v>512</v>
      </c>
      <c r="Q1776" s="284">
        <v>591</v>
      </c>
      <c r="R1776" s="284">
        <v>517</v>
      </c>
      <c r="S1776" s="284">
        <v>453</v>
      </c>
      <c r="T1776" s="284">
        <v>512</v>
      </c>
      <c r="U1776" s="284">
        <v>591</v>
      </c>
      <c r="V1776" s="284">
        <v>512</v>
      </c>
      <c r="W1776" s="284">
        <v>591</v>
      </c>
      <c r="X1776" s="284">
        <v>453</v>
      </c>
      <c r="Y1776" s="284">
        <v>512</v>
      </c>
      <c r="Z1776" s="284">
        <v>591</v>
      </c>
      <c r="AA1776" s="284">
        <v>517</v>
      </c>
      <c r="AB1776" s="284">
        <v>453</v>
      </c>
      <c r="AC1776" s="284">
        <v>512</v>
      </c>
      <c r="AD1776" s="284">
        <v>591</v>
      </c>
      <c r="AE1776" s="284">
        <v>517</v>
      </c>
      <c r="AF1776" s="284">
        <v>453</v>
      </c>
      <c r="AG1776" s="284">
        <v>512</v>
      </c>
      <c r="AH1776" s="284">
        <v>591</v>
      </c>
      <c r="AI1776" s="284">
        <v>512</v>
      </c>
      <c r="AJ1776" s="284">
        <v>453</v>
      </c>
      <c r="AK1776" s="284">
        <v>512</v>
      </c>
      <c r="AL1776" s="284">
        <v>591</v>
      </c>
      <c r="AM1776" s="284">
        <v>453</v>
      </c>
      <c r="AN1776" s="284">
        <v>512</v>
      </c>
      <c r="AO1776" s="284">
        <v>591</v>
      </c>
      <c r="AP1776" s="284">
        <v>579</v>
      </c>
      <c r="AQ1776" s="284">
        <v>579</v>
      </c>
      <c r="AR1776" s="284">
        <v>579</v>
      </c>
      <c r="AS1776" s="284">
        <v>579</v>
      </c>
      <c r="AU1776" t="s">
        <v>2590</v>
      </c>
    </row>
    <row r="1777" spans="4:47" ht="13.5" customHeight="1">
      <c r="D1777" s="283" t="s">
        <v>2592</v>
      </c>
      <c r="E1777" s="282"/>
      <c r="F1777" s="285" t="s">
        <v>2593</v>
      </c>
      <c r="G1777" s="199">
        <v>11.2</v>
      </c>
      <c r="H1777" s="284">
        <v>476</v>
      </c>
      <c r="I1777" s="284">
        <v>538</v>
      </c>
      <c r="J1777" s="284">
        <v>622</v>
      </c>
      <c r="K1777" s="284">
        <v>476</v>
      </c>
      <c r="L1777" s="284">
        <v>538</v>
      </c>
      <c r="M1777" s="284">
        <v>622</v>
      </c>
      <c r="N1777" s="284">
        <v>543</v>
      </c>
      <c r="O1777" s="284">
        <v>476</v>
      </c>
      <c r="P1777" s="284">
        <v>538</v>
      </c>
      <c r="Q1777" s="284">
        <v>622</v>
      </c>
      <c r="R1777" s="284">
        <v>543</v>
      </c>
      <c r="S1777" s="284">
        <v>476</v>
      </c>
      <c r="T1777" s="284">
        <v>538</v>
      </c>
      <c r="U1777" s="284">
        <v>622</v>
      </c>
      <c r="V1777" s="284">
        <v>538</v>
      </c>
      <c r="W1777" s="284">
        <v>622</v>
      </c>
      <c r="X1777" s="284">
        <v>476</v>
      </c>
      <c r="Y1777" s="284">
        <v>538</v>
      </c>
      <c r="Z1777" s="284">
        <v>622</v>
      </c>
      <c r="AA1777" s="284">
        <v>543</v>
      </c>
      <c r="AB1777" s="284">
        <v>476</v>
      </c>
      <c r="AC1777" s="284">
        <v>538</v>
      </c>
      <c r="AD1777" s="284">
        <v>622</v>
      </c>
      <c r="AE1777" s="284">
        <v>543</v>
      </c>
      <c r="AF1777" s="284">
        <v>476</v>
      </c>
      <c r="AG1777" s="284">
        <v>538</v>
      </c>
      <c r="AH1777" s="284">
        <v>622</v>
      </c>
      <c r="AI1777" s="284">
        <v>538</v>
      </c>
      <c r="AJ1777" s="284">
        <v>476</v>
      </c>
      <c r="AK1777" s="284">
        <v>538</v>
      </c>
      <c r="AL1777" s="284">
        <v>622</v>
      </c>
      <c r="AM1777" s="284">
        <v>476</v>
      </c>
      <c r="AN1777" s="284">
        <v>538</v>
      </c>
      <c r="AO1777" s="284">
        <v>622</v>
      </c>
      <c r="AP1777" s="284">
        <v>608</v>
      </c>
      <c r="AQ1777" s="284">
        <v>608</v>
      </c>
      <c r="AR1777" s="284">
        <v>608</v>
      </c>
      <c r="AS1777" s="284">
        <v>608</v>
      </c>
      <c r="AU1777" t="s">
        <v>2592</v>
      </c>
    </row>
    <row r="1778" spans="4:47" ht="13.5" customHeight="1">
      <c r="D1778" s="283" t="s">
        <v>2594</v>
      </c>
      <c r="E1778" s="282"/>
      <c r="F1778" s="285" t="s">
        <v>2595</v>
      </c>
      <c r="G1778" s="199">
        <v>12.299999999999999</v>
      </c>
      <c r="H1778" s="284">
        <v>500</v>
      </c>
      <c r="I1778" s="284">
        <v>566</v>
      </c>
      <c r="J1778" s="284">
        <v>653</v>
      </c>
      <c r="K1778" s="284">
        <v>500</v>
      </c>
      <c r="L1778" s="284">
        <v>566</v>
      </c>
      <c r="M1778" s="284">
        <v>653</v>
      </c>
      <c r="N1778" s="284">
        <v>570</v>
      </c>
      <c r="O1778" s="284">
        <v>500</v>
      </c>
      <c r="P1778" s="284">
        <v>566</v>
      </c>
      <c r="Q1778" s="284">
        <v>653</v>
      </c>
      <c r="R1778" s="284">
        <v>570</v>
      </c>
      <c r="S1778" s="284">
        <v>500</v>
      </c>
      <c r="T1778" s="284">
        <v>566</v>
      </c>
      <c r="U1778" s="284">
        <v>653</v>
      </c>
      <c r="V1778" s="284">
        <v>566</v>
      </c>
      <c r="W1778" s="284">
        <v>653</v>
      </c>
      <c r="X1778" s="284">
        <v>500</v>
      </c>
      <c r="Y1778" s="284">
        <v>566</v>
      </c>
      <c r="Z1778" s="284">
        <v>653</v>
      </c>
      <c r="AA1778" s="284">
        <v>570</v>
      </c>
      <c r="AB1778" s="284">
        <v>500</v>
      </c>
      <c r="AC1778" s="284">
        <v>566</v>
      </c>
      <c r="AD1778" s="284">
        <v>653</v>
      </c>
      <c r="AE1778" s="284">
        <v>570</v>
      </c>
      <c r="AF1778" s="284">
        <v>500</v>
      </c>
      <c r="AG1778" s="284">
        <v>566</v>
      </c>
      <c r="AH1778" s="284">
        <v>653</v>
      </c>
      <c r="AI1778" s="284">
        <v>566</v>
      </c>
      <c r="AJ1778" s="284">
        <v>500</v>
      </c>
      <c r="AK1778" s="284">
        <v>566</v>
      </c>
      <c r="AL1778" s="284">
        <v>653</v>
      </c>
      <c r="AM1778" s="284">
        <v>500</v>
      </c>
      <c r="AN1778" s="284">
        <v>566</v>
      </c>
      <c r="AO1778" s="284">
        <v>653</v>
      </c>
      <c r="AP1778" s="284">
        <v>638</v>
      </c>
      <c r="AQ1778" s="284">
        <v>638</v>
      </c>
      <c r="AR1778" s="284">
        <v>638</v>
      </c>
      <c r="AS1778" s="284">
        <v>638</v>
      </c>
      <c r="AU1778" t="s">
        <v>2594</v>
      </c>
    </row>
    <row r="1779" spans="4:47" ht="13.5" customHeight="1">
      <c r="D1779" s="283" t="s">
        <v>2596</v>
      </c>
      <c r="E1779" s="282"/>
      <c r="F1779" s="285" t="s">
        <v>2597</v>
      </c>
      <c r="G1779" s="199">
        <v>13.4</v>
      </c>
      <c r="H1779" s="284">
        <v>525</v>
      </c>
      <c r="I1779" s="284">
        <v>594</v>
      </c>
      <c r="J1779" s="284">
        <v>686</v>
      </c>
      <c r="K1779" s="284">
        <v>525</v>
      </c>
      <c r="L1779" s="284">
        <v>594</v>
      </c>
      <c r="M1779" s="284">
        <v>686</v>
      </c>
      <c r="N1779" s="284">
        <v>598</v>
      </c>
      <c r="O1779" s="284">
        <v>525</v>
      </c>
      <c r="P1779" s="284">
        <v>594</v>
      </c>
      <c r="Q1779" s="284">
        <v>686</v>
      </c>
      <c r="R1779" s="284">
        <v>598</v>
      </c>
      <c r="S1779" s="284">
        <v>525</v>
      </c>
      <c r="T1779" s="284">
        <v>594</v>
      </c>
      <c r="U1779" s="284">
        <v>686</v>
      </c>
      <c r="V1779" s="284">
        <v>594</v>
      </c>
      <c r="W1779" s="284">
        <v>686</v>
      </c>
      <c r="X1779" s="284">
        <v>525</v>
      </c>
      <c r="Y1779" s="284">
        <v>594</v>
      </c>
      <c r="Z1779" s="284">
        <v>686</v>
      </c>
      <c r="AA1779" s="284">
        <v>598</v>
      </c>
      <c r="AB1779" s="284">
        <v>525</v>
      </c>
      <c r="AC1779" s="284">
        <v>594</v>
      </c>
      <c r="AD1779" s="284">
        <v>686</v>
      </c>
      <c r="AE1779" s="284">
        <v>598</v>
      </c>
      <c r="AF1779" s="284">
        <v>525</v>
      </c>
      <c r="AG1779" s="284">
        <v>594</v>
      </c>
      <c r="AH1779" s="284">
        <v>686</v>
      </c>
      <c r="AI1779" s="284">
        <v>594</v>
      </c>
      <c r="AJ1779" s="284">
        <v>525</v>
      </c>
      <c r="AK1779" s="284">
        <v>594</v>
      </c>
      <c r="AL1779" s="284">
        <v>686</v>
      </c>
      <c r="AM1779" s="284">
        <v>525</v>
      </c>
      <c r="AN1779" s="284">
        <v>594</v>
      </c>
      <c r="AO1779" s="284">
        <v>686</v>
      </c>
      <c r="AP1779" s="284">
        <v>670</v>
      </c>
      <c r="AQ1779" s="284">
        <v>670</v>
      </c>
      <c r="AR1779" s="284">
        <v>670</v>
      </c>
      <c r="AS1779" s="284">
        <v>670</v>
      </c>
      <c r="AU1779" t="s">
        <v>2596</v>
      </c>
    </row>
    <row r="1780" spans="4:47" ht="13.5" customHeight="1">
      <c r="D1780" s="283" t="s">
        <v>2354</v>
      </c>
      <c r="E1780" s="283" t="s">
        <v>4713</v>
      </c>
      <c r="F1780" s="285" t="s">
        <v>2355</v>
      </c>
      <c r="G1780" s="199">
        <v>4.6999999999999993</v>
      </c>
      <c r="H1780" s="284">
        <v>296</v>
      </c>
      <c r="I1780" s="284">
        <v>293</v>
      </c>
      <c r="J1780" s="284">
        <v>346</v>
      </c>
      <c r="K1780" s="284">
        <v>307</v>
      </c>
      <c r="L1780" s="284">
        <v>304</v>
      </c>
      <c r="M1780" s="284">
        <v>362</v>
      </c>
      <c r="N1780" s="284">
        <v>345</v>
      </c>
      <c r="O1780" s="284">
        <v>296</v>
      </c>
      <c r="P1780" s="284">
        <v>306</v>
      </c>
      <c r="Q1780" s="284">
        <v>346</v>
      </c>
      <c r="R1780" s="284">
        <v>337</v>
      </c>
      <c r="S1780" s="284">
        <v>452</v>
      </c>
      <c r="T1780" s="284">
        <v>512</v>
      </c>
      <c r="U1780" s="284">
        <v>520</v>
      </c>
      <c r="V1780" s="284">
        <v>401</v>
      </c>
      <c r="W1780" s="284">
        <v>446</v>
      </c>
      <c r="X1780" s="284">
        <v>362</v>
      </c>
      <c r="Y1780" s="284">
        <v>391</v>
      </c>
      <c r="Z1780" s="284">
        <v>456</v>
      </c>
      <c r="AA1780" s="284">
        <v>396</v>
      </c>
      <c r="AB1780" s="284">
        <v>381</v>
      </c>
      <c r="AC1780" s="284">
        <v>418</v>
      </c>
      <c r="AD1780" s="284">
        <v>490</v>
      </c>
      <c r="AE1780" s="284">
        <v>417</v>
      </c>
      <c r="AF1780" s="284">
        <v>438</v>
      </c>
      <c r="AG1780" s="284">
        <v>477</v>
      </c>
      <c r="AH1780" s="284">
        <v>559</v>
      </c>
      <c r="AI1780" s="284">
        <v>368</v>
      </c>
      <c r="AJ1780" s="284">
        <v>389</v>
      </c>
      <c r="AK1780" s="284">
        <v>427</v>
      </c>
      <c r="AL1780" s="284">
        <v>500</v>
      </c>
      <c r="AM1780" s="284">
        <v>325</v>
      </c>
      <c r="AN1780" s="284">
        <v>348</v>
      </c>
      <c r="AO1780" s="284">
        <v>398</v>
      </c>
      <c r="AP1780" s="284">
        <v>349</v>
      </c>
      <c r="AQ1780" s="284">
        <v>349</v>
      </c>
      <c r="AR1780" s="284">
        <v>427</v>
      </c>
      <c r="AS1780" s="284">
        <v>427</v>
      </c>
      <c r="AU1780" t="s">
        <v>2354</v>
      </c>
    </row>
    <row r="1781" spans="4:47" ht="13.5" customHeight="1">
      <c r="D1781" s="283" t="s">
        <v>3337</v>
      </c>
      <c r="E1781" s="283" t="s">
        <v>4713</v>
      </c>
      <c r="F1781" s="285" t="s">
        <v>2355</v>
      </c>
      <c r="G1781" s="199">
        <v>4.6999999999999993</v>
      </c>
      <c r="H1781" s="284">
        <v>296</v>
      </c>
      <c r="I1781" s="284">
        <v>293</v>
      </c>
      <c r="J1781" s="284">
        <v>346</v>
      </c>
      <c r="K1781" s="284">
        <v>307</v>
      </c>
      <c r="L1781" s="284">
        <v>304</v>
      </c>
      <c r="M1781" s="284">
        <v>362</v>
      </c>
      <c r="N1781" s="284">
        <v>345</v>
      </c>
      <c r="O1781" s="284">
        <v>296</v>
      </c>
      <c r="P1781" s="284">
        <v>306</v>
      </c>
      <c r="Q1781" s="284">
        <v>346</v>
      </c>
      <c r="R1781" s="284">
        <v>337</v>
      </c>
      <c r="S1781" s="284">
        <v>452</v>
      </c>
      <c r="T1781" s="284">
        <v>512</v>
      </c>
      <c r="U1781" s="284">
        <v>520</v>
      </c>
      <c r="V1781" s="284">
        <v>401</v>
      </c>
      <c r="W1781" s="284">
        <v>446</v>
      </c>
      <c r="X1781" s="284">
        <v>362</v>
      </c>
      <c r="Y1781" s="284">
        <v>391</v>
      </c>
      <c r="Z1781" s="284">
        <v>456</v>
      </c>
      <c r="AA1781" s="284">
        <v>396</v>
      </c>
      <c r="AB1781" s="284">
        <v>381</v>
      </c>
      <c r="AC1781" s="284">
        <v>418</v>
      </c>
      <c r="AD1781" s="284">
        <v>490</v>
      </c>
      <c r="AE1781" s="284">
        <v>417</v>
      </c>
      <c r="AF1781" s="284">
        <v>438</v>
      </c>
      <c r="AG1781" s="284">
        <v>477</v>
      </c>
      <c r="AH1781" s="284">
        <v>559</v>
      </c>
      <c r="AI1781" s="284">
        <v>368</v>
      </c>
      <c r="AJ1781" s="284">
        <v>389</v>
      </c>
      <c r="AK1781" s="284">
        <v>427</v>
      </c>
      <c r="AL1781" s="284">
        <v>500</v>
      </c>
      <c r="AM1781" s="284">
        <v>325</v>
      </c>
      <c r="AN1781" s="284">
        <v>348</v>
      </c>
      <c r="AO1781" s="284">
        <v>398</v>
      </c>
      <c r="AP1781" s="284">
        <v>349</v>
      </c>
      <c r="AQ1781" s="284">
        <v>349</v>
      </c>
      <c r="AR1781" s="284">
        <v>427</v>
      </c>
      <c r="AS1781" s="284">
        <v>427</v>
      </c>
      <c r="AU1781" t="s">
        <v>3337</v>
      </c>
    </row>
    <row r="1782" spans="4:47" ht="13.5" customHeight="1">
      <c r="D1782" s="283" t="s">
        <v>2356</v>
      </c>
      <c r="E1782" s="283" t="s">
        <v>4713</v>
      </c>
      <c r="F1782" s="285" t="s">
        <v>2357</v>
      </c>
      <c r="G1782" s="199">
        <v>5.8999999999999995</v>
      </c>
      <c r="H1782" s="284">
        <v>311</v>
      </c>
      <c r="I1782" s="284">
        <v>318</v>
      </c>
      <c r="J1782" s="284">
        <v>364</v>
      </c>
      <c r="K1782" s="284">
        <v>329</v>
      </c>
      <c r="L1782" s="284">
        <v>329</v>
      </c>
      <c r="M1782" s="284">
        <v>391</v>
      </c>
      <c r="N1782" s="284">
        <v>359</v>
      </c>
      <c r="O1782" s="284">
        <v>314</v>
      </c>
      <c r="P1782" s="284">
        <v>337</v>
      </c>
      <c r="Q1782" s="284">
        <v>378</v>
      </c>
      <c r="R1782" s="284">
        <v>362</v>
      </c>
      <c r="S1782" s="284">
        <v>471</v>
      </c>
      <c r="T1782" s="284">
        <v>540</v>
      </c>
      <c r="U1782" s="284">
        <v>549</v>
      </c>
      <c r="V1782" s="284">
        <v>425</v>
      </c>
      <c r="W1782" s="284">
        <v>472</v>
      </c>
      <c r="X1782" s="284">
        <v>379</v>
      </c>
      <c r="Y1782" s="284">
        <v>414</v>
      </c>
      <c r="Z1782" s="284">
        <v>482</v>
      </c>
      <c r="AA1782" s="284">
        <v>413</v>
      </c>
      <c r="AB1782" s="284">
        <v>404</v>
      </c>
      <c r="AC1782" s="284">
        <v>449</v>
      </c>
      <c r="AD1782" s="284">
        <v>527</v>
      </c>
      <c r="AE1782" s="284">
        <v>441</v>
      </c>
      <c r="AF1782" s="284">
        <v>461</v>
      </c>
      <c r="AG1782" s="284">
        <v>508</v>
      </c>
      <c r="AH1782" s="284">
        <v>595</v>
      </c>
      <c r="AI1782" s="284">
        <v>383</v>
      </c>
      <c r="AJ1782" s="284">
        <v>412</v>
      </c>
      <c r="AK1782" s="284">
        <v>458</v>
      </c>
      <c r="AL1782" s="284">
        <v>536</v>
      </c>
      <c r="AM1782" s="284">
        <v>344</v>
      </c>
      <c r="AN1782" s="284">
        <v>373</v>
      </c>
      <c r="AO1782" s="284">
        <v>425</v>
      </c>
      <c r="AP1782" s="284">
        <v>373</v>
      </c>
      <c r="AQ1782" s="284">
        <v>373</v>
      </c>
      <c r="AR1782" s="284">
        <v>463</v>
      </c>
      <c r="AS1782" s="284">
        <v>450</v>
      </c>
      <c r="AU1782" t="s">
        <v>2356</v>
      </c>
    </row>
    <row r="1783" spans="4:47" ht="13.5" customHeight="1">
      <c r="D1783" s="283" t="s">
        <v>3338</v>
      </c>
      <c r="E1783" s="283" t="s">
        <v>4713</v>
      </c>
      <c r="F1783" s="285" t="s">
        <v>2357</v>
      </c>
      <c r="G1783" s="199">
        <v>5.8999999999999995</v>
      </c>
      <c r="H1783" s="284">
        <v>311</v>
      </c>
      <c r="I1783" s="284">
        <v>318</v>
      </c>
      <c r="J1783" s="284">
        <v>364</v>
      </c>
      <c r="K1783" s="284">
        <v>329</v>
      </c>
      <c r="L1783" s="284">
        <v>329</v>
      </c>
      <c r="M1783" s="284">
        <v>391</v>
      </c>
      <c r="N1783" s="284">
        <v>359</v>
      </c>
      <c r="O1783" s="284">
        <v>314</v>
      </c>
      <c r="P1783" s="284">
        <v>337</v>
      </c>
      <c r="Q1783" s="284">
        <v>378</v>
      </c>
      <c r="R1783" s="284">
        <v>362</v>
      </c>
      <c r="S1783" s="284">
        <v>471</v>
      </c>
      <c r="T1783" s="284">
        <v>540</v>
      </c>
      <c r="U1783" s="284">
        <v>549</v>
      </c>
      <c r="V1783" s="284">
        <v>425</v>
      </c>
      <c r="W1783" s="284">
        <v>472</v>
      </c>
      <c r="X1783" s="284">
        <v>379</v>
      </c>
      <c r="Y1783" s="284">
        <v>414</v>
      </c>
      <c r="Z1783" s="284">
        <v>482</v>
      </c>
      <c r="AA1783" s="284">
        <v>413</v>
      </c>
      <c r="AB1783" s="284">
        <v>404</v>
      </c>
      <c r="AC1783" s="284">
        <v>449</v>
      </c>
      <c r="AD1783" s="284">
        <v>527</v>
      </c>
      <c r="AE1783" s="284">
        <v>441</v>
      </c>
      <c r="AF1783" s="284">
        <v>461</v>
      </c>
      <c r="AG1783" s="284">
        <v>508</v>
      </c>
      <c r="AH1783" s="284">
        <v>595</v>
      </c>
      <c r="AI1783" s="284">
        <v>383</v>
      </c>
      <c r="AJ1783" s="284">
        <v>412</v>
      </c>
      <c r="AK1783" s="284">
        <v>458</v>
      </c>
      <c r="AL1783" s="284">
        <v>536</v>
      </c>
      <c r="AM1783" s="284">
        <v>344</v>
      </c>
      <c r="AN1783" s="284">
        <v>373</v>
      </c>
      <c r="AO1783" s="284">
        <v>425</v>
      </c>
      <c r="AP1783" s="284">
        <v>373</v>
      </c>
      <c r="AQ1783" s="284">
        <v>373</v>
      </c>
      <c r="AR1783" s="284">
        <v>463</v>
      </c>
      <c r="AS1783" s="284">
        <v>450</v>
      </c>
      <c r="AU1783" t="s">
        <v>3338</v>
      </c>
    </row>
    <row r="1784" spans="4:47" ht="13.5" customHeight="1">
      <c r="D1784" s="283" t="s">
        <v>2358</v>
      </c>
      <c r="E1784" s="283" t="s">
        <v>4713</v>
      </c>
      <c r="F1784" s="285" t="s">
        <v>2359</v>
      </c>
      <c r="G1784" s="199">
        <v>7</v>
      </c>
      <c r="H1784" s="284">
        <v>332</v>
      </c>
      <c r="I1784" s="284">
        <v>338</v>
      </c>
      <c r="J1784" s="284">
        <v>386</v>
      </c>
      <c r="K1784" s="284">
        <v>350</v>
      </c>
      <c r="L1784" s="284">
        <v>349</v>
      </c>
      <c r="M1784" s="284">
        <v>418</v>
      </c>
      <c r="N1784" s="284">
        <v>383</v>
      </c>
      <c r="O1784" s="284">
        <v>334</v>
      </c>
      <c r="P1784" s="284">
        <v>363</v>
      </c>
      <c r="Q1784" s="284">
        <v>404</v>
      </c>
      <c r="R1784" s="284">
        <v>389</v>
      </c>
      <c r="S1784" s="284">
        <v>491</v>
      </c>
      <c r="T1784" s="284">
        <v>568</v>
      </c>
      <c r="U1784" s="284">
        <v>576</v>
      </c>
      <c r="V1784" s="284">
        <v>449</v>
      </c>
      <c r="W1784" s="284">
        <v>498</v>
      </c>
      <c r="X1784" s="284">
        <v>397</v>
      </c>
      <c r="Y1784" s="284">
        <v>437</v>
      </c>
      <c r="Z1784" s="284">
        <v>509</v>
      </c>
      <c r="AA1784" s="284">
        <v>434</v>
      </c>
      <c r="AB1784" s="284">
        <v>428</v>
      </c>
      <c r="AC1784" s="284">
        <v>480</v>
      </c>
      <c r="AD1784" s="284">
        <v>563</v>
      </c>
      <c r="AE1784" s="284">
        <v>465</v>
      </c>
      <c r="AF1784" s="284">
        <v>485</v>
      </c>
      <c r="AG1784" s="284">
        <v>539</v>
      </c>
      <c r="AH1784" s="284">
        <v>632</v>
      </c>
      <c r="AI1784" s="284">
        <v>399</v>
      </c>
      <c r="AJ1784" s="284">
        <v>436</v>
      </c>
      <c r="AK1784" s="284">
        <v>489</v>
      </c>
      <c r="AL1784" s="284">
        <v>573</v>
      </c>
      <c r="AM1784" s="284">
        <v>363</v>
      </c>
      <c r="AN1784" s="284">
        <v>397</v>
      </c>
      <c r="AO1784" s="284">
        <v>453</v>
      </c>
      <c r="AP1784" s="284">
        <v>397</v>
      </c>
      <c r="AQ1784" s="284">
        <v>397</v>
      </c>
      <c r="AR1784" s="284">
        <v>499</v>
      </c>
      <c r="AS1784" s="284">
        <v>474</v>
      </c>
      <c r="AU1784" t="s">
        <v>2358</v>
      </c>
    </row>
    <row r="1785" spans="4:47" ht="13.5" customHeight="1">
      <c r="D1785" s="283" t="s">
        <v>3339</v>
      </c>
      <c r="E1785" s="283" t="s">
        <v>4713</v>
      </c>
      <c r="F1785" s="285" t="s">
        <v>2359</v>
      </c>
      <c r="G1785" s="199">
        <v>7</v>
      </c>
      <c r="H1785" s="284">
        <v>332</v>
      </c>
      <c r="I1785" s="284">
        <v>338</v>
      </c>
      <c r="J1785" s="284">
        <v>386</v>
      </c>
      <c r="K1785" s="284">
        <v>350</v>
      </c>
      <c r="L1785" s="284">
        <v>349</v>
      </c>
      <c r="M1785" s="284">
        <v>418</v>
      </c>
      <c r="N1785" s="284">
        <v>383</v>
      </c>
      <c r="O1785" s="284">
        <v>334</v>
      </c>
      <c r="P1785" s="284">
        <v>363</v>
      </c>
      <c r="Q1785" s="284">
        <v>404</v>
      </c>
      <c r="R1785" s="284">
        <v>389</v>
      </c>
      <c r="S1785" s="284">
        <v>491</v>
      </c>
      <c r="T1785" s="284">
        <v>568</v>
      </c>
      <c r="U1785" s="284">
        <v>576</v>
      </c>
      <c r="V1785" s="284">
        <v>449</v>
      </c>
      <c r="W1785" s="284">
        <v>498</v>
      </c>
      <c r="X1785" s="284">
        <v>397</v>
      </c>
      <c r="Y1785" s="284">
        <v>437</v>
      </c>
      <c r="Z1785" s="284">
        <v>509</v>
      </c>
      <c r="AA1785" s="284">
        <v>434</v>
      </c>
      <c r="AB1785" s="284">
        <v>428</v>
      </c>
      <c r="AC1785" s="284">
        <v>480</v>
      </c>
      <c r="AD1785" s="284">
        <v>563</v>
      </c>
      <c r="AE1785" s="284">
        <v>465</v>
      </c>
      <c r="AF1785" s="284">
        <v>485</v>
      </c>
      <c r="AG1785" s="284">
        <v>539</v>
      </c>
      <c r="AH1785" s="284">
        <v>632</v>
      </c>
      <c r="AI1785" s="284">
        <v>399</v>
      </c>
      <c r="AJ1785" s="284">
        <v>436</v>
      </c>
      <c r="AK1785" s="284">
        <v>489</v>
      </c>
      <c r="AL1785" s="284">
        <v>573</v>
      </c>
      <c r="AM1785" s="284">
        <v>363</v>
      </c>
      <c r="AN1785" s="284">
        <v>397</v>
      </c>
      <c r="AO1785" s="284">
        <v>453</v>
      </c>
      <c r="AP1785" s="284">
        <v>397</v>
      </c>
      <c r="AQ1785" s="284">
        <v>397</v>
      </c>
      <c r="AR1785" s="284">
        <v>499</v>
      </c>
      <c r="AS1785" s="284">
        <v>474</v>
      </c>
      <c r="AU1785" t="s">
        <v>3339</v>
      </c>
    </row>
    <row r="1786" spans="4:47" ht="13.5" customHeight="1">
      <c r="D1786" s="283" t="s">
        <v>2360</v>
      </c>
      <c r="E1786" s="283" t="s">
        <v>4713</v>
      </c>
      <c r="F1786" s="285" t="s">
        <v>2361</v>
      </c>
      <c r="G1786" s="199">
        <v>8.1999999999999993</v>
      </c>
      <c r="H1786" s="284">
        <v>350</v>
      </c>
      <c r="I1786" s="284">
        <v>349</v>
      </c>
      <c r="J1786" s="284">
        <v>415</v>
      </c>
      <c r="K1786" s="284">
        <v>363</v>
      </c>
      <c r="L1786" s="284">
        <v>360</v>
      </c>
      <c r="M1786" s="284">
        <v>432</v>
      </c>
      <c r="N1786" s="284">
        <v>420</v>
      </c>
      <c r="O1786" s="284">
        <v>355</v>
      </c>
      <c r="P1786" s="284">
        <v>377</v>
      </c>
      <c r="Q1786" s="284">
        <v>423</v>
      </c>
      <c r="R1786" s="284">
        <v>421</v>
      </c>
      <c r="S1786" s="284">
        <v>512</v>
      </c>
      <c r="T1786" s="284">
        <v>596</v>
      </c>
      <c r="U1786" s="284">
        <v>606</v>
      </c>
      <c r="V1786" s="284">
        <v>474</v>
      </c>
      <c r="W1786" s="284">
        <v>525</v>
      </c>
      <c r="X1786" s="284">
        <v>415</v>
      </c>
      <c r="Y1786" s="284">
        <v>461</v>
      </c>
      <c r="Z1786" s="284">
        <v>537</v>
      </c>
      <c r="AA1786" s="284">
        <v>454</v>
      </c>
      <c r="AB1786" s="284">
        <v>452</v>
      </c>
      <c r="AC1786" s="284">
        <v>513</v>
      </c>
      <c r="AD1786" s="284">
        <v>601</v>
      </c>
      <c r="AE1786" s="284">
        <v>491</v>
      </c>
      <c r="AF1786" s="284">
        <v>509</v>
      </c>
      <c r="AG1786" s="284">
        <v>571</v>
      </c>
      <c r="AH1786" s="284">
        <v>670</v>
      </c>
      <c r="AI1786" s="284">
        <v>415</v>
      </c>
      <c r="AJ1786" s="284">
        <v>460</v>
      </c>
      <c r="AK1786" s="284">
        <v>521</v>
      </c>
      <c r="AL1786" s="284">
        <v>611</v>
      </c>
      <c r="AM1786" s="284">
        <v>383</v>
      </c>
      <c r="AN1786" s="284">
        <v>423</v>
      </c>
      <c r="AO1786" s="284">
        <v>482</v>
      </c>
      <c r="AP1786" s="284">
        <v>422</v>
      </c>
      <c r="AQ1786" s="284">
        <v>422</v>
      </c>
      <c r="AR1786" s="284">
        <v>536</v>
      </c>
      <c r="AS1786" s="284">
        <v>499</v>
      </c>
      <c r="AU1786" t="s">
        <v>2360</v>
      </c>
    </row>
    <row r="1787" spans="4:47" ht="13.5" customHeight="1">
      <c r="D1787" s="283" t="s">
        <v>3340</v>
      </c>
      <c r="E1787" s="283" t="s">
        <v>4713</v>
      </c>
      <c r="F1787" s="285" t="s">
        <v>2361</v>
      </c>
      <c r="G1787" s="199">
        <v>8.1999999999999993</v>
      </c>
      <c r="H1787" s="284">
        <v>350</v>
      </c>
      <c r="I1787" s="284">
        <v>349</v>
      </c>
      <c r="J1787" s="284">
        <v>415</v>
      </c>
      <c r="K1787" s="284">
        <v>363</v>
      </c>
      <c r="L1787" s="284">
        <v>360</v>
      </c>
      <c r="M1787" s="284">
        <v>432</v>
      </c>
      <c r="N1787" s="284">
        <v>420</v>
      </c>
      <c r="O1787" s="284">
        <v>355</v>
      </c>
      <c r="P1787" s="284">
        <v>377</v>
      </c>
      <c r="Q1787" s="284">
        <v>423</v>
      </c>
      <c r="R1787" s="284">
        <v>421</v>
      </c>
      <c r="S1787" s="284">
        <v>512</v>
      </c>
      <c r="T1787" s="284">
        <v>596</v>
      </c>
      <c r="U1787" s="284">
        <v>606</v>
      </c>
      <c r="V1787" s="284">
        <v>474</v>
      </c>
      <c r="W1787" s="284">
        <v>525</v>
      </c>
      <c r="X1787" s="284">
        <v>415</v>
      </c>
      <c r="Y1787" s="284">
        <v>461</v>
      </c>
      <c r="Z1787" s="284">
        <v>537</v>
      </c>
      <c r="AA1787" s="284">
        <v>454</v>
      </c>
      <c r="AB1787" s="284">
        <v>452</v>
      </c>
      <c r="AC1787" s="284">
        <v>513</v>
      </c>
      <c r="AD1787" s="284">
        <v>601</v>
      </c>
      <c r="AE1787" s="284">
        <v>491</v>
      </c>
      <c r="AF1787" s="284">
        <v>509</v>
      </c>
      <c r="AG1787" s="284">
        <v>571</v>
      </c>
      <c r="AH1787" s="284">
        <v>670</v>
      </c>
      <c r="AI1787" s="284">
        <v>415</v>
      </c>
      <c r="AJ1787" s="284">
        <v>460</v>
      </c>
      <c r="AK1787" s="284">
        <v>521</v>
      </c>
      <c r="AL1787" s="284">
        <v>611</v>
      </c>
      <c r="AM1787" s="284">
        <v>383</v>
      </c>
      <c r="AN1787" s="284">
        <v>423</v>
      </c>
      <c r="AO1787" s="284">
        <v>482</v>
      </c>
      <c r="AP1787" s="284">
        <v>422</v>
      </c>
      <c r="AQ1787" s="284">
        <v>422</v>
      </c>
      <c r="AR1787" s="284">
        <v>536</v>
      </c>
      <c r="AS1787" s="284">
        <v>499</v>
      </c>
      <c r="AU1787" t="s">
        <v>3340</v>
      </c>
    </row>
    <row r="1788" spans="4:47" ht="13.5" customHeight="1">
      <c r="D1788" s="283" t="s">
        <v>2374</v>
      </c>
      <c r="E1788" s="282"/>
      <c r="F1788" s="285" t="s">
        <v>2375</v>
      </c>
      <c r="G1788" s="199">
        <v>9.4</v>
      </c>
      <c r="H1788" s="284">
        <v>413</v>
      </c>
      <c r="I1788" s="284">
        <v>412</v>
      </c>
      <c r="J1788" s="284">
        <v>491</v>
      </c>
      <c r="K1788" s="284">
        <v>436</v>
      </c>
      <c r="L1788" s="284">
        <v>433</v>
      </c>
      <c r="M1788" s="284">
        <v>523</v>
      </c>
      <c r="N1788" s="284">
        <v>508</v>
      </c>
      <c r="O1788" s="284">
        <v>417</v>
      </c>
      <c r="P1788" s="284">
        <v>440</v>
      </c>
      <c r="Q1788" s="284">
        <v>494</v>
      </c>
      <c r="R1788" s="284">
        <v>493</v>
      </c>
      <c r="S1788" s="284">
        <v>632</v>
      </c>
      <c r="T1788" s="284">
        <v>727</v>
      </c>
      <c r="U1788" s="284">
        <v>759</v>
      </c>
      <c r="V1788" s="284">
        <v>558</v>
      </c>
      <c r="W1788" s="284">
        <v>620</v>
      </c>
      <c r="X1788" s="284">
        <v>503</v>
      </c>
      <c r="Y1788" s="284">
        <v>556</v>
      </c>
      <c r="Z1788" s="284">
        <v>648</v>
      </c>
      <c r="AA1788" s="284">
        <v>551</v>
      </c>
      <c r="AB1788" s="284">
        <v>540</v>
      </c>
      <c r="AC1788" s="284">
        <v>609</v>
      </c>
      <c r="AD1788" s="284">
        <v>715</v>
      </c>
      <c r="AE1788" s="284">
        <v>587</v>
      </c>
      <c r="AF1788" s="284">
        <v>631</v>
      </c>
      <c r="AG1788" s="284">
        <v>703</v>
      </c>
      <c r="AH1788" s="284">
        <v>825</v>
      </c>
      <c r="AI1788" s="284">
        <v>510</v>
      </c>
      <c r="AJ1788" s="284">
        <v>558</v>
      </c>
      <c r="AK1788" s="284">
        <v>629</v>
      </c>
      <c r="AL1788" s="284">
        <v>738</v>
      </c>
      <c r="AM1788" s="284">
        <v>461</v>
      </c>
      <c r="AN1788" s="284">
        <v>507</v>
      </c>
      <c r="AO1788" s="284">
        <v>578</v>
      </c>
      <c r="AP1788" s="284">
        <v>471</v>
      </c>
      <c r="AQ1788" s="284">
        <v>471</v>
      </c>
      <c r="AR1788" s="284">
        <v>598</v>
      </c>
      <c r="AS1788" s="284">
        <v>598</v>
      </c>
      <c r="AU1788" t="s">
        <v>2374</v>
      </c>
    </row>
    <row r="1789" spans="4:47" ht="13.5" customHeight="1">
      <c r="D1789" s="283" t="s">
        <v>2362</v>
      </c>
      <c r="E1789" s="283" t="s">
        <v>4713</v>
      </c>
      <c r="F1789" s="285" t="s">
        <v>2363</v>
      </c>
      <c r="G1789" s="199">
        <v>9.4</v>
      </c>
      <c r="H1789" s="284">
        <v>368</v>
      </c>
      <c r="I1789" s="284">
        <v>368</v>
      </c>
      <c r="J1789" s="284">
        <v>439</v>
      </c>
      <c r="K1789" s="284">
        <v>381</v>
      </c>
      <c r="L1789" s="284">
        <v>379</v>
      </c>
      <c r="M1789" s="284">
        <v>456</v>
      </c>
      <c r="N1789" s="284">
        <v>445</v>
      </c>
      <c r="O1789" s="284">
        <v>375</v>
      </c>
      <c r="P1789" s="284">
        <v>400</v>
      </c>
      <c r="Q1789" s="284">
        <v>449</v>
      </c>
      <c r="R1789" s="284">
        <v>449</v>
      </c>
      <c r="S1789" s="284">
        <v>531</v>
      </c>
      <c r="T1789" s="284">
        <v>624</v>
      </c>
      <c r="U1789" s="284">
        <v>634</v>
      </c>
      <c r="V1789" s="284">
        <v>497</v>
      </c>
      <c r="W1789" s="284">
        <v>550</v>
      </c>
      <c r="X1789" s="284">
        <v>432</v>
      </c>
      <c r="Y1789" s="284">
        <v>484</v>
      </c>
      <c r="Z1789" s="284">
        <v>563</v>
      </c>
      <c r="AA1789" s="284">
        <v>472</v>
      </c>
      <c r="AB1789" s="284">
        <v>475</v>
      </c>
      <c r="AC1789" s="284">
        <v>543</v>
      </c>
      <c r="AD1789" s="284">
        <v>637</v>
      </c>
      <c r="AE1789" s="284">
        <v>514</v>
      </c>
      <c r="AF1789" s="284">
        <v>532</v>
      </c>
      <c r="AG1789" s="284">
        <v>602</v>
      </c>
      <c r="AH1789" s="284">
        <v>706</v>
      </c>
      <c r="AI1789" s="284">
        <v>430</v>
      </c>
      <c r="AJ1789" s="284">
        <v>483</v>
      </c>
      <c r="AK1789" s="284">
        <v>552</v>
      </c>
      <c r="AL1789" s="284">
        <v>647</v>
      </c>
      <c r="AM1789" s="284">
        <v>401</v>
      </c>
      <c r="AN1789" s="284">
        <v>447</v>
      </c>
      <c r="AO1789" s="284">
        <v>509</v>
      </c>
      <c r="AP1789" s="284">
        <v>445</v>
      </c>
      <c r="AQ1789" s="284">
        <v>445</v>
      </c>
      <c r="AR1789" s="284">
        <v>572</v>
      </c>
      <c r="AS1789" s="284">
        <v>522</v>
      </c>
      <c r="AU1789" t="s">
        <v>2362</v>
      </c>
    </row>
    <row r="1790" spans="4:47" ht="13.5" customHeight="1">
      <c r="D1790" s="283" t="s">
        <v>3341</v>
      </c>
      <c r="E1790" s="283" t="s">
        <v>4713</v>
      </c>
      <c r="F1790" s="285" t="s">
        <v>2363</v>
      </c>
      <c r="G1790" s="199">
        <v>9.4</v>
      </c>
      <c r="H1790" s="284">
        <v>368</v>
      </c>
      <c r="I1790" s="284">
        <v>368</v>
      </c>
      <c r="J1790" s="284">
        <v>439</v>
      </c>
      <c r="K1790" s="284">
        <v>381</v>
      </c>
      <c r="L1790" s="284">
        <v>379</v>
      </c>
      <c r="M1790" s="284">
        <v>456</v>
      </c>
      <c r="N1790" s="284">
        <v>445</v>
      </c>
      <c r="O1790" s="284">
        <v>375</v>
      </c>
      <c r="P1790" s="284">
        <v>400</v>
      </c>
      <c r="Q1790" s="284">
        <v>449</v>
      </c>
      <c r="R1790" s="284">
        <v>449</v>
      </c>
      <c r="S1790" s="284">
        <v>531</v>
      </c>
      <c r="T1790" s="284">
        <v>624</v>
      </c>
      <c r="U1790" s="284">
        <v>634</v>
      </c>
      <c r="V1790" s="284">
        <v>497</v>
      </c>
      <c r="W1790" s="284">
        <v>550</v>
      </c>
      <c r="X1790" s="284">
        <v>432</v>
      </c>
      <c r="Y1790" s="284">
        <v>484</v>
      </c>
      <c r="Z1790" s="284">
        <v>563</v>
      </c>
      <c r="AA1790" s="284">
        <v>472</v>
      </c>
      <c r="AB1790" s="284">
        <v>475</v>
      </c>
      <c r="AC1790" s="284">
        <v>543</v>
      </c>
      <c r="AD1790" s="284">
        <v>637</v>
      </c>
      <c r="AE1790" s="284">
        <v>514</v>
      </c>
      <c r="AF1790" s="284">
        <v>532</v>
      </c>
      <c r="AG1790" s="284">
        <v>602</v>
      </c>
      <c r="AH1790" s="284">
        <v>706</v>
      </c>
      <c r="AI1790" s="284">
        <v>430</v>
      </c>
      <c r="AJ1790" s="284">
        <v>483</v>
      </c>
      <c r="AK1790" s="284">
        <v>552</v>
      </c>
      <c r="AL1790" s="284">
        <v>647</v>
      </c>
      <c r="AM1790" s="284">
        <v>401</v>
      </c>
      <c r="AN1790" s="284">
        <v>447</v>
      </c>
      <c r="AO1790" s="284">
        <v>509</v>
      </c>
      <c r="AP1790" s="284">
        <v>445</v>
      </c>
      <c r="AQ1790" s="284">
        <v>445</v>
      </c>
      <c r="AR1790" s="284">
        <v>572</v>
      </c>
      <c r="AS1790" s="284">
        <v>522</v>
      </c>
      <c r="AU1790" t="s">
        <v>3341</v>
      </c>
    </row>
    <row r="1791" spans="4:47" ht="13.5" customHeight="1">
      <c r="D1791" s="283" t="s">
        <v>2376</v>
      </c>
      <c r="E1791" s="282"/>
      <c r="F1791" s="285" t="s">
        <v>2377</v>
      </c>
      <c r="G1791" s="199">
        <v>10.5</v>
      </c>
      <c r="H1791" s="284">
        <v>453</v>
      </c>
      <c r="I1791" s="284">
        <v>452</v>
      </c>
      <c r="J1791" s="284">
        <v>539</v>
      </c>
      <c r="K1791" s="284">
        <v>476</v>
      </c>
      <c r="L1791" s="284">
        <v>473</v>
      </c>
      <c r="M1791" s="284">
        <v>572</v>
      </c>
      <c r="N1791" s="284">
        <v>556</v>
      </c>
      <c r="O1791" s="284">
        <v>459</v>
      </c>
      <c r="P1791" s="284">
        <v>485</v>
      </c>
      <c r="Q1791" s="284">
        <v>545</v>
      </c>
      <c r="R1791" s="284">
        <v>544</v>
      </c>
      <c r="S1791" s="284">
        <v>672</v>
      </c>
      <c r="T1791" s="284">
        <v>777</v>
      </c>
      <c r="U1791" s="284">
        <v>813</v>
      </c>
      <c r="V1791" s="284">
        <v>603</v>
      </c>
      <c r="W1791" s="284">
        <v>670</v>
      </c>
      <c r="X1791" s="284">
        <v>542</v>
      </c>
      <c r="Y1791" s="284">
        <v>601</v>
      </c>
      <c r="Z1791" s="284">
        <v>700</v>
      </c>
      <c r="AA1791" s="284">
        <v>594</v>
      </c>
      <c r="AB1791" s="284">
        <v>585</v>
      </c>
      <c r="AC1791" s="284">
        <v>662</v>
      </c>
      <c r="AD1791" s="284">
        <v>777</v>
      </c>
      <c r="AE1791" s="284">
        <v>635</v>
      </c>
      <c r="AF1791" s="284">
        <v>676</v>
      </c>
      <c r="AG1791" s="284">
        <v>756</v>
      </c>
      <c r="AH1791" s="284">
        <v>887</v>
      </c>
      <c r="AI1791" s="284">
        <v>547</v>
      </c>
      <c r="AJ1791" s="284">
        <v>603</v>
      </c>
      <c r="AK1791" s="284">
        <v>682</v>
      </c>
      <c r="AL1791" s="284">
        <v>800</v>
      </c>
      <c r="AM1791" s="284">
        <v>501</v>
      </c>
      <c r="AN1791" s="284">
        <v>553</v>
      </c>
      <c r="AO1791" s="284">
        <v>630</v>
      </c>
      <c r="AP1791" s="284">
        <v>522</v>
      </c>
      <c r="AQ1791" s="284">
        <v>522</v>
      </c>
      <c r="AR1791" s="284">
        <v>662</v>
      </c>
      <c r="AS1791" s="284">
        <v>648</v>
      </c>
      <c r="AU1791" t="s">
        <v>2376</v>
      </c>
    </row>
    <row r="1792" spans="4:47" ht="13.5" customHeight="1">
      <c r="D1792" s="283" t="s">
        <v>2378</v>
      </c>
      <c r="E1792" s="282"/>
      <c r="F1792" s="285" t="s">
        <v>2379</v>
      </c>
      <c r="G1792" s="199">
        <v>11.7</v>
      </c>
      <c r="H1792" s="284">
        <v>477</v>
      </c>
      <c r="I1792" s="284">
        <v>477</v>
      </c>
      <c r="J1792" s="284">
        <v>563</v>
      </c>
      <c r="K1792" s="284">
        <v>502</v>
      </c>
      <c r="L1792" s="284">
        <v>500</v>
      </c>
      <c r="M1792" s="284">
        <v>595</v>
      </c>
      <c r="N1792" s="284">
        <v>581</v>
      </c>
      <c r="O1792" s="284">
        <v>484</v>
      </c>
      <c r="P1792" s="284">
        <v>523</v>
      </c>
      <c r="Q1792" s="284">
        <v>576</v>
      </c>
      <c r="R1792" s="284">
        <v>572</v>
      </c>
      <c r="S1792" s="284">
        <v>696</v>
      </c>
      <c r="T1792" s="284">
        <v>810</v>
      </c>
      <c r="U1792" s="284">
        <v>846</v>
      </c>
      <c r="V1792" s="284">
        <v>632</v>
      </c>
      <c r="W1792" s="284">
        <v>702</v>
      </c>
      <c r="X1792" s="284">
        <v>560</v>
      </c>
      <c r="Y1792" s="284">
        <v>624</v>
      </c>
      <c r="Z1792" s="284">
        <v>727</v>
      </c>
      <c r="AA1792" s="284">
        <v>613</v>
      </c>
      <c r="AB1792" s="284">
        <v>608</v>
      </c>
      <c r="AC1792" s="284">
        <v>694</v>
      </c>
      <c r="AD1792" s="284">
        <v>814</v>
      </c>
      <c r="AE1792" s="284">
        <v>659</v>
      </c>
      <c r="AF1792" s="284">
        <v>700</v>
      </c>
      <c r="AG1792" s="284">
        <v>787</v>
      </c>
      <c r="AH1792" s="284">
        <v>924</v>
      </c>
      <c r="AI1792" s="284">
        <v>563</v>
      </c>
      <c r="AJ1792" s="284">
        <v>627</v>
      </c>
      <c r="AK1792" s="284">
        <v>713</v>
      </c>
      <c r="AL1792" s="284">
        <v>837</v>
      </c>
      <c r="AM1792" s="284">
        <v>520</v>
      </c>
      <c r="AN1792" s="284">
        <v>577</v>
      </c>
      <c r="AO1792" s="284">
        <v>658</v>
      </c>
      <c r="AP1792" s="284">
        <v>551</v>
      </c>
      <c r="AQ1792" s="284">
        <v>551</v>
      </c>
      <c r="AR1792" s="284">
        <v>707</v>
      </c>
      <c r="AS1792" s="284">
        <v>675</v>
      </c>
      <c r="AU1792" t="s">
        <v>2378</v>
      </c>
    </row>
    <row r="1793" spans="1:47" ht="13.5" customHeight="1">
      <c r="D1793" s="283" t="s">
        <v>2380</v>
      </c>
      <c r="E1793" s="282"/>
      <c r="F1793" s="285" t="s">
        <v>2381</v>
      </c>
      <c r="G1793" s="199">
        <v>12.9</v>
      </c>
      <c r="H1793" s="284">
        <v>495</v>
      </c>
      <c r="I1793" s="284">
        <v>496</v>
      </c>
      <c r="J1793" s="284">
        <v>580</v>
      </c>
      <c r="K1793" s="284">
        <v>520</v>
      </c>
      <c r="L1793" s="284">
        <v>519</v>
      </c>
      <c r="M1793" s="284">
        <v>613</v>
      </c>
      <c r="N1793" s="284">
        <v>606</v>
      </c>
      <c r="O1793" s="284">
        <v>504</v>
      </c>
      <c r="P1793" s="284">
        <v>548</v>
      </c>
      <c r="Q1793" s="284">
        <v>602</v>
      </c>
      <c r="R1793" s="284">
        <v>600</v>
      </c>
      <c r="S1793" s="284">
        <v>718</v>
      </c>
      <c r="T1793" s="284">
        <v>844</v>
      </c>
      <c r="U1793" s="284">
        <v>880</v>
      </c>
      <c r="V1793" s="284">
        <v>660</v>
      </c>
      <c r="W1793" s="284">
        <v>732</v>
      </c>
      <c r="X1793" s="284">
        <v>577</v>
      </c>
      <c r="Y1793" s="284">
        <v>647</v>
      </c>
      <c r="Z1793" s="284">
        <v>754</v>
      </c>
      <c r="AA1793" s="284">
        <v>632</v>
      </c>
      <c r="AB1793" s="284">
        <v>631</v>
      </c>
      <c r="AC1793" s="284">
        <v>725</v>
      </c>
      <c r="AD1793" s="284">
        <v>851</v>
      </c>
      <c r="AE1793" s="284">
        <v>684</v>
      </c>
      <c r="AF1793" s="284">
        <v>723</v>
      </c>
      <c r="AG1793" s="284">
        <v>819</v>
      </c>
      <c r="AH1793" s="284">
        <v>961</v>
      </c>
      <c r="AI1793" s="284">
        <v>578</v>
      </c>
      <c r="AJ1793" s="284">
        <v>650</v>
      </c>
      <c r="AK1793" s="284">
        <v>745</v>
      </c>
      <c r="AL1793" s="284">
        <v>874</v>
      </c>
      <c r="AM1793" s="284">
        <v>539</v>
      </c>
      <c r="AN1793" s="284">
        <v>602</v>
      </c>
      <c r="AO1793" s="284">
        <v>686</v>
      </c>
      <c r="AP1793" s="284">
        <v>579</v>
      </c>
      <c r="AQ1793" s="284">
        <v>579</v>
      </c>
      <c r="AR1793" s="284">
        <v>751</v>
      </c>
      <c r="AS1793" s="284">
        <v>703</v>
      </c>
      <c r="AU1793" t="s">
        <v>2380</v>
      </c>
    </row>
    <row r="1794" spans="1:47" ht="13.5" customHeight="1">
      <c r="D1794" s="283" t="s">
        <v>2382</v>
      </c>
      <c r="E1794" s="282"/>
      <c r="F1794" s="285" t="s">
        <v>2383</v>
      </c>
      <c r="G1794" s="199">
        <v>14</v>
      </c>
      <c r="H1794" s="284">
        <v>514</v>
      </c>
      <c r="I1794" s="284">
        <v>515</v>
      </c>
      <c r="J1794" s="284">
        <v>609</v>
      </c>
      <c r="K1794" s="284">
        <v>540</v>
      </c>
      <c r="L1794" s="284">
        <v>539</v>
      </c>
      <c r="M1794" s="284">
        <v>643</v>
      </c>
      <c r="N1794" s="284">
        <v>631</v>
      </c>
      <c r="O1794" s="284">
        <v>524</v>
      </c>
      <c r="P1794" s="284">
        <v>573</v>
      </c>
      <c r="Q1794" s="284">
        <v>630</v>
      </c>
      <c r="R1794" s="284">
        <v>628</v>
      </c>
      <c r="S1794" s="284">
        <v>743</v>
      </c>
      <c r="T1794" s="284">
        <v>877</v>
      </c>
      <c r="U1794" s="284">
        <v>914</v>
      </c>
      <c r="V1794" s="284">
        <v>689</v>
      </c>
      <c r="W1794" s="284">
        <v>764</v>
      </c>
      <c r="X1794" s="284">
        <v>595</v>
      </c>
      <c r="Y1794" s="284">
        <v>671</v>
      </c>
      <c r="Z1794" s="284">
        <v>781</v>
      </c>
      <c r="AA1794" s="284">
        <v>651</v>
      </c>
      <c r="AB1794" s="284">
        <v>656</v>
      </c>
      <c r="AC1794" s="284">
        <v>757</v>
      </c>
      <c r="AD1794" s="284">
        <v>888</v>
      </c>
      <c r="AE1794" s="284">
        <v>709</v>
      </c>
      <c r="AF1794" s="284">
        <v>747</v>
      </c>
      <c r="AG1794" s="284">
        <v>851</v>
      </c>
      <c r="AH1794" s="284">
        <v>998</v>
      </c>
      <c r="AI1794" s="284">
        <v>595</v>
      </c>
      <c r="AJ1794" s="284">
        <v>674</v>
      </c>
      <c r="AK1794" s="284">
        <v>776</v>
      </c>
      <c r="AL1794" s="284">
        <v>911</v>
      </c>
      <c r="AM1794" s="284">
        <v>559</v>
      </c>
      <c r="AN1794" s="284">
        <v>627</v>
      </c>
      <c r="AO1794" s="284">
        <v>715</v>
      </c>
      <c r="AP1794" s="284">
        <v>608</v>
      </c>
      <c r="AQ1794" s="284">
        <v>608</v>
      </c>
      <c r="AR1794" s="284">
        <v>797</v>
      </c>
      <c r="AS1794" s="284">
        <v>731</v>
      </c>
      <c r="AU1794" t="s">
        <v>2382</v>
      </c>
    </row>
    <row r="1795" spans="1:47" ht="13.5" customHeight="1">
      <c r="D1795" s="283" t="s">
        <v>2384</v>
      </c>
      <c r="E1795" s="282"/>
      <c r="F1795" s="285" t="s">
        <v>2385</v>
      </c>
      <c r="G1795" s="199">
        <v>15.2</v>
      </c>
      <c r="H1795" s="284">
        <v>545</v>
      </c>
      <c r="I1795" s="284">
        <v>543</v>
      </c>
      <c r="J1795" s="284">
        <v>635</v>
      </c>
      <c r="K1795" s="284">
        <v>571</v>
      </c>
      <c r="L1795" s="284">
        <v>567</v>
      </c>
      <c r="M1795" s="284">
        <v>668</v>
      </c>
      <c r="N1795" s="284">
        <v>667</v>
      </c>
      <c r="O1795" s="284">
        <v>557</v>
      </c>
      <c r="P1795" s="284">
        <v>607</v>
      </c>
      <c r="Q1795" s="284">
        <v>665</v>
      </c>
      <c r="R1795" s="284">
        <v>668</v>
      </c>
      <c r="S1795" s="284">
        <v>774</v>
      </c>
      <c r="T1795" s="284">
        <v>924</v>
      </c>
      <c r="U1795" s="284">
        <v>962</v>
      </c>
      <c r="V1795" s="284">
        <v>734</v>
      </c>
      <c r="W1795" s="284">
        <v>810</v>
      </c>
      <c r="X1795" s="284">
        <v>630</v>
      </c>
      <c r="Y1795" s="284">
        <v>720</v>
      </c>
      <c r="Z1795" s="284">
        <v>845</v>
      </c>
      <c r="AA1795" s="284">
        <v>693</v>
      </c>
      <c r="AB1795" s="284">
        <v>688</v>
      </c>
      <c r="AC1795" s="284">
        <v>799</v>
      </c>
      <c r="AD1795" s="284">
        <v>936</v>
      </c>
      <c r="AE1795" s="284">
        <v>744</v>
      </c>
      <c r="AF1795" s="284">
        <v>780</v>
      </c>
      <c r="AG1795" s="284">
        <v>893</v>
      </c>
      <c r="AH1795" s="284">
        <v>1046</v>
      </c>
      <c r="AI1795" s="284">
        <v>621</v>
      </c>
      <c r="AJ1795" s="284">
        <v>702</v>
      </c>
      <c r="AK1795" s="284">
        <v>813</v>
      </c>
      <c r="AL1795" s="284">
        <v>953</v>
      </c>
      <c r="AM1795" s="284">
        <v>587</v>
      </c>
      <c r="AN1795" s="284">
        <v>662</v>
      </c>
      <c r="AO1795" s="284">
        <v>753</v>
      </c>
      <c r="AP1795" s="284">
        <v>649</v>
      </c>
      <c r="AQ1795" s="284">
        <v>649</v>
      </c>
      <c r="AR1795" s="284">
        <v>853</v>
      </c>
      <c r="AS1795" s="284">
        <v>770</v>
      </c>
      <c r="AU1795" t="s">
        <v>2384</v>
      </c>
    </row>
    <row r="1796" spans="1:47" ht="13.5" customHeight="1">
      <c r="D1796" s="283" t="s">
        <v>2393</v>
      </c>
      <c r="E1796" s="282"/>
      <c r="F1796" s="285" t="s">
        <v>2394</v>
      </c>
      <c r="G1796" s="199">
        <v>16.400000000000002</v>
      </c>
      <c r="H1796" s="284">
        <v>564</v>
      </c>
      <c r="I1796" s="284">
        <v>566</v>
      </c>
      <c r="J1796" s="284">
        <v>679</v>
      </c>
      <c r="K1796" s="284">
        <v>589</v>
      </c>
      <c r="L1796" s="284">
        <v>589</v>
      </c>
      <c r="M1796" s="284">
        <v>713</v>
      </c>
      <c r="N1796" s="284">
        <v>700</v>
      </c>
      <c r="O1796" s="284">
        <v>577</v>
      </c>
      <c r="P1796" s="284">
        <v>621</v>
      </c>
      <c r="Q1796" s="284">
        <v>695</v>
      </c>
      <c r="R1796" s="284">
        <v>702</v>
      </c>
      <c r="S1796" s="284">
        <v>895</v>
      </c>
      <c r="T1796" s="284">
        <v>1062</v>
      </c>
      <c r="U1796" s="284">
        <v>1059</v>
      </c>
      <c r="V1796" s="284">
        <v>815</v>
      </c>
      <c r="W1796" s="284">
        <v>902</v>
      </c>
      <c r="X1796" s="284">
        <v>698</v>
      </c>
      <c r="Y1796" s="284">
        <v>788</v>
      </c>
      <c r="Z1796" s="284">
        <v>916</v>
      </c>
      <c r="AA1796" s="284">
        <v>761</v>
      </c>
      <c r="AB1796" s="284">
        <v>772</v>
      </c>
      <c r="AC1796" s="284">
        <v>891</v>
      </c>
      <c r="AD1796" s="284">
        <v>1044</v>
      </c>
      <c r="AE1796" s="284">
        <v>835</v>
      </c>
      <c r="AF1796" s="284">
        <v>886</v>
      </c>
      <c r="AG1796" s="284">
        <v>1008</v>
      </c>
      <c r="AH1796" s="284">
        <v>1181</v>
      </c>
      <c r="AI1796" s="284">
        <v>696</v>
      </c>
      <c r="AJ1796" s="284">
        <v>788</v>
      </c>
      <c r="AK1796" s="284">
        <v>908</v>
      </c>
      <c r="AL1796" s="284">
        <v>1064</v>
      </c>
      <c r="AM1796" s="284">
        <v>633</v>
      </c>
      <c r="AN1796" s="284">
        <v>714</v>
      </c>
      <c r="AO1796" s="284">
        <v>812</v>
      </c>
      <c r="AP1796" s="284">
        <v>696</v>
      </c>
      <c r="AQ1796" s="284">
        <v>696</v>
      </c>
      <c r="AR1796" s="284">
        <v>925</v>
      </c>
      <c r="AS1796" s="284">
        <v>850</v>
      </c>
      <c r="AU1796" t="s">
        <v>2393</v>
      </c>
    </row>
    <row r="1797" spans="1:47" ht="13.5" customHeight="1">
      <c r="D1797" s="283" t="s">
        <v>2395</v>
      </c>
      <c r="E1797" s="282"/>
      <c r="F1797" s="285" t="s">
        <v>2396</v>
      </c>
      <c r="G1797" s="199">
        <v>17.5</v>
      </c>
      <c r="H1797" s="284">
        <v>632</v>
      </c>
      <c r="I1797" s="284">
        <v>632</v>
      </c>
      <c r="J1797" s="284">
        <v>743</v>
      </c>
      <c r="K1797" s="284">
        <v>657</v>
      </c>
      <c r="L1797" s="284">
        <v>655</v>
      </c>
      <c r="M1797" s="284">
        <v>778</v>
      </c>
      <c r="N1797" s="284">
        <v>774</v>
      </c>
      <c r="O1797" s="284">
        <v>646</v>
      </c>
      <c r="P1797" s="284">
        <v>693</v>
      </c>
      <c r="Q1797" s="284">
        <v>770</v>
      </c>
      <c r="R1797" s="284">
        <v>780</v>
      </c>
      <c r="S1797" s="284">
        <v>952</v>
      </c>
      <c r="T1797" s="284">
        <v>1129</v>
      </c>
      <c r="U1797" s="284">
        <v>1134</v>
      </c>
      <c r="V1797" s="284">
        <v>880</v>
      </c>
      <c r="W1797" s="284">
        <v>973</v>
      </c>
      <c r="X1797" s="284">
        <v>759</v>
      </c>
      <c r="Y1797" s="284">
        <v>855</v>
      </c>
      <c r="Z1797" s="284">
        <v>995</v>
      </c>
      <c r="AA1797" s="284">
        <v>837</v>
      </c>
      <c r="AB1797" s="284">
        <v>839</v>
      </c>
      <c r="AC1797" s="284">
        <v>966</v>
      </c>
      <c r="AD1797" s="284">
        <v>1133</v>
      </c>
      <c r="AE1797" s="284">
        <v>908</v>
      </c>
      <c r="AF1797" s="284">
        <v>953</v>
      </c>
      <c r="AG1797" s="284">
        <v>1083</v>
      </c>
      <c r="AH1797" s="284">
        <v>1270</v>
      </c>
      <c r="AI1797" s="284">
        <v>756</v>
      </c>
      <c r="AJ1797" s="284">
        <v>855</v>
      </c>
      <c r="AK1797" s="284">
        <v>983</v>
      </c>
      <c r="AL1797" s="284">
        <v>1153</v>
      </c>
      <c r="AM1797" s="284">
        <v>696</v>
      </c>
      <c r="AN1797" s="284">
        <v>782</v>
      </c>
      <c r="AO1797" s="284">
        <v>890</v>
      </c>
      <c r="AP1797" s="284">
        <v>769</v>
      </c>
      <c r="AQ1797" s="284">
        <v>769</v>
      </c>
      <c r="AR1797" s="284">
        <v>1010</v>
      </c>
      <c r="AS1797" s="284">
        <v>922</v>
      </c>
      <c r="AU1797" t="s">
        <v>2395</v>
      </c>
    </row>
    <row r="1798" spans="1:47" ht="13.5" customHeight="1">
      <c r="D1798" s="283" t="s">
        <v>2397</v>
      </c>
      <c r="E1798" s="282"/>
      <c r="F1798" s="285" t="s">
        <v>2398</v>
      </c>
      <c r="G1798" s="199">
        <v>18.700000000000003</v>
      </c>
      <c r="H1798" s="284">
        <v>646</v>
      </c>
      <c r="I1798" s="284">
        <v>648</v>
      </c>
      <c r="J1798" s="284">
        <v>777</v>
      </c>
      <c r="K1798" s="284">
        <v>672</v>
      </c>
      <c r="L1798" s="284">
        <v>672</v>
      </c>
      <c r="M1798" s="284">
        <v>812</v>
      </c>
      <c r="N1798" s="284">
        <v>798</v>
      </c>
      <c r="O1798" s="284">
        <v>661</v>
      </c>
      <c r="P1798" s="284">
        <v>714</v>
      </c>
      <c r="Q1798" s="284">
        <v>798</v>
      </c>
      <c r="R1798" s="284">
        <v>806</v>
      </c>
      <c r="S1798" s="284">
        <v>972</v>
      </c>
      <c r="T1798" s="284">
        <v>1157</v>
      </c>
      <c r="U1798" s="284">
        <v>1162</v>
      </c>
      <c r="V1798" s="284">
        <v>903</v>
      </c>
      <c r="W1798" s="284">
        <v>999</v>
      </c>
      <c r="X1798" s="284">
        <v>777</v>
      </c>
      <c r="Y1798" s="284">
        <v>879</v>
      </c>
      <c r="Z1798" s="284">
        <v>1022</v>
      </c>
      <c r="AA1798" s="284">
        <v>848</v>
      </c>
      <c r="AB1798" s="284">
        <v>862</v>
      </c>
      <c r="AC1798" s="284">
        <v>998</v>
      </c>
      <c r="AD1798" s="284">
        <v>1170</v>
      </c>
      <c r="AE1798" s="284">
        <v>932</v>
      </c>
      <c r="AF1798" s="284">
        <v>977</v>
      </c>
      <c r="AG1798" s="284">
        <v>1115</v>
      </c>
      <c r="AH1798" s="284">
        <v>1307</v>
      </c>
      <c r="AI1798" s="284">
        <v>772</v>
      </c>
      <c r="AJ1798" s="284">
        <v>879</v>
      </c>
      <c r="AK1798" s="284">
        <v>1015</v>
      </c>
      <c r="AL1798" s="284">
        <v>1190</v>
      </c>
      <c r="AM1798" s="284">
        <v>715</v>
      </c>
      <c r="AN1798" s="284">
        <v>806</v>
      </c>
      <c r="AO1798" s="284">
        <v>918</v>
      </c>
      <c r="AP1798" s="284">
        <v>793</v>
      </c>
      <c r="AQ1798" s="284">
        <v>793</v>
      </c>
      <c r="AR1798" s="284">
        <v>1047</v>
      </c>
      <c r="AS1798" s="284">
        <v>946</v>
      </c>
      <c r="AU1798" t="s">
        <v>2397</v>
      </c>
    </row>
    <row r="1799" spans="1:47" ht="13.5" customHeight="1">
      <c r="D1799" s="283" t="s">
        <v>2405</v>
      </c>
      <c r="E1799" s="282"/>
      <c r="F1799" s="285" t="s">
        <v>2406</v>
      </c>
      <c r="G1799" s="199">
        <v>18.700000000000003</v>
      </c>
      <c r="H1799" s="284">
        <v>736</v>
      </c>
      <c r="I1799" s="284">
        <v>737</v>
      </c>
      <c r="J1799" s="284">
        <v>882</v>
      </c>
      <c r="K1799" s="284">
        <v>781</v>
      </c>
      <c r="L1799" s="284">
        <v>778</v>
      </c>
      <c r="M1799" s="284">
        <v>946</v>
      </c>
      <c r="N1799" s="284">
        <v>924</v>
      </c>
      <c r="O1799" s="284">
        <v>746</v>
      </c>
      <c r="P1799" s="284">
        <v>793</v>
      </c>
      <c r="Q1799" s="284">
        <v>888</v>
      </c>
      <c r="R1799" s="284">
        <v>893</v>
      </c>
      <c r="S1799" s="284">
        <v>1174</v>
      </c>
      <c r="T1799" s="284">
        <v>1362</v>
      </c>
      <c r="U1799" s="284">
        <v>1413</v>
      </c>
      <c r="V1799" s="284">
        <v>1026</v>
      </c>
      <c r="W1799" s="284">
        <v>1138</v>
      </c>
      <c r="X1799" s="284">
        <v>918</v>
      </c>
      <c r="Y1799" s="284">
        <v>1022</v>
      </c>
      <c r="Z1799" s="284">
        <v>1191</v>
      </c>
      <c r="AA1799" s="284">
        <v>1005</v>
      </c>
      <c r="AB1799" s="284">
        <v>992</v>
      </c>
      <c r="AC1799" s="284">
        <v>1130</v>
      </c>
      <c r="AD1799" s="284">
        <v>1325</v>
      </c>
      <c r="AE1799" s="284">
        <v>1076</v>
      </c>
      <c r="AF1799" s="284">
        <v>1175</v>
      </c>
      <c r="AG1799" s="284">
        <v>1317</v>
      </c>
      <c r="AH1799" s="284">
        <v>1545</v>
      </c>
      <c r="AI1799" s="284">
        <v>931</v>
      </c>
      <c r="AJ1799" s="284">
        <v>1030</v>
      </c>
      <c r="AK1799" s="284">
        <v>1168</v>
      </c>
      <c r="AL1799" s="284">
        <v>1370</v>
      </c>
      <c r="AM1799" s="284">
        <v>835</v>
      </c>
      <c r="AN1799" s="284">
        <v>926</v>
      </c>
      <c r="AO1799" s="284">
        <v>1055</v>
      </c>
      <c r="AP1799" s="284">
        <v>845</v>
      </c>
      <c r="AQ1799" s="284">
        <v>845</v>
      </c>
      <c r="AR1799" s="284">
        <v>1097</v>
      </c>
      <c r="AS1799" s="284">
        <v>1098</v>
      </c>
      <c r="AU1799" t="s">
        <v>2405</v>
      </c>
    </row>
    <row r="1800" spans="1:47" ht="13.5" customHeight="1">
      <c r="D1800" s="283" t="s">
        <v>2407</v>
      </c>
      <c r="E1800" s="282"/>
      <c r="F1800" s="285" t="s">
        <v>2696</v>
      </c>
      <c r="G1800" s="199">
        <v>21</v>
      </c>
      <c r="H1800" s="284">
        <v>772</v>
      </c>
      <c r="I1800" s="284">
        <v>773</v>
      </c>
      <c r="J1800" s="284">
        <v>928</v>
      </c>
      <c r="K1800" s="284">
        <v>817</v>
      </c>
      <c r="L1800" s="284">
        <v>815</v>
      </c>
      <c r="M1800" s="284">
        <v>993</v>
      </c>
      <c r="N1800" s="284">
        <v>973</v>
      </c>
      <c r="O1800" s="284">
        <v>785</v>
      </c>
      <c r="P1800" s="284">
        <v>839</v>
      </c>
      <c r="Q1800" s="284">
        <v>939</v>
      </c>
      <c r="R1800" s="284">
        <v>949</v>
      </c>
      <c r="S1800" s="284">
        <v>1217</v>
      </c>
      <c r="T1800" s="284">
        <v>1423</v>
      </c>
      <c r="U1800" s="284">
        <v>1474</v>
      </c>
      <c r="V1800" s="284">
        <v>1078</v>
      </c>
      <c r="W1800" s="284">
        <v>1194</v>
      </c>
      <c r="X1800" s="284">
        <v>953</v>
      </c>
      <c r="Y1800" s="284">
        <v>1068</v>
      </c>
      <c r="Z1800" s="284">
        <v>1244</v>
      </c>
      <c r="AA1800" s="284">
        <v>1042</v>
      </c>
      <c r="AB1800" s="284">
        <v>1038</v>
      </c>
      <c r="AC1800" s="284">
        <v>1192</v>
      </c>
      <c r="AD1800" s="284">
        <v>1398</v>
      </c>
      <c r="AE1800" s="284">
        <v>1125</v>
      </c>
      <c r="AF1800" s="284">
        <v>1221</v>
      </c>
      <c r="AG1800" s="284">
        <v>1379</v>
      </c>
      <c r="AH1800" s="284">
        <v>1618</v>
      </c>
      <c r="AI1800" s="284">
        <v>962</v>
      </c>
      <c r="AJ1800" s="284">
        <v>1076</v>
      </c>
      <c r="AK1800" s="284">
        <v>1231</v>
      </c>
      <c r="AL1800" s="284">
        <v>1443</v>
      </c>
      <c r="AM1800" s="284">
        <v>872</v>
      </c>
      <c r="AN1800" s="284">
        <v>975</v>
      </c>
      <c r="AO1800" s="284">
        <v>1110</v>
      </c>
      <c r="AP1800" s="284">
        <v>897</v>
      </c>
      <c r="AQ1800" s="284">
        <v>897</v>
      </c>
      <c r="AR1800" s="284">
        <v>1178</v>
      </c>
      <c r="AS1800" s="284">
        <v>1149</v>
      </c>
      <c r="AU1800" t="s">
        <v>2407</v>
      </c>
    </row>
    <row r="1801" spans="1:47" ht="13.5" customHeight="1">
      <c r="D1801" s="283" t="s">
        <v>2408</v>
      </c>
      <c r="E1801" s="282"/>
      <c r="F1801" s="285" t="s">
        <v>2409</v>
      </c>
      <c r="G1801" s="199">
        <v>23.3</v>
      </c>
      <c r="H1801" s="284">
        <v>819</v>
      </c>
      <c r="I1801" s="284">
        <v>824</v>
      </c>
      <c r="J1801" s="284">
        <v>975</v>
      </c>
      <c r="K1801" s="284">
        <v>869</v>
      </c>
      <c r="L1801" s="284">
        <v>870</v>
      </c>
      <c r="M1801" s="284">
        <v>1040</v>
      </c>
      <c r="N1801" s="284">
        <v>1023</v>
      </c>
      <c r="O1801" s="284">
        <v>836</v>
      </c>
      <c r="P1801" s="284">
        <v>915</v>
      </c>
      <c r="Q1801" s="284">
        <v>1002</v>
      </c>
      <c r="R1801" s="284">
        <v>1005</v>
      </c>
      <c r="S1801" s="284">
        <v>1263</v>
      </c>
      <c r="T1801" s="284">
        <v>1490</v>
      </c>
      <c r="U1801" s="284">
        <v>1540</v>
      </c>
      <c r="V1801" s="284">
        <v>1134</v>
      </c>
      <c r="W1801" s="284">
        <v>1256</v>
      </c>
      <c r="X1801" s="284">
        <v>988</v>
      </c>
      <c r="Y1801" s="284">
        <v>1115</v>
      </c>
      <c r="Z1801" s="284">
        <v>1298</v>
      </c>
      <c r="AA1801" s="284">
        <v>1080</v>
      </c>
      <c r="AB1801" s="284">
        <v>1085</v>
      </c>
      <c r="AC1801" s="284">
        <v>1255</v>
      </c>
      <c r="AD1801" s="284">
        <v>1472</v>
      </c>
      <c r="AE1801" s="284">
        <v>1174</v>
      </c>
      <c r="AF1801" s="284">
        <v>1268</v>
      </c>
      <c r="AG1801" s="284">
        <v>1441</v>
      </c>
      <c r="AH1801" s="284">
        <v>1692</v>
      </c>
      <c r="AI1801" s="284">
        <v>993</v>
      </c>
      <c r="AJ1801" s="284">
        <v>1123</v>
      </c>
      <c r="AK1801" s="284">
        <v>1293</v>
      </c>
      <c r="AL1801" s="284">
        <v>1517</v>
      </c>
      <c r="AM1801" s="284">
        <v>910</v>
      </c>
      <c r="AN1801" s="284">
        <v>1024</v>
      </c>
      <c r="AO1801" s="284">
        <v>1166</v>
      </c>
      <c r="AP1801" s="284">
        <v>955</v>
      </c>
      <c r="AQ1801" s="284">
        <v>955</v>
      </c>
      <c r="AR1801" s="284">
        <v>1267</v>
      </c>
      <c r="AS1801" s="284">
        <v>1204</v>
      </c>
      <c r="AU1801" t="s">
        <v>2408</v>
      </c>
    </row>
    <row r="1802" spans="1:47" ht="13.5" customHeight="1">
      <c r="D1802" s="283" t="s">
        <v>2415</v>
      </c>
      <c r="E1802" s="282"/>
      <c r="F1802" s="285" t="s">
        <v>2416</v>
      </c>
      <c r="G1802" s="199">
        <v>23.3</v>
      </c>
      <c r="H1802" s="284">
        <v>784</v>
      </c>
      <c r="I1802" s="284">
        <v>795</v>
      </c>
      <c r="J1802" s="284">
        <v>939</v>
      </c>
      <c r="K1802" s="284">
        <v>827</v>
      </c>
      <c r="L1802" s="284">
        <v>828</v>
      </c>
      <c r="M1802" s="284">
        <v>1005</v>
      </c>
      <c r="N1802" s="284">
        <v>967</v>
      </c>
      <c r="O1802" s="284">
        <v>800</v>
      </c>
      <c r="P1802" s="284">
        <v>875</v>
      </c>
      <c r="Q1802" s="284">
        <v>973</v>
      </c>
      <c r="R1802" s="284">
        <v>976</v>
      </c>
      <c r="S1802" s="284">
        <v>1277</v>
      </c>
      <c r="T1802" s="284">
        <v>1519</v>
      </c>
      <c r="U1802" s="284">
        <v>1506</v>
      </c>
      <c r="V1802" s="284">
        <v>1153</v>
      </c>
      <c r="W1802" s="284">
        <v>1274</v>
      </c>
      <c r="X1802" s="284">
        <v>986</v>
      </c>
      <c r="Y1802" s="284">
        <v>1113</v>
      </c>
      <c r="Z1802" s="284">
        <v>1294</v>
      </c>
      <c r="AA1802" s="284">
        <v>1074</v>
      </c>
      <c r="AB1802" s="284">
        <v>1090</v>
      </c>
      <c r="AC1802" s="284">
        <v>1260</v>
      </c>
      <c r="AD1802" s="284">
        <v>1476</v>
      </c>
      <c r="AE1802" s="284">
        <v>1179</v>
      </c>
      <c r="AF1802" s="284">
        <v>1262</v>
      </c>
      <c r="AG1802" s="284">
        <v>1435</v>
      </c>
      <c r="AH1802" s="284">
        <v>1682</v>
      </c>
      <c r="AI1802" s="284">
        <v>984</v>
      </c>
      <c r="AJ1802" s="284">
        <v>1115</v>
      </c>
      <c r="AK1802" s="284">
        <v>1285</v>
      </c>
      <c r="AL1802" s="284">
        <v>1506</v>
      </c>
      <c r="AM1802" s="284">
        <v>887</v>
      </c>
      <c r="AN1802" s="284">
        <v>1002</v>
      </c>
      <c r="AO1802" s="284">
        <v>1139</v>
      </c>
      <c r="AP1802" s="284">
        <v>971</v>
      </c>
      <c r="AQ1802" s="284">
        <v>971</v>
      </c>
      <c r="AR1802" s="284">
        <v>1302</v>
      </c>
      <c r="AS1802" s="284">
        <v>1202</v>
      </c>
      <c r="AU1802" t="s">
        <v>2415</v>
      </c>
    </row>
    <row r="1803" spans="1:47" ht="13.5" customHeight="1">
      <c r="D1803" s="283" t="s">
        <v>3342</v>
      </c>
      <c r="E1803" s="282"/>
      <c r="F1803" s="285" t="s">
        <v>2416</v>
      </c>
      <c r="G1803" s="199">
        <v>23.3</v>
      </c>
      <c r="H1803" s="284">
        <v>784</v>
      </c>
      <c r="I1803" s="284">
        <v>795</v>
      </c>
      <c r="J1803" s="284">
        <v>939</v>
      </c>
      <c r="K1803" s="284">
        <v>827</v>
      </c>
      <c r="L1803" s="284">
        <v>828</v>
      </c>
      <c r="M1803" s="284">
        <v>1005</v>
      </c>
      <c r="N1803" s="284">
        <v>967</v>
      </c>
      <c r="O1803" s="284">
        <v>800</v>
      </c>
      <c r="P1803" s="284">
        <v>875</v>
      </c>
      <c r="Q1803" s="284">
        <v>973</v>
      </c>
      <c r="R1803" s="284">
        <v>976</v>
      </c>
      <c r="S1803" s="284">
        <v>1277</v>
      </c>
      <c r="T1803" s="284">
        <v>1519</v>
      </c>
      <c r="U1803" s="284">
        <v>1506</v>
      </c>
      <c r="V1803" s="284">
        <v>1153</v>
      </c>
      <c r="W1803" s="284">
        <v>1274</v>
      </c>
      <c r="X1803" s="284">
        <v>986</v>
      </c>
      <c r="Y1803" s="284">
        <v>1113</v>
      </c>
      <c r="Z1803" s="284">
        <v>1294</v>
      </c>
      <c r="AA1803" s="284">
        <v>1074</v>
      </c>
      <c r="AB1803" s="284">
        <v>1090</v>
      </c>
      <c r="AC1803" s="284">
        <v>1260</v>
      </c>
      <c r="AD1803" s="284">
        <v>1476</v>
      </c>
      <c r="AE1803" s="284">
        <v>1179</v>
      </c>
      <c r="AF1803" s="284">
        <v>1262</v>
      </c>
      <c r="AG1803" s="284">
        <v>1435</v>
      </c>
      <c r="AH1803" s="284">
        <v>1682</v>
      </c>
      <c r="AI1803" s="284">
        <v>984</v>
      </c>
      <c r="AJ1803" s="284">
        <v>1115</v>
      </c>
      <c r="AK1803" s="284">
        <v>1285</v>
      </c>
      <c r="AL1803" s="284">
        <v>1506</v>
      </c>
      <c r="AM1803" s="284">
        <v>887</v>
      </c>
      <c r="AN1803" s="284">
        <v>1002</v>
      </c>
      <c r="AO1803" s="284">
        <v>1139</v>
      </c>
      <c r="AP1803" s="284">
        <v>971</v>
      </c>
      <c r="AQ1803" s="284">
        <v>971</v>
      </c>
      <c r="AR1803" s="284">
        <v>1302</v>
      </c>
      <c r="AS1803" s="284">
        <v>1202</v>
      </c>
      <c r="AU1803" t="s">
        <v>3342</v>
      </c>
    </row>
    <row r="1804" spans="1:47" ht="13.5" customHeight="1">
      <c r="A1804" s="272"/>
      <c r="B1804" s="272"/>
      <c r="C1804" s="292"/>
      <c r="D1804" s="283" t="s">
        <v>2831</v>
      </c>
      <c r="E1804" s="283" t="s">
        <v>4713</v>
      </c>
      <c r="F1804" s="285" t="s">
        <v>3580</v>
      </c>
      <c r="G1804" s="199">
        <v>1.1000000000000001</v>
      </c>
      <c r="H1804" s="284">
        <v>181</v>
      </c>
      <c r="I1804" s="284">
        <v>181</v>
      </c>
      <c r="J1804" s="284">
        <v>208</v>
      </c>
      <c r="K1804" s="284">
        <v>193</v>
      </c>
      <c r="L1804" s="284">
        <v>190</v>
      </c>
      <c r="M1804" s="284">
        <v>220</v>
      </c>
      <c r="N1804" s="284">
        <v>201</v>
      </c>
      <c r="O1804" s="284">
        <v>180</v>
      </c>
      <c r="P1804" s="284">
        <v>188</v>
      </c>
      <c r="Q1804" s="284">
        <v>215</v>
      </c>
      <c r="R1804" s="284">
        <v>199</v>
      </c>
      <c r="S1804" s="284">
        <v>243</v>
      </c>
      <c r="T1804" s="284">
        <v>269</v>
      </c>
      <c r="U1804" s="284">
        <v>311</v>
      </c>
      <c r="V1804" s="284">
        <v>221</v>
      </c>
      <c r="W1804" s="284">
        <v>246</v>
      </c>
      <c r="X1804" s="284">
        <v>210</v>
      </c>
      <c r="Y1804" s="284">
        <v>224</v>
      </c>
      <c r="Z1804" s="284">
        <v>262</v>
      </c>
      <c r="AA1804" s="284">
        <v>232</v>
      </c>
      <c r="AB1804" s="284">
        <v>215</v>
      </c>
      <c r="AC1804" s="284">
        <v>233</v>
      </c>
      <c r="AD1804" s="284">
        <v>273</v>
      </c>
      <c r="AE1804" s="284">
        <v>236</v>
      </c>
      <c r="AF1804" s="284">
        <v>249</v>
      </c>
      <c r="AG1804" s="284">
        <v>268</v>
      </c>
      <c r="AH1804" s="284">
        <v>314</v>
      </c>
      <c r="AI1804" s="284">
        <v>217</v>
      </c>
      <c r="AJ1804" s="284">
        <v>225</v>
      </c>
      <c r="AK1804" s="284">
        <v>243</v>
      </c>
      <c r="AL1804" s="284">
        <v>285</v>
      </c>
      <c r="AM1804" s="284">
        <v>201</v>
      </c>
      <c r="AN1804" s="284">
        <v>211</v>
      </c>
      <c r="AO1804" s="284">
        <v>241</v>
      </c>
      <c r="AP1804" s="284">
        <v>202</v>
      </c>
      <c r="AQ1804" s="284">
        <v>202</v>
      </c>
      <c r="AR1804" s="284">
        <v>232</v>
      </c>
      <c r="AS1804" s="284">
        <v>251</v>
      </c>
      <c r="AU1804" t="s">
        <v>2831</v>
      </c>
    </row>
    <row r="1805" spans="1:47" ht="13.5" customHeight="1">
      <c r="A1805" s="272"/>
      <c r="B1805" s="272"/>
      <c r="C1805" s="292"/>
      <c r="D1805" s="283" t="s">
        <v>3344</v>
      </c>
      <c r="E1805" s="283" t="s">
        <v>4713</v>
      </c>
      <c r="F1805" s="285" t="s">
        <v>3580</v>
      </c>
      <c r="G1805" s="199">
        <v>1.1000000000000001</v>
      </c>
      <c r="H1805" s="284">
        <v>181</v>
      </c>
      <c r="I1805" s="284">
        <v>181</v>
      </c>
      <c r="J1805" s="284">
        <v>208</v>
      </c>
      <c r="K1805" s="284">
        <v>193</v>
      </c>
      <c r="L1805" s="284">
        <v>190</v>
      </c>
      <c r="M1805" s="284">
        <v>220</v>
      </c>
      <c r="N1805" s="284">
        <v>201</v>
      </c>
      <c r="O1805" s="284">
        <v>180</v>
      </c>
      <c r="P1805" s="284">
        <v>188</v>
      </c>
      <c r="Q1805" s="284">
        <v>215</v>
      </c>
      <c r="R1805" s="284">
        <v>199</v>
      </c>
      <c r="S1805" s="284">
        <v>243</v>
      </c>
      <c r="T1805" s="284">
        <v>269</v>
      </c>
      <c r="U1805" s="284">
        <v>311</v>
      </c>
      <c r="V1805" s="284">
        <v>221</v>
      </c>
      <c r="W1805" s="284">
        <v>246</v>
      </c>
      <c r="X1805" s="284">
        <v>210</v>
      </c>
      <c r="Y1805" s="284">
        <v>224</v>
      </c>
      <c r="Z1805" s="284">
        <v>262</v>
      </c>
      <c r="AA1805" s="284">
        <v>232</v>
      </c>
      <c r="AB1805" s="284">
        <v>215</v>
      </c>
      <c r="AC1805" s="284">
        <v>233</v>
      </c>
      <c r="AD1805" s="284">
        <v>273</v>
      </c>
      <c r="AE1805" s="284">
        <v>236</v>
      </c>
      <c r="AF1805" s="284">
        <v>249</v>
      </c>
      <c r="AG1805" s="284">
        <v>268</v>
      </c>
      <c r="AH1805" s="284">
        <v>314</v>
      </c>
      <c r="AI1805" s="284">
        <v>217</v>
      </c>
      <c r="AJ1805" s="284">
        <v>225</v>
      </c>
      <c r="AK1805" s="284">
        <v>243</v>
      </c>
      <c r="AL1805" s="284">
        <v>285</v>
      </c>
      <c r="AM1805" s="284">
        <v>201</v>
      </c>
      <c r="AN1805" s="284">
        <v>211</v>
      </c>
      <c r="AO1805" s="284">
        <v>241</v>
      </c>
      <c r="AP1805" s="284">
        <v>202</v>
      </c>
      <c r="AQ1805" s="284">
        <v>202</v>
      </c>
      <c r="AR1805" s="284">
        <v>232</v>
      </c>
      <c r="AS1805" s="284">
        <v>251</v>
      </c>
      <c r="AU1805" t="s">
        <v>3344</v>
      </c>
    </row>
    <row r="1806" spans="1:47" ht="13.5" customHeight="1">
      <c r="A1806" s="272"/>
      <c r="B1806" s="272"/>
      <c r="C1806" s="292"/>
      <c r="D1806" s="283" t="s">
        <v>2833</v>
      </c>
      <c r="E1806" s="283" t="s">
        <v>4713</v>
      </c>
      <c r="F1806" s="285" t="s">
        <v>3581</v>
      </c>
      <c r="G1806" s="199">
        <v>1.4000000000000001</v>
      </c>
      <c r="H1806" s="284">
        <v>188</v>
      </c>
      <c r="I1806" s="284">
        <v>185</v>
      </c>
      <c r="J1806" s="284">
        <v>221</v>
      </c>
      <c r="K1806" s="284">
        <v>196</v>
      </c>
      <c r="L1806" s="284">
        <v>192</v>
      </c>
      <c r="M1806" s="284">
        <v>232</v>
      </c>
      <c r="N1806" s="284">
        <v>217</v>
      </c>
      <c r="O1806" s="284">
        <v>193</v>
      </c>
      <c r="P1806" s="284">
        <v>194</v>
      </c>
      <c r="Q1806" s="284">
        <v>221</v>
      </c>
      <c r="R1806" s="284">
        <v>211</v>
      </c>
      <c r="S1806" s="284">
        <v>252</v>
      </c>
      <c r="T1806" s="284">
        <v>281</v>
      </c>
      <c r="U1806" s="284">
        <v>322</v>
      </c>
      <c r="V1806" s="284">
        <v>230</v>
      </c>
      <c r="W1806" s="284">
        <v>256</v>
      </c>
      <c r="X1806" s="284">
        <v>218</v>
      </c>
      <c r="Y1806" s="284">
        <v>234</v>
      </c>
      <c r="Z1806" s="284">
        <v>274</v>
      </c>
      <c r="AA1806" s="284">
        <v>241</v>
      </c>
      <c r="AB1806" s="284">
        <v>225</v>
      </c>
      <c r="AC1806" s="284">
        <v>247</v>
      </c>
      <c r="AD1806" s="284">
        <v>289</v>
      </c>
      <c r="AE1806" s="284">
        <v>247</v>
      </c>
      <c r="AF1806" s="284">
        <v>259</v>
      </c>
      <c r="AG1806" s="284">
        <v>282</v>
      </c>
      <c r="AH1806" s="284">
        <v>330</v>
      </c>
      <c r="AI1806" s="284">
        <v>223</v>
      </c>
      <c r="AJ1806" s="284">
        <v>236</v>
      </c>
      <c r="AK1806" s="284">
        <v>258</v>
      </c>
      <c r="AL1806" s="284">
        <v>302</v>
      </c>
      <c r="AM1806" s="284">
        <v>207</v>
      </c>
      <c r="AN1806" s="284">
        <v>219</v>
      </c>
      <c r="AO1806" s="284">
        <v>250</v>
      </c>
      <c r="AP1806" s="284">
        <v>212</v>
      </c>
      <c r="AQ1806" s="284">
        <v>212</v>
      </c>
      <c r="AR1806" s="284">
        <v>247</v>
      </c>
      <c r="AS1806" s="284">
        <v>261</v>
      </c>
      <c r="AU1806" t="s">
        <v>2833</v>
      </c>
    </row>
    <row r="1807" spans="1:47" ht="13.5" customHeight="1">
      <c r="A1807" s="272"/>
      <c r="B1807" s="272"/>
      <c r="C1807" s="292"/>
      <c r="D1807" s="283" t="s">
        <v>3346</v>
      </c>
      <c r="E1807" s="283" t="s">
        <v>4713</v>
      </c>
      <c r="F1807" s="285" t="s">
        <v>3581</v>
      </c>
      <c r="G1807" s="199">
        <v>1.4000000000000001</v>
      </c>
      <c r="H1807" s="284">
        <v>188</v>
      </c>
      <c r="I1807" s="284">
        <v>185</v>
      </c>
      <c r="J1807" s="284">
        <v>221</v>
      </c>
      <c r="K1807" s="284">
        <v>196</v>
      </c>
      <c r="L1807" s="284">
        <v>192</v>
      </c>
      <c r="M1807" s="284">
        <v>232</v>
      </c>
      <c r="N1807" s="284">
        <v>217</v>
      </c>
      <c r="O1807" s="284">
        <v>193</v>
      </c>
      <c r="P1807" s="284">
        <v>194</v>
      </c>
      <c r="Q1807" s="284">
        <v>221</v>
      </c>
      <c r="R1807" s="284">
        <v>211</v>
      </c>
      <c r="S1807" s="284">
        <v>252</v>
      </c>
      <c r="T1807" s="284">
        <v>281</v>
      </c>
      <c r="U1807" s="284">
        <v>322</v>
      </c>
      <c r="V1807" s="284">
        <v>230</v>
      </c>
      <c r="W1807" s="284">
        <v>256</v>
      </c>
      <c r="X1807" s="284">
        <v>218</v>
      </c>
      <c r="Y1807" s="284">
        <v>234</v>
      </c>
      <c r="Z1807" s="284">
        <v>274</v>
      </c>
      <c r="AA1807" s="284">
        <v>241</v>
      </c>
      <c r="AB1807" s="284">
        <v>225</v>
      </c>
      <c r="AC1807" s="284">
        <v>247</v>
      </c>
      <c r="AD1807" s="284">
        <v>289</v>
      </c>
      <c r="AE1807" s="284">
        <v>247</v>
      </c>
      <c r="AF1807" s="284">
        <v>259</v>
      </c>
      <c r="AG1807" s="284">
        <v>282</v>
      </c>
      <c r="AH1807" s="284">
        <v>330</v>
      </c>
      <c r="AI1807" s="284">
        <v>223</v>
      </c>
      <c r="AJ1807" s="284">
        <v>236</v>
      </c>
      <c r="AK1807" s="284">
        <v>258</v>
      </c>
      <c r="AL1807" s="284">
        <v>302</v>
      </c>
      <c r="AM1807" s="284">
        <v>207</v>
      </c>
      <c r="AN1807" s="284">
        <v>219</v>
      </c>
      <c r="AO1807" s="284">
        <v>250</v>
      </c>
      <c r="AP1807" s="284">
        <v>212</v>
      </c>
      <c r="AQ1807" s="284">
        <v>212</v>
      </c>
      <c r="AR1807" s="284">
        <v>247</v>
      </c>
      <c r="AS1807" s="284">
        <v>261</v>
      </c>
      <c r="AU1807" t="s">
        <v>3346</v>
      </c>
    </row>
    <row r="1808" spans="1:47" ht="13.5" customHeight="1">
      <c r="A1808" s="272"/>
      <c r="B1808" s="272"/>
      <c r="C1808" s="292"/>
      <c r="D1808" s="283" t="s">
        <v>3744</v>
      </c>
      <c r="E1808" s="283" t="s">
        <v>4713</v>
      </c>
      <c r="F1808" s="285" t="s">
        <v>1894</v>
      </c>
      <c r="G1808" s="199">
        <v>1.7000000000000002</v>
      </c>
      <c r="H1808" s="284">
        <v>206</v>
      </c>
      <c r="I1808" s="284">
        <v>207</v>
      </c>
      <c r="J1808" s="284">
        <v>237</v>
      </c>
      <c r="K1808" s="284">
        <v>221</v>
      </c>
      <c r="L1808" s="284">
        <v>219</v>
      </c>
      <c r="M1808" s="284">
        <v>256</v>
      </c>
      <c r="N1808" s="284">
        <v>231</v>
      </c>
      <c r="O1808" s="284">
        <v>205</v>
      </c>
      <c r="P1808" s="284">
        <v>218</v>
      </c>
      <c r="Q1808" s="284">
        <v>248</v>
      </c>
      <c r="R1808" s="284">
        <v>230</v>
      </c>
      <c r="S1808" s="284">
        <v>267</v>
      </c>
      <c r="T1808" s="284">
        <v>301</v>
      </c>
      <c r="U1808" s="284">
        <v>343</v>
      </c>
      <c r="V1808" s="284">
        <v>249</v>
      </c>
      <c r="W1808" s="284">
        <v>275</v>
      </c>
      <c r="X1808" s="284">
        <v>233</v>
      </c>
      <c r="Y1808" s="284">
        <v>253</v>
      </c>
      <c r="Z1808" s="284">
        <v>295</v>
      </c>
      <c r="AA1808" s="284">
        <v>258</v>
      </c>
      <c r="AB1808" s="284">
        <v>243</v>
      </c>
      <c r="AC1808" s="284">
        <v>269</v>
      </c>
      <c r="AD1808" s="284">
        <v>315</v>
      </c>
      <c r="AE1808" s="284">
        <v>266</v>
      </c>
      <c r="AF1808" s="284">
        <v>278</v>
      </c>
      <c r="AG1808" s="284">
        <v>304</v>
      </c>
      <c r="AH1808" s="284">
        <v>356</v>
      </c>
      <c r="AI1808" s="284">
        <v>239</v>
      </c>
      <c r="AJ1808" s="284">
        <v>254</v>
      </c>
      <c r="AK1808" s="284">
        <v>279</v>
      </c>
      <c r="AL1808" s="284">
        <v>328</v>
      </c>
      <c r="AM1808" s="284">
        <v>223</v>
      </c>
      <c r="AN1808" s="284">
        <v>237</v>
      </c>
      <c r="AO1808" s="284">
        <v>270</v>
      </c>
      <c r="AP1808" s="284">
        <v>233</v>
      </c>
      <c r="AQ1808" s="284">
        <v>233</v>
      </c>
      <c r="AR1808" s="284">
        <v>275</v>
      </c>
      <c r="AS1808" s="284">
        <v>278</v>
      </c>
      <c r="AU1808" t="s">
        <v>3744</v>
      </c>
    </row>
    <row r="1809" spans="1:47" ht="13.5" customHeight="1">
      <c r="A1809" s="272"/>
      <c r="B1809" s="272"/>
      <c r="C1809" s="292"/>
      <c r="D1809" s="283" t="s">
        <v>3747</v>
      </c>
      <c r="E1809" s="283" t="s">
        <v>4713</v>
      </c>
      <c r="F1809" s="285" t="s">
        <v>1894</v>
      </c>
      <c r="G1809" s="199">
        <v>1.7000000000000002</v>
      </c>
      <c r="H1809" s="284">
        <v>206</v>
      </c>
      <c r="I1809" s="284">
        <v>207</v>
      </c>
      <c r="J1809" s="284">
        <v>237</v>
      </c>
      <c r="K1809" s="284">
        <v>221</v>
      </c>
      <c r="L1809" s="284">
        <v>219</v>
      </c>
      <c r="M1809" s="284">
        <v>256</v>
      </c>
      <c r="N1809" s="284">
        <v>231</v>
      </c>
      <c r="O1809" s="284">
        <v>205</v>
      </c>
      <c r="P1809" s="284">
        <v>218</v>
      </c>
      <c r="Q1809" s="284">
        <v>248</v>
      </c>
      <c r="R1809" s="284">
        <v>230</v>
      </c>
      <c r="S1809" s="284">
        <v>267</v>
      </c>
      <c r="T1809" s="284">
        <v>301</v>
      </c>
      <c r="U1809" s="284">
        <v>343</v>
      </c>
      <c r="V1809" s="284">
        <v>249</v>
      </c>
      <c r="W1809" s="284">
        <v>275</v>
      </c>
      <c r="X1809" s="284">
        <v>233</v>
      </c>
      <c r="Y1809" s="284">
        <v>253</v>
      </c>
      <c r="Z1809" s="284">
        <v>295</v>
      </c>
      <c r="AA1809" s="284">
        <v>258</v>
      </c>
      <c r="AB1809" s="284">
        <v>243</v>
      </c>
      <c r="AC1809" s="284">
        <v>269</v>
      </c>
      <c r="AD1809" s="284">
        <v>315</v>
      </c>
      <c r="AE1809" s="284">
        <v>266</v>
      </c>
      <c r="AF1809" s="284">
        <v>278</v>
      </c>
      <c r="AG1809" s="284">
        <v>304</v>
      </c>
      <c r="AH1809" s="284">
        <v>356</v>
      </c>
      <c r="AI1809" s="284">
        <v>239</v>
      </c>
      <c r="AJ1809" s="284">
        <v>254</v>
      </c>
      <c r="AK1809" s="284">
        <v>279</v>
      </c>
      <c r="AL1809" s="284">
        <v>328</v>
      </c>
      <c r="AM1809" s="284">
        <v>223</v>
      </c>
      <c r="AN1809" s="284">
        <v>237</v>
      </c>
      <c r="AO1809" s="284">
        <v>270</v>
      </c>
      <c r="AP1809" s="284">
        <v>233</v>
      </c>
      <c r="AQ1809" s="284">
        <v>233</v>
      </c>
      <c r="AR1809" s="284">
        <v>275</v>
      </c>
      <c r="AS1809" s="284">
        <v>278</v>
      </c>
      <c r="AU1809" t="s">
        <v>3747</v>
      </c>
    </row>
    <row r="1810" spans="1:47" ht="13.5" customHeight="1">
      <c r="A1810" s="283"/>
      <c r="B1810" s="283"/>
      <c r="C1810" s="293"/>
      <c r="D1810" s="283" t="s">
        <v>218</v>
      </c>
      <c r="E1810" s="283" t="s">
        <v>4713</v>
      </c>
      <c r="F1810" s="285" t="s">
        <v>847</v>
      </c>
      <c r="G1810" s="199">
        <v>2.8000000000000003</v>
      </c>
      <c r="H1810" s="284">
        <v>260</v>
      </c>
      <c r="I1810" s="284">
        <v>262</v>
      </c>
      <c r="J1810" s="284">
        <v>301</v>
      </c>
      <c r="K1810" s="284">
        <v>282</v>
      </c>
      <c r="L1810" s="284">
        <v>276</v>
      </c>
      <c r="M1810" s="284">
        <v>332</v>
      </c>
      <c r="N1810" s="284">
        <v>295</v>
      </c>
      <c r="O1810" s="284">
        <v>262</v>
      </c>
      <c r="P1810" s="284">
        <v>281</v>
      </c>
      <c r="Q1810" s="284">
        <v>320</v>
      </c>
      <c r="R1810" s="284">
        <v>307</v>
      </c>
      <c r="S1810" s="284">
        <v>342</v>
      </c>
      <c r="T1810" s="284">
        <v>395</v>
      </c>
      <c r="U1810" s="284">
        <v>446</v>
      </c>
      <c r="V1810" s="284">
        <v>334</v>
      </c>
      <c r="W1810" s="284">
        <v>371</v>
      </c>
      <c r="X1810" s="284">
        <v>286</v>
      </c>
      <c r="Y1810" s="284">
        <v>316</v>
      </c>
      <c r="Z1810" s="284">
        <v>376</v>
      </c>
      <c r="AA1810" s="284">
        <v>322</v>
      </c>
      <c r="AB1810" s="284">
        <v>301</v>
      </c>
      <c r="AC1810" s="284">
        <v>341</v>
      </c>
      <c r="AD1810" s="284">
        <v>412</v>
      </c>
      <c r="AE1810" s="284">
        <v>339</v>
      </c>
      <c r="AF1810" s="284">
        <v>337</v>
      </c>
      <c r="AG1810" s="284">
        <v>378</v>
      </c>
      <c r="AH1810" s="284">
        <v>455</v>
      </c>
      <c r="AI1810" s="284">
        <v>291</v>
      </c>
      <c r="AJ1810" s="284">
        <v>328</v>
      </c>
      <c r="AK1810" s="284">
        <v>369</v>
      </c>
      <c r="AL1810" s="284">
        <v>433</v>
      </c>
      <c r="AM1810" s="284">
        <v>286</v>
      </c>
      <c r="AN1810" s="284">
        <v>311</v>
      </c>
      <c r="AO1810" s="284">
        <v>354</v>
      </c>
      <c r="AP1810" s="284">
        <v>297</v>
      </c>
      <c r="AQ1810" s="284">
        <v>297</v>
      </c>
      <c r="AR1810" s="284">
        <v>369</v>
      </c>
      <c r="AS1810" s="284">
        <v>345</v>
      </c>
      <c r="AU1810" t="s">
        <v>218</v>
      </c>
    </row>
    <row r="1811" spans="1:47" ht="13.5" customHeight="1">
      <c r="A1811" s="283"/>
      <c r="B1811" s="283"/>
      <c r="C1811" s="293"/>
      <c r="D1811" s="283" t="s">
        <v>3349</v>
      </c>
      <c r="E1811" s="283" t="s">
        <v>4713</v>
      </c>
      <c r="F1811" s="285" t="s">
        <v>847</v>
      </c>
      <c r="G1811" s="199">
        <v>2.8000000000000003</v>
      </c>
      <c r="H1811" s="284">
        <v>260</v>
      </c>
      <c r="I1811" s="284">
        <v>262</v>
      </c>
      <c r="J1811" s="284">
        <v>301</v>
      </c>
      <c r="K1811" s="284">
        <v>282</v>
      </c>
      <c r="L1811" s="284">
        <v>276</v>
      </c>
      <c r="M1811" s="284">
        <v>332</v>
      </c>
      <c r="N1811" s="284">
        <v>295</v>
      </c>
      <c r="O1811" s="284">
        <v>262</v>
      </c>
      <c r="P1811" s="284">
        <v>281</v>
      </c>
      <c r="Q1811" s="284">
        <v>320</v>
      </c>
      <c r="R1811" s="284">
        <v>307</v>
      </c>
      <c r="S1811" s="284">
        <v>342</v>
      </c>
      <c r="T1811" s="284">
        <v>395</v>
      </c>
      <c r="U1811" s="284">
        <v>446</v>
      </c>
      <c r="V1811" s="284">
        <v>334</v>
      </c>
      <c r="W1811" s="284">
        <v>371</v>
      </c>
      <c r="X1811" s="284">
        <v>286</v>
      </c>
      <c r="Y1811" s="284">
        <v>316</v>
      </c>
      <c r="Z1811" s="284">
        <v>376</v>
      </c>
      <c r="AA1811" s="284">
        <v>322</v>
      </c>
      <c r="AB1811" s="284">
        <v>301</v>
      </c>
      <c r="AC1811" s="284">
        <v>341</v>
      </c>
      <c r="AD1811" s="284">
        <v>412</v>
      </c>
      <c r="AE1811" s="284">
        <v>339</v>
      </c>
      <c r="AF1811" s="284">
        <v>337</v>
      </c>
      <c r="AG1811" s="284">
        <v>378</v>
      </c>
      <c r="AH1811" s="284">
        <v>455</v>
      </c>
      <c r="AI1811" s="284">
        <v>291</v>
      </c>
      <c r="AJ1811" s="284">
        <v>328</v>
      </c>
      <c r="AK1811" s="284">
        <v>369</v>
      </c>
      <c r="AL1811" s="284">
        <v>433</v>
      </c>
      <c r="AM1811" s="284">
        <v>286</v>
      </c>
      <c r="AN1811" s="284">
        <v>311</v>
      </c>
      <c r="AO1811" s="284">
        <v>354</v>
      </c>
      <c r="AP1811" s="284">
        <v>297</v>
      </c>
      <c r="AQ1811" s="284">
        <v>297</v>
      </c>
      <c r="AR1811" s="284">
        <v>369</v>
      </c>
      <c r="AS1811" s="284">
        <v>345</v>
      </c>
      <c r="AU1811" t="s">
        <v>3349</v>
      </c>
    </row>
    <row r="1812" spans="1:47" ht="13.5" customHeight="1">
      <c r="A1812" s="283"/>
      <c r="B1812" s="283"/>
      <c r="C1812" s="293"/>
      <c r="D1812" s="283" t="s">
        <v>4572</v>
      </c>
      <c r="E1812" s="283" t="s">
        <v>4713</v>
      </c>
      <c r="F1812" s="285" t="s">
        <v>4573</v>
      </c>
      <c r="G1812" s="199">
        <v>3</v>
      </c>
      <c r="H1812" s="287" t="s">
        <v>2022</v>
      </c>
      <c r="I1812" s="287" t="s">
        <v>2022</v>
      </c>
      <c r="J1812" s="287" t="s">
        <v>2022</v>
      </c>
      <c r="K1812" s="287" t="s">
        <v>2022</v>
      </c>
      <c r="L1812" s="287" t="s">
        <v>2022</v>
      </c>
      <c r="M1812" s="287" t="s">
        <v>2022</v>
      </c>
      <c r="N1812" s="287" t="s">
        <v>2022</v>
      </c>
      <c r="O1812" s="287" t="s">
        <v>2022</v>
      </c>
      <c r="P1812" s="287" t="s">
        <v>2022</v>
      </c>
      <c r="Q1812" s="287" t="s">
        <v>2022</v>
      </c>
      <c r="R1812" s="287" t="s">
        <v>2022</v>
      </c>
      <c r="S1812" s="284">
        <v>369</v>
      </c>
      <c r="T1812" s="284">
        <v>429</v>
      </c>
      <c r="U1812" s="284">
        <v>482</v>
      </c>
      <c r="V1812" s="284">
        <v>358</v>
      </c>
      <c r="W1812" s="284">
        <v>397</v>
      </c>
      <c r="X1812" s="284">
        <v>304</v>
      </c>
      <c r="Y1812" s="284">
        <v>337</v>
      </c>
      <c r="Z1812" s="284">
        <v>402</v>
      </c>
      <c r="AA1812" s="284">
        <v>343</v>
      </c>
      <c r="AB1812" s="284">
        <v>322</v>
      </c>
      <c r="AC1812" s="284">
        <v>366</v>
      </c>
      <c r="AD1812" s="284">
        <v>442</v>
      </c>
      <c r="AE1812" s="284">
        <v>362</v>
      </c>
      <c r="AF1812" s="284">
        <v>357</v>
      </c>
      <c r="AG1812" s="284">
        <v>402</v>
      </c>
      <c r="AH1812" s="284">
        <v>485</v>
      </c>
      <c r="AI1812" s="284">
        <v>0</v>
      </c>
      <c r="AJ1812" s="284">
        <v>350</v>
      </c>
      <c r="AK1812" s="284">
        <v>395</v>
      </c>
      <c r="AL1812" s="284">
        <v>463</v>
      </c>
      <c r="AM1812" s="284">
        <v>306</v>
      </c>
      <c r="AN1812" s="284">
        <v>333</v>
      </c>
      <c r="AO1812" s="284">
        <v>379</v>
      </c>
      <c r="AP1812" s="284">
        <v>323</v>
      </c>
      <c r="AQ1812" s="284">
        <v>323</v>
      </c>
      <c r="AR1812" s="284">
        <v>402</v>
      </c>
      <c r="AS1812" s="284">
        <v>371</v>
      </c>
      <c r="AU1812" t="s">
        <v>4572</v>
      </c>
    </row>
    <row r="1813" spans="1:47" ht="13.5" customHeight="1">
      <c r="A1813" s="283"/>
      <c r="B1813" s="283"/>
      <c r="C1813" s="293"/>
      <c r="D1813" s="283" t="s">
        <v>4574</v>
      </c>
      <c r="E1813" s="283" t="s">
        <v>4713</v>
      </c>
      <c r="F1813" s="285" t="s">
        <v>4573</v>
      </c>
      <c r="G1813" s="199">
        <v>3</v>
      </c>
      <c r="H1813" s="287" t="s">
        <v>2022</v>
      </c>
      <c r="I1813" s="287" t="s">
        <v>2022</v>
      </c>
      <c r="J1813" s="287" t="s">
        <v>2022</v>
      </c>
      <c r="K1813" s="287" t="s">
        <v>2022</v>
      </c>
      <c r="L1813" s="287" t="s">
        <v>2022</v>
      </c>
      <c r="M1813" s="287" t="s">
        <v>2022</v>
      </c>
      <c r="N1813" s="287" t="s">
        <v>2022</v>
      </c>
      <c r="O1813" s="287" t="s">
        <v>2022</v>
      </c>
      <c r="P1813" s="287" t="s">
        <v>2022</v>
      </c>
      <c r="Q1813" s="287" t="s">
        <v>2022</v>
      </c>
      <c r="R1813" s="287" t="s">
        <v>2022</v>
      </c>
      <c r="S1813" s="284">
        <v>369</v>
      </c>
      <c r="T1813" s="284">
        <v>429</v>
      </c>
      <c r="U1813" s="284">
        <v>482</v>
      </c>
      <c r="V1813" s="284">
        <v>358</v>
      </c>
      <c r="W1813" s="284">
        <v>397</v>
      </c>
      <c r="X1813" s="284">
        <v>304</v>
      </c>
      <c r="Y1813" s="284">
        <v>337</v>
      </c>
      <c r="Z1813" s="284">
        <v>402</v>
      </c>
      <c r="AA1813" s="284">
        <v>343</v>
      </c>
      <c r="AB1813" s="284">
        <v>322</v>
      </c>
      <c r="AC1813" s="284">
        <v>366</v>
      </c>
      <c r="AD1813" s="284">
        <v>442</v>
      </c>
      <c r="AE1813" s="284">
        <v>362</v>
      </c>
      <c r="AF1813" s="284">
        <v>357</v>
      </c>
      <c r="AG1813" s="284">
        <v>402</v>
      </c>
      <c r="AH1813" s="284">
        <v>485</v>
      </c>
      <c r="AI1813" s="284">
        <v>0</v>
      </c>
      <c r="AJ1813" s="284">
        <v>350</v>
      </c>
      <c r="AK1813" s="284">
        <v>395</v>
      </c>
      <c r="AL1813" s="284">
        <v>463</v>
      </c>
      <c r="AM1813" s="284">
        <v>306</v>
      </c>
      <c r="AN1813" s="284">
        <v>333</v>
      </c>
      <c r="AO1813" s="284">
        <v>379</v>
      </c>
      <c r="AP1813" s="284">
        <v>323</v>
      </c>
      <c r="AQ1813" s="284">
        <v>323</v>
      </c>
      <c r="AR1813" s="284">
        <v>402</v>
      </c>
      <c r="AS1813" s="284">
        <v>371</v>
      </c>
      <c r="AU1813" t="s">
        <v>4574</v>
      </c>
    </row>
    <row r="1814" spans="1:47" ht="13.5" customHeight="1">
      <c r="A1814" s="272"/>
      <c r="B1814" s="272"/>
      <c r="C1814" s="292"/>
      <c r="D1814" s="283" t="s">
        <v>222</v>
      </c>
      <c r="E1814" s="283" t="s">
        <v>4713</v>
      </c>
      <c r="F1814" s="285" t="s">
        <v>848</v>
      </c>
      <c r="G1814" s="199">
        <v>3.3000000000000003</v>
      </c>
      <c r="H1814" s="284">
        <v>298</v>
      </c>
      <c r="I1814" s="284">
        <v>300</v>
      </c>
      <c r="J1814" s="284">
        <v>345</v>
      </c>
      <c r="K1814" s="284">
        <v>323</v>
      </c>
      <c r="L1814" s="284">
        <v>316</v>
      </c>
      <c r="M1814" s="284">
        <v>382</v>
      </c>
      <c r="N1814" s="284">
        <v>338</v>
      </c>
      <c r="O1814" s="284">
        <v>301</v>
      </c>
      <c r="P1814" s="284">
        <v>324</v>
      </c>
      <c r="Q1814" s="284">
        <v>368</v>
      </c>
      <c r="R1814" s="284">
        <v>353</v>
      </c>
      <c r="S1814" s="284">
        <v>383</v>
      </c>
      <c r="T1814" s="284">
        <v>447</v>
      </c>
      <c r="U1814" s="284">
        <v>501</v>
      </c>
      <c r="V1814" s="284">
        <v>381</v>
      </c>
      <c r="W1814" s="284">
        <v>422</v>
      </c>
      <c r="X1814" s="284">
        <v>322</v>
      </c>
      <c r="Y1814" s="284">
        <v>358</v>
      </c>
      <c r="Z1814" s="284">
        <v>427</v>
      </c>
      <c r="AA1814" s="284">
        <v>363</v>
      </c>
      <c r="AB1814" s="284">
        <v>342</v>
      </c>
      <c r="AC1814" s="284">
        <v>390</v>
      </c>
      <c r="AD1814" s="284">
        <v>471</v>
      </c>
      <c r="AE1814" s="284">
        <v>385</v>
      </c>
      <c r="AF1814" s="284">
        <v>377</v>
      </c>
      <c r="AG1814" s="284">
        <v>426</v>
      </c>
      <c r="AH1814" s="284">
        <v>514</v>
      </c>
      <c r="AI1814" s="284">
        <v>327</v>
      </c>
      <c r="AJ1814" s="284">
        <v>372</v>
      </c>
      <c r="AK1814" s="284">
        <v>421</v>
      </c>
      <c r="AL1814" s="284">
        <v>493</v>
      </c>
      <c r="AM1814" s="284">
        <v>325</v>
      </c>
      <c r="AN1814" s="284">
        <v>354</v>
      </c>
      <c r="AO1814" s="284">
        <v>403</v>
      </c>
      <c r="AP1814" s="284">
        <v>348</v>
      </c>
      <c r="AQ1814" s="284">
        <v>348</v>
      </c>
      <c r="AR1814" s="284">
        <v>435</v>
      </c>
      <c r="AS1814" s="284">
        <v>396</v>
      </c>
      <c r="AU1814" t="s">
        <v>222</v>
      </c>
    </row>
    <row r="1815" spans="1:47" ht="13.5" customHeight="1">
      <c r="A1815" s="272"/>
      <c r="B1815" s="272"/>
      <c r="C1815" s="292"/>
      <c r="D1815" s="283" t="s">
        <v>3353</v>
      </c>
      <c r="E1815" s="283" t="s">
        <v>4713</v>
      </c>
      <c r="F1815" s="285" t="s">
        <v>848</v>
      </c>
      <c r="G1815" s="199">
        <v>3.3000000000000003</v>
      </c>
      <c r="H1815" s="284">
        <v>298</v>
      </c>
      <c r="I1815" s="284">
        <v>300</v>
      </c>
      <c r="J1815" s="284">
        <v>345</v>
      </c>
      <c r="K1815" s="284">
        <v>323</v>
      </c>
      <c r="L1815" s="284">
        <v>316</v>
      </c>
      <c r="M1815" s="284">
        <v>382</v>
      </c>
      <c r="N1815" s="284">
        <v>338</v>
      </c>
      <c r="O1815" s="284">
        <v>301</v>
      </c>
      <c r="P1815" s="284">
        <v>324</v>
      </c>
      <c r="Q1815" s="284">
        <v>368</v>
      </c>
      <c r="R1815" s="284">
        <v>353</v>
      </c>
      <c r="S1815" s="284">
        <v>383</v>
      </c>
      <c r="T1815" s="284">
        <v>447</v>
      </c>
      <c r="U1815" s="284">
        <v>501</v>
      </c>
      <c r="V1815" s="284">
        <v>381</v>
      </c>
      <c r="W1815" s="284">
        <v>422</v>
      </c>
      <c r="X1815" s="284">
        <v>322</v>
      </c>
      <c r="Y1815" s="284">
        <v>358</v>
      </c>
      <c r="Z1815" s="284">
        <v>427</v>
      </c>
      <c r="AA1815" s="284">
        <v>363</v>
      </c>
      <c r="AB1815" s="284">
        <v>342</v>
      </c>
      <c r="AC1815" s="284">
        <v>390</v>
      </c>
      <c r="AD1815" s="284">
        <v>471</v>
      </c>
      <c r="AE1815" s="284">
        <v>385</v>
      </c>
      <c r="AF1815" s="284">
        <v>377</v>
      </c>
      <c r="AG1815" s="284">
        <v>426</v>
      </c>
      <c r="AH1815" s="284">
        <v>514</v>
      </c>
      <c r="AI1815" s="284">
        <v>327</v>
      </c>
      <c r="AJ1815" s="284">
        <v>372</v>
      </c>
      <c r="AK1815" s="284">
        <v>421</v>
      </c>
      <c r="AL1815" s="284">
        <v>493</v>
      </c>
      <c r="AM1815" s="284">
        <v>325</v>
      </c>
      <c r="AN1815" s="284">
        <v>354</v>
      </c>
      <c r="AO1815" s="284">
        <v>403</v>
      </c>
      <c r="AP1815" s="284">
        <v>348</v>
      </c>
      <c r="AQ1815" s="284">
        <v>348</v>
      </c>
      <c r="AR1815" s="284">
        <v>435</v>
      </c>
      <c r="AS1815" s="284">
        <v>396</v>
      </c>
      <c r="AU1815" t="s">
        <v>3353</v>
      </c>
    </row>
    <row r="1816" spans="1:47" ht="13.5" customHeight="1">
      <c r="A1816" s="283"/>
      <c r="B1816" s="283"/>
      <c r="C1816" s="293"/>
      <c r="D1816" s="283" t="s">
        <v>2836</v>
      </c>
      <c r="E1816" s="283" t="s">
        <v>4713</v>
      </c>
      <c r="F1816" s="285" t="s">
        <v>3582</v>
      </c>
      <c r="G1816" s="199">
        <v>3.6</v>
      </c>
      <c r="H1816" s="284">
        <v>322</v>
      </c>
      <c r="I1816" s="284">
        <v>319</v>
      </c>
      <c r="J1816" s="284">
        <v>382</v>
      </c>
      <c r="K1816" s="284">
        <v>342</v>
      </c>
      <c r="L1816" s="284">
        <v>338</v>
      </c>
      <c r="M1816" s="284">
        <v>413</v>
      </c>
      <c r="N1816" s="284">
        <v>390</v>
      </c>
      <c r="O1816" s="284">
        <v>343</v>
      </c>
      <c r="P1816" s="284">
        <v>346</v>
      </c>
      <c r="Q1816" s="284">
        <v>395</v>
      </c>
      <c r="R1816" s="284">
        <v>379</v>
      </c>
      <c r="S1816" s="284">
        <v>407</v>
      </c>
      <c r="T1816" s="284">
        <v>476</v>
      </c>
      <c r="U1816" s="284">
        <v>532</v>
      </c>
      <c r="V1816" s="284">
        <v>408</v>
      </c>
      <c r="W1816" s="284">
        <v>452</v>
      </c>
      <c r="X1816" s="284">
        <v>354</v>
      </c>
      <c r="Y1816" s="284">
        <v>394</v>
      </c>
      <c r="Z1816" s="284">
        <v>458</v>
      </c>
      <c r="AA1816" s="284">
        <v>391</v>
      </c>
      <c r="AB1816" s="284">
        <v>383</v>
      </c>
      <c r="AC1816" s="284">
        <v>435</v>
      </c>
      <c r="AD1816" s="284">
        <v>510</v>
      </c>
      <c r="AE1816" s="284">
        <v>416</v>
      </c>
      <c r="AF1816" s="284">
        <v>417</v>
      </c>
      <c r="AG1816" s="284">
        <v>470</v>
      </c>
      <c r="AH1816" s="284">
        <v>551</v>
      </c>
      <c r="AI1816" s="284">
        <v>354</v>
      </c>
      <c r="AJ1816" s="284">
        <v>394</v>
      </c>
      <c r="AK1816" s="284">
        <v>446</v>
      </c>
      <c r="AL1816" s="284">
        <v>523</v>
      </c>
      <c r="AM1816" s="284">
        <v>344</v>
      </c>
      <c r="AN1816" s="284">
        <v>375</v>
      </c>
      <c r="AO1816" s="284">
        <v>427</v>
      </c>
      <c r="AP1816" s="284">
        <v>374</v>
      </c>
      <c r="AQ1816" s="284">
        <v>374</v>
      </c>
      <c r="AR1816" s="284">
        <v>467</v>
      </c>
      <c r="AS1816" s="284">
        <v>424</v>
      </c>
      <c r="AU1816" t="s">
        <v>2836</v>
      </c>
    </row>
    <row r="1817" spans="1:47" ht="13.5" customHeight="1">
      <c r="A1817" s="283"/>
      <c r="B1817" s="283"/>
      <c r="C1817" s="293"/>
      <c r="D1817" s="283" t="s">
        <v>3357</v>
      </c>
      <c r="E1817" s="283" t="s">
        <v>4713</v>
      </c>
      <c r="F1817" s="285" t="s">
        <v>3582</v>
      </c>
      <c r="G1817" s="199">
        <v>3.6</v>
      </c>
      <c r="H1817" s="284">
        <v>322</v>
      </c>
      <c r="I1817" s="284">
        <v>319</v>
      </c>
      <c r="J1817" s="284">
        <v>382</v>
      </c>
      <c r="K1817" s="284">
        <v>342</v>
      </c>
      <c r="L1817" s="284">
        <v>338</v>
      </c>
      <c r="M1817" s="284">
        <v>413</v>
      </c>
      <c r="N1817" s="284">
        <v>390</v>
      </c>
      <c r="O1817" s="284">
        <v>343</v>
      </c>
      <c r="P1817" s="284">
        <v>346</v>
      </c>
      <c r="Q1817" s="284">
        <v>395</v>
      </c>
      <c r="R1817" s="284">
        <v>379</v>
      </c>
      <c r="S1817" s="284">
        <v>407</v>
      </c>
      <c r="T1817" s="284">
        <v>476</v>
      </c>
      <c r="U1817" s="284">
        <v>532</v>
      </c>
      <c r="V1817" s="284">
        <v>408</v>
      </c>
      <c r="W1817" s="284">
        <v>452</v>
      </c>
      <c r="X1817" s="284">
        <v>354</v>
      </c>
      <c r="Y1817" s="284">
        <v>394</v>
      </c>
      <c r="Z1817" s="284">
        <v>458</v>
      </c>
      <c r="AA1817" s="284">
        <v>391</v>
      </c>
      <c r="AB1817" s="284">
        <v>383</v>
      </c>
      <c r="AC1817" s="284">
        <v>435</v>
      </c>
      <c r="AD1817" s="284">
        <v>510</v>
      </c>
      <c r="AE1817" s="284">
        <v>416</v>
      </c>
      <c r="AF1817" s="284">
        <v>417</v>
      </c>
      <c r="AG1817" s="284">
        <v>470</v>
      </c>
      <c r="AH1817" s="284">
        <v>551</v>
      </c>
      <c r="AI1817" s="284">
        <v>354</v>
      </c>
      <c r="AJ1817" s="284">
        <v>394</v>
      </c>
      <c r="AK1817" s="284">
        <v>446</v>
      </c>
      <c r="AL1817" s="284">
        <v>523</v>
      </c>
      <c r="AM1817" s="284">
        <v>344</v>
      </c>
      <c r="AN1817" s="284">
        <v>375</v>
      </c>
      <c r="AO1817" s="284">
        <v>427</v>
      </c>
      <c r="AP1817" s="284">
        <v>374</v>
      </c>
      <c r="AQ1817" s="284">
        <v>374</v>
      </c>
      <c r="AR1817" s="284">
        <v>467</v>
      </c>
      <c r="AS1817" s="284">
        <v>424</v>
      </c>
      <c r="AU1817" t="s">
        <v>3357</v>
      </c>
    </row>
    <row r="1818" spans="1:47" ht="13.5" customHeight="1">
      <c r="A1818" s="283"/>
      <c r="B1818" s="283"/>
      <c r="C1818" s="294"/>
      <c r="D1818" s="283" t="s">
        <v>226</v>
      </c>
      <c r="E1818" s="283" t="s">
        <v>4713</v>
      </c>
      <c r="F1818" s="285" t="s">
        <v>849</v>
      </c>
      <c r="G1818" s="199">
        <v>3.8000000000000003</v>
      </c>
      <c r="H1818" s="284">
        <v>323</v>
      </c>
      <c r="I1818" s="284">
        <v>326</v>
      </c>
      <c r="J1818" s="284">
        <v>375</v>
      </c>
      <c r="K1818" s="284">
        <v>352</v>
      </c>
      <c r="L1818" s="284">
        <v>344</v>
      </c>
      <c r="M1818" s="284">
        <v>418</v>
      </c>
      <c r="N1818" s="284">
        <v>369</v>
      </c>
      <c r="O1818" s="284">
        <v>327</v>
      </c>
      <c r="P1818" s="284">
        <v>355</v>
      </c>
      <c r="Q1818" s="284">
        <v>402</v>
      </c>
      <c r="R1818" s="284">
        <v>387</v>
      </c>
      <c r="S1818" s="284">
        <v>419</v>
      </c>
      <c r="T1818" s="284">
        <v>493</v>
      </c>
      <c r="U1818" s="284">
        <v>549</v>
      </c>
      <c r="V1818" s="284">
        <v>423</v>
      </c>
      <c r="W1818" s="284">
        <v>468</v>
      </c>
      <c r="X1818" s="284">
        <v>347</v>
      </c>
      <c r="Y1818" s="284">
        <v>388</v>
      </c>
      <c r="Z1818" s="284">
        <v>464</v>
      </c>
      <c r="AA1818" s="284">
        <v>392</v>
      </c>
      <c r="AB1818" s="284">
        <v>371</v>
      </c>
      <c r="AC1818" s="284">
        <v>427</v>
      </c>
      <c r="AD1818" s="284">
        <v>517</v>
      </c>
      <c r="AE1818" s="284">
        <v>419</v>
      </c>
      <c r="AF1818" s="284">
        <v>407</v>
      </c>
      <c r="AG1818" s="284">
        <v>463</v>
      </c>
      <c r="AH1818" s="284">
        <v>560</v>
      </c>
      <c r="AI1818" s="284">
        <v>352</v>
      </c>
      <c r="AJ1818" s="284">
        <v>406</v>
      </c>
      <c r="AK1818" s="284">
        <v>462</v>
      </c>
      <c r="AL1818" s="284">
        <v>541</v>
      </c>
      <c r="AM1818" s="284">
        <v>353</v>
      </c>
      <c r="AN1818" s="284">
        <v>387</v>
      </c>
      <c r="AO1818" s="284">
        <v>440</v>
      </c>
      <c r="AP1818" s="284">
        <v>389</v>
      </c>
      <c r="AQ1818" s="284">
        <v>389</v>
      </c>
      <c r="AR1818" s="284">
        <v>489</v>
      </c>
      <c r="AS1818" s="284">
        <v>438</v>
      </c>
      <c r="AU1818" t="s">
        <v>226</v>
      </c>
    </row>
    <row r="1819" spans="1:47" ht="13.5" customHeight="1">
      <c r="A1819" s="283"/>
      <c r="B1819" s="283"/>
      <c r="C1819" s="294"/>
      <c r="D1819" s="283" t="s">
        <v>3361</v>
      </c>
      <c r="E1819" s="283" t="s">
        <v>4713</v>
      </c>
      <c r="F1819" s="285" t="s">
        <v>849</v>
      </c>
      <c r="G1819" s="199">
        <v>3.8000000000000003</v>
      </c>
      <c r="H1819" s="284">
        <v>323</v>
      </c>
      <c r="I1819" s="284">
        <v>326</v>
      </c>
      <c r="J1819" s="284">
        <v>375</v>
      </c>
      <c r="K1819" s="284">
        <v>352</v>
      </c>
      <c r="L1819" s="284">
        <v>344</v>
      </c>
      <c r="M1819" s="284">
        <v>418</v>
      </c>
      <c r="N1819" s="284">
        <v>369</v>
      </c>
      <c r="O1819" s="284">
        <v>327</v>
      </c>
      <c r="P1819" s="284">
        <v>355</v>
      </c>
      <c r="Q1819" s="284">
        <v>402</v>
      </c>
      <c r="R1819" s="284">
        <v>387</v>
      </c>
      <c r="S1819" s="284">
        <v>419</v>
      </c>
      <c r="T1819" s="284">
        <v>493</v>
      </c>
      <c r="U1819" s="284">
        <v>549</v>
      </c>
      <c r="V1819" s="284">
        <v>423</v>
      </c>
      <c r="W1819" s="284">
        <v>468</v>
      </c>
      <c r="X1819" s="284">
        <v>347</v>
      </c>
      <c r="Y1819" s="284">
        <v>388</v>
      </c>
      <c r="Z1819" s="284">
        <v>464</v>
      </c>
      <c r="AA1819" s="284">
        <v>392</v>
      </c>
      <c r="AB1819" s="284">
        <v>371</v>
      </c>
      <c r="AC1819" s="284">
        <v>427</v>
      </c>
      <c r="AD1819" s="284">
        <v>517</v>
      </c>
      <c r="AE1819" s="284">
        <v>419</v>
      </c>
      <c r="AF1819" s="284">
        <v>407</v>
      </c>
      <c r="AG1819" s="284">
        <v>463</v>
      </c>
      <c r="AH1819" s="284">
        <v>560</v>
      </c>
      <c r="AI1819" s="284">
        <v>352</v>
      </c>
      <c r="AJ1819" s="284">
        <v>406</v>
      </c>
      <c r="AK1819" s="284">
        <v>462</v>
      </c>
      <c r="AL1819" s="284">
        <v>541</v>
      </c>
      <c r="AM1819" s="284">
        <v>353</v>
      </c>
      <c r="AN1819" s="284">
        <v>387</v>
      </c>
      <c r="AO1819" s="284">
        <v>440</v>
      </c>
      <c r="AP1819" s="284">
        <v>389</v>
      </c>
      <c r="AQ1819" s="284">
        <v>389</v>
      </c>
      <c r="AR1819" s="284">
        <v>489</v>
      </c>
      <c r="AS1819" s="284">
        <v>438</v>
      </c>
      <c r="AU1819" t="s">
        <v>3361</v>
      </c>
    </row>
    <row r="1820" spans="1:47" ht="13.5" customHeight="1">
      <c r="D1820" s="283" t="s">
        <v>1020</v>
      </c>
      <c r="E1820" s="283" t="s">
        <v>4713</v>
      </c>
      <c r="F1820" s="285" t="s">
        <v>856</v>
      </c>
      <c r="G1820" s="199">
        <v>8.1999999999999993</v>
      </c>
      <c r="H1820" s="284">
        <v>541</v>
      </c>
      <c r="I1820" s="284">
        <v>545</v>
      </c>
      <c r="J1820" s="284">
        <v>626</v>
      </c>
      <c r="K1820" s="284">
        <v>588</v>
      </c>
      <c r="L1820" s="284">
        <v>574</v>
      </c>
      <c r="M1820" s="284">
        <v>661</v>
      </c>
      <c r="N1820" s="284">
        <v>615</v>
      </c>
      <c r="O1820" s="284">
        <v>546</v>
      </c>
      <c r="P1820" s="284">
        <v>590</v>
      </c>
      <c r="Q1820" s="284">
        <v>669</v>
      </c>
      <c r="R1820" s="284">
        <v>638</v>
      </c>
      <c r="S1820" s="284">
        <v>636</v>
      </c>
      <c r="T1820" s="284">
        <v>746</v>
      </c>
      <c r="U1820" s="284">
        <v>835</v>
      </c>
      <c r="V1820" s="284">
        <v>594</v>
      </c>
      <c r="W1820" s="284">
        <v>657</v>
      </c>
      <c r="X1820" s="284">
        <v>523</v>
      </c>
      <c r="Y1820" s="284">
        <v>584</v>
      </c>
      <c r="Z1820" s="284">
        <v>697</v>
      </c>
      <c r="AA1820" s="284">
        <v>591</v>
      </c>
      <c r="AB1820" s="284">
        <v>556</v>
      </c>
      <c r="AC1820" s="284">
        <v>638</v>
      </c>
      <c r="AD1820" s="284">
        <v>773</v>
      </c>
      <c r="AE1820" s="284">
        <v>626</v>
      </c>
      <c r="AF1820" s="284">
        <v>734</v>
      </c>
      <c r="AG1820" s="284">
        <v>820</v>
      </c>
      <c r="AH1820" s="284">
        <v>987</v>
      </c>
      <c r="AI1820" s="284">
        <v>488</v>
      </c>
      <c r="AJ1820" s="284">
        <v>608</v>
      </c>
      <c r="AK1820" s="284">
        <v>691</v>
      </c>
      <c r="AL1820" s="284">
        <v>810</v>
      </c>
      <c r="AM1820" s="284">
        <v>521</v>
      </c>
      <c r="AN1820" s="284">
        <v>572</v>
      </c>
      <c r="AO1820" s="284">
        <v>651</v>
      </c>
      <c r="AP1820" s="284">
        <v>528</v>
      </c>
      <c r="AQ1820" s="284">
        <v>528</v>
      </c>
      <c r="AR1820" s="284">
        <v>677</v>
      </c>
      <c r="AS1820" s="284">
        <v>622</v>
      </c>
      <c r="AU1820" t="s">
        <v>1020</v>
      </c>
    </row>
    <row r="1821" spans="1:47" ht="13.5" customHeight="1">
      <c r="D1821" s="283" t="s">
        <v>3363</v>
      </c>
      <c r="E1821" s="283" t="s">
        <v>4713</v>
      </c>
      <c r="F1821" s="285" t="s">
        <v>856</v>
      </c>
      <c r="G1821" s="199">
        <v>8.1999999999999993</v>
      </c>
      <c r="H1821" s="284">
        <v>541</v>
      </c>
      <c r="I1821" s="284">
        <v>545</v>
      </c>
      <c r="J1821" s="284">
        <v>626</v>
      </c>
      <c r="K1821" s="284">
        <v>588</v>
      </c>
      <c r="L1821" s="284">
        <v>574</v>
      </c>
      <c r="M1821" s="284">
        <v>661</v>
      </c>
      <c r="N1821" s="284">
        <v>615</v>
      </c>
      <c r="O1821" s="284">
        <v>546</v>
      </c>
      <c r="P1821" s="284">
        <v>590</v>
      </c>
      <c r="Q1821" s="284">
        <v>669</v>
      </c>
      <c r="R1821" s="284">
        <v>638</v>
      </c>
      <c r="S1821" s="284">
        <v>636</v>
      </c>
      <c r="T1821" s="284">
        <v>746</v>
      </c>
      <c r="U1821" s="284">
        <v>835</v>
      </c>
      <c r="V1821" s="284">
        <v>594</v>
      </c>
      <c r="W1821" s="284">
        <v>657</v>
      </c>
      <c r="X1821" s="284">
        <v>523</v>
      </c>
      <c r="Y1821" s="284">
        <v>584</v>
      </c>
      <c r="Z1821" s="284">
        <v>697</v>
      </c>
      <c r="AA1821" s="284">
        <v>591</v>
      </c>
      <c r="AB1821" s="284">
        <v>556</v>
      </c>
      <c r="AC1821" s="284">
        <v>638</v>
      </c>
      <c r="AD1821" s="284">
        <v>773</v>
      </c>
      <c r="AE1821" s="284">
        <v>626</v>
      </c>
      <c r="AF1821" s="284">
        <v>734</v>
      </c>
      <c r="AG1821" s="284">
        <v>820</v>
      </c>
      <c r="AH1821" s="284">
        <v>987</v>
      </c>
      <c r="AI1821" s="284">
        <v>488</v>
      </c>
      <c r="AJ1821" s="284">
        <v>608</v>
      </c>
      <c r="AK1821" s="284">
        <v>691</v>
      </c>
      <c r="AL1821" s="284">
        <v>810</v>
      </c>
      <c r="AM1821" s="284">
        <v>521</v>
      </c>
      <c r="AN1821" s="284">
        <v>572</v>
      </c>
      <c r="AO1821" s="284">
        <v>651</v>
      </c>
      <c r="AP1821" s="284">
        <v>528</v>
      </c>
      <c r="AQ1821" s="284">
        <v>528</v>
      </c>
      <c r="AR1821" s="284">
        <v>677</v>
      </c>
      <c r="AS1821" s="284">
        <v>622</v>
      </c>
      <c r="AU1821" t="s">
        <v>3363</v>
      </c>
    </row>
    <row r="1822" spans="1:47" ht="13.5" customHeight="1">
      <c r="A1822" s="272"/>
      <c r="B1822" s="272"/>
      <c r="C1822" s="292"/>
      <c r="D1822" s="283" t="s">
        <v>2839</v>
      </c>
      <c r="E1822" s="283" t="s">
        <v>4713</v>
      </c>
      <c r="F1822" s="285" t="s">
        <v>3580</v>
      </c>
      <c r="G1822" s="199">
        <v>1.4000000000000001</v>
      </c>
      <c r="H1822" s="284">
        <v>188</v>
      </c>
      <c r="I1822" s="284">
        <v>187</v>
      </c>
      <c r="J1822" s="284">
        <v>217</v>
      </c>
      <c r="K1822" s="284">
        <v>201</v>
      </c>
      <c r="L1822" s="284">
        <v>196</v>
      </c>
      <c r="M1822" s="284">
        <v>231</v>
      </c>
      <c r="N1822" s="284">
        <v>208</v>
      </c>
      <c r="O1822" s="284">
        <v>188</v>
      </c>
      <c r="P1822" s="284">
        <v>196</v>
      </c>
      <c r="Q1822" s="284">
        <v>225</v>
      </c>
      <c r="R1822" s="284">
        <v>213</v>
      </c>
      <c r="S1822" s="284">
        <v>255</v>
      </c>
      <c r="T1822" s="284">
        <v>284</v>
      </c>
      <c r="U1822" s="284">
        <v>326</v>
      </c>
      <c r="V1822" s="284">
        <v>234</v>
      </c>
      <c r="W1822" s="284">
        <v>260</v>
      </c>
      <c r="X1822" s="284">
        <v>216</v>
      </c>
      <c r="Y1822" s="284">
        <v>232</v>
      </c>
      <c r="Z1822" s="284">
        <v>275</v>
      </c>
      <c r="AA1822" s="284">
        <v>242</v>
      </c>
      <c r="AB1822" s="284">
        <v>220</v>
      </c>
      <c r="AC1822" s="284">
        <v>242</v>
      </c>
      <c r="AD1822" s="284">
        <v>290</v>
      </c>
      <c r="AE1822" s="284">
        <v>247</v>
      </c>
      <c r="AF1822" s="284">
        <v>256</v>
      </c>
      <c r="AG1822" s="284">
        <v>278</v>
      </c>
      <c r="AH1822" s="284">
        <v>332</v>
      </c>
      <c r="AI1822" s="284">
        <v>223</v>
      </c>
      <c r="AJ1822" s="284">
        <v>239</v>
      </c>
      <c r="AK1822" s="284">
        <v>260</v>
      </c>
      <c r="AL1822" s="284">
        <v>305</v>
      </c>
      <c r="AM1822" s="284">
        <v>210</v>
      </c>
      <c r="AN1822" s="284">
        <v>222</v>
      </c>
      <c r="AO1822" s="284">
        <v>253</v>
      </c>
      <c r="AP1822" s="284">
        <v>215</v>
      </c>
      <c r="AQ1822" s="284">
        <v>215</v>
      </c>
      <c r="AR1822" s="284">
        <v>250</v>
      </c>
      <c r="AS1822" s="284">
        <v>264</v>
      </c>
      <c r="AU1822" t="s">
        <v>2839</v>
      </c>
    </row>
    <row r="1823" spans="1:47" ht="13.5" customHeight="1">
      <c r="A1823" s="272"/>
      <c r="B1823" s="272"/>
      <c r="C1823" s="292"/>
      <c r="D1823" s="283" t="s">
        <v>3365</v>
      </c>
      <c r="E1823" s="283" t="s">
        <v>4713</v>
      </c>
      <c r="F1823" s="285" t="s">
        <v>3580</v>
      </c>
      <c r="G1823" s="199">
        <v>1.4000000000000001</v>
      </c>
      <c r="H1823" s="284">
        <v>188</v>
      </c>
      <c r="I1823" s="284">
        <v>187</v>
      </c>
      <c r="J1823" s="284">
        <v>217</v>
      </c>
      <c r="K1823" s="284">
        <v>201</v>
      </c>
      <c r="L1823" s="284">
        <v>196</v>
      </c>
      <c r="M1823" s="284">
        <v>231</v>
      </c>
      <c r="N1823" s="284">
        <v>208</v>
      </c>
      <c r="O1823" s="284">
        <v>188</v>
      </c>
      <c r="P1823" s="284">
        <v>196</v>
      </c>
      <c r="Q1823" s="284">
        <v>225</v>
      </c>
      <c r="R1823" s="284">
        <v>213</v>
      </c>
      <c r="S1823" s="284">
        <v>255</v>
      </c>
      <c r="T1823" s="284">
        <v>284</v>
      </c>
      <c r="U1823" s="284">
        <v>326</v>
      </c>
      <c r="V1823" s="284">
        <v>234</v>
      </c>
      <c r="W1823" s="284">
        <v>260</v>
      </c>
      <c r="X1823" s="284">
        <v>216</v>
      </c>
      <c r="Y1823" s="284">
        <v>232</v>
      </c>
      <c r="Z1823" s="284">
        <v>275</v>
      </c>
      <c r="AA1823" s="284">
        <v>242</v>
      </c>
      <c r="AB1823" s="284">
        <v>220</v>
      </c>
      <c r="AC1823" s="284">
        <v>242</v>
      </c>
      <c r="AD1823" s="284">
        <v>290</v>
      </c>
      <c r="AE1823" s="284">
        <v>247</v>
      </c>
      <c r="AF1823" s="284">
        <v>256</v>
      </c>
      <c r="AG1823" s="284">
        <v>278</v>
      </c>
      <c r="AH1823" s="284">
        <v>332</v>
      </c>
      <c r="AI1823" s="284">
        <v>223</v>
      </c>
      <c r="AJ1823" s="284">
        <v>239</v>
      </c>
      <c r="AK1823" s="284">
        <v>260</v>
      </c>
      <c r="AL1823" s="284">
        <v>305</v>
      </c>
      <c r="AM1823" s="284">
        <v>210</v>
      </c>
      <c r="AN1823" s="284">
        <v>222</v>
      </c>
      <c r="AO1823" s="284">
        <v>253</v>
      </c>
      <c r="AP1823" s="284">
        <v>215</v>
      </c>
      <c r="AQ1823" s="284">
        <v>215</v>
      </c>
      <c r="AR1823" s="284">
        <v>250</v>
      </c>
      <c r="AS1823" s="284">
        <v>264</v>
      </c>
      <c r="AU1823" t="s">
        <v>3365</v>
      </c>
    </row>
    <row r="1824" spans="1:47" ht="13.5" customHeight="1">
      <c r="A1824" s="272"/>
      <c r="B1824" s="272"/>
      <c r="C1824" s="292"/>
      <c r="D1824" s="283" t="s">
        <v>2841</v>
      </c>
      <c r="E1824" s="283" t="s">
        <v>4713</v>
      </c>
      <c r="F1824" s="285" t="s">
        <v>3581</v>
      </c>
      <c r="G1824" s="199">
        <v>1.7000000000000002</v>
      </c>
      <c r="H1824" s="284">
        <v>198</v>
      </c>
      <c r="I1824" s="284">
        <v>201</v>
      </c>
      <c r="J1824" s="284">
        <v>230</v>
      </c>
      <c r="K1824" s="284">
        <v>213</v>
      </c>
      <c r="L1824" s="284">
        <v>211</v>
      </c>
      <c r="M1824" s="284">
        <v>248</v>
      </c>
      <c r="N1824" s="284">
        <v>223</v>
      </c>
      <c r="O1824" s="284">
        <v>199</v>
      </c>
      <c r="P1824" s="284">
        <v>213</v>
      </c>
      <c r="Q1824" s="284">
        <v>241</v>
      </c>
      <c r="R1824" s="284">
        <v>224</v>
      </c>
      <c r="S1824" s="284">
        <v>265</v>
      </c>
      <c r="T1824" s="284">
        <v>300</v>
      </c>
      <c r="U1824" s="284">
        <v>342</v>
      </c>
      <c r="V1824" s="284">
        <v>247</v>
      </c>
      <c r="W1824" s="284">
        <v>275</v>
      </c>
      <c r="X1824" s="284">
        <v>228</v>
      </c>
      <c r="Y1824" s="284">
        <v>248</v>
      </c>
      <c r="Z1824" s="284">
        <v>290</v>
      </c>
      <c r="AA1824" s="284">
        <v>252</v>
      </c>
      <c r="AB1824" s="284">
        <v>239</v>
      </c>
      <c r="AC1824" s="284">
        <v>265</v>
      </c>
      <c r="AD1824" s="284">
        <v>311</v>
      </c>
      <c r="AE1824" s="284">
        <v>261</v>
      </c>
      <c r="AF1824" s="284">
        <v>273</v>
      </c>
      <c r="AG1824" s="284">
        <v>300</v>
      </c>
      <c r="AH1824" s="284">
        <v>352</v>
      </c>
      <c r="AI1824" s="284">
        <v>233</v>
      </c>
      <c r="AJ1824" s="284">
        <v>250</v>
      </c>
      <c r="AK1824" s="284">
        <v>276</v>
      </c>
      <c r="AL1824" s="284">
        <v>323</v>
      </c>
      <c r="AM1824" s="284">
        <v>218</v>
      </c>
      <c r="AN1824" s="284">
        <v>233</v>
      </c>
      <c r="AO1824" s="284">
        <v>265</v>
      </c>
      <c r="AP1824" s="284">
        <v>228</v>
      </c>
      <c r="AQ1824" s="284">
        <v>228</v>
      </c>
      <c r="AR1824" s="284">
        <v>273</v>
      </c>
      <c r="AS1824" s="284">
        <v>278</v>
      </c>
      <c r="AU1824" t="s">
        <v>2841</v>
      </c>
    </row>
    <row r="1825" spans="1:47" ht="13.5" customHeight="1">
      <c r="A1825" s="272"/>
      <c r="B1825" s="272"/>
      <c r="C1825" s="292"/>
      <c r="D1825" s="283" t="s">
        <v>3367</v>
      </c>
      <c r="E1825" s="283" t="s">
        <v>4713</v>
      </c>
      <c r="F1825" s="285" t="s">
        <v>3581</v>
      </c>
      <c r="G1825" s="199">
        <v>1.7000000000000002</v>
      </c>
      <c r="H1825" s="284">
        <v>198</v>
      </c>
      <c r="I1825" s="284">
        <v>201</v>
      </c>
      <c r="J1825" s="284">
        <v>230</v>
      </c>
      <c r="K1825" s="284">
        <v>213</v>
      </c>
      <c r="L1825" s="284">
        <v>211</v>
      </c>
      <c r="M1825" s="284">
        <v>248</v>
      </c>
      <c r="N1825" s="284">
        <v>223</v>
      </c>
      <c r="O1825" s="284">
        <v>199</v>
      </c>
      <c r="P1825" s="284">
        <v>213</v>
      </c>
      <c r="Q1825" s="284">
        <v>241</v>
      </c>
      <c r="R1825" s="284">
        <v>224</v>
      </c>
      <c r="S1825" s="284">
        <v>265</v>
      </c>
      <c r="T1825" s="284">
        <v>300</v>
      </c>
      <c r="U1825" s="284">
        <v>342</v>
      </c>
      <c r="V1825" s="284">
        <v>247</v>
      </c>
      <c r="W1825" s="284">
        <v>275</v>
      </c>
      <c r="X1825" s="284">
        <v>228</v>
      </c>
      <c r="Y1825" s="284">
        <v>248</v>
      </c>
      <c r="Z1825" s="284">
        <v>290</v>
      </c>
      <c r="AA1825" s="284">
        <v>252</v>
      </c>
      <c r="AB1825" s="284">
        <v>239</v>
      </c>
      <c r="AC1825" s="284">
        <v>265</v>
      </c>
      <c r="AD1825" s="284">
        <v>311</v>
      </c>
      <c r="AE1825" s="284">
        <v>261</v>
      </c>
      <c r="AF1825" s="284">
        <v>273</v>
      </c>
      <c r="AG1825" s="284">
        <v>300</v>
      </c>
      <c r="AH1825" s="284">
        <v>352</v>
      </c>
      <c r="AI1825" s="284">
        <v>233</v>
      </c>
      <c r="AJ1825" s="284">
        <v>250</v>
      </c>
      <c r="AK1825" s="284">
        <v>276</v>
      </c>
      <c r="AL1825" s="284">
        <v>323</v>
      </c>
      <c r="AM1825" s="284">
        <v>218</v>
      </c>
      <c r="AN1825" s="284">
        <v>233</v>
      </c>
      <c r="AO1825" s="284">
        <v>265</v>
      </c>
      <c r="AP1825" s="284">
        <v>228</v>
      </c>
      <c r="AQ1825" s="284">
        <v>228</v>
      </c>
      <c r="AR1825" s="284">
        <v>273</v>
      </c>
      <c r="AS1825" s="284">
        <v>278</v>
      </c>
      <c r="AU1825" t="s">
        <v>3367</v>
      </c>
    </row>
    <row r="1826" spans="1:47" ht="13.5" customHeight="1">
      <c r="A1826" s="272"/>
      <c r="B1826" s="272"/>
      <c r="C1826" s="292"/>
      <c r="D1826" s="283" t="s">
        <v>3750</v>
      </c>
      <c r="E1826" s="283" t="s">
        <v>4713</v>
      </c>
      <c r="F1826" s="285" t="s">
        <v>1894</v>
      </c>
      <c r="G1826" s="199">
        <v>2.1</v>
      </c>
      <c r="H1826" s="284">
        <v>217</v>
      </c>
      <c r="I1826" s="284">
        <v>214</v>
      </c>
      <c r="J1826" s="284">
        <v>257</v>
      </c>
      <c r="K1826" s="284">
        <v>227</v>
      </c>
      <c r="L1826" s="284">
        <v>223</v>
      </c>
      <c r="M1826" s="284">
        <v>271</v>
      </c>
      <c r="N1826" s="284">
        <v>255</v>
      </c>
      <c r="O1826" s="284">
        <v>227</v>
      </c>
      <c r="P1826" s="284">
        <v>228</v>
      </c>
      <c r="Q1826" s="284">
        <v>261</v>
      </c>
      <c r="R1826" s="284">
        <v>250</v>
      </c>
      <c r="S1826" s="284">
        <v>284</v>
      </c>
      <c r="T1826" s="284">
        <v>325</v>
      </c>
      <c r="U1826" s="284">
        <v>369</v>
      </c>
      <c r="V1826" s="284">
        <v>270</v>
      </c>
      <c r="W1826" s="284">
        <v>299</v>
      </c>
      <c r="X1826" s="284">
        <v>246</v>
      </c>
      <c r="Y1826" s="284">
        <v>270</v>
      </c>
      <c r="Z1826" s="284">
        <v>314</v>
      </c>
      <c r="AA1826" s="284">
        <v>272</v>
      </c>
      <c r="AB1826" s="284">
        <v>260</v>
      </c>
      <c r="AC1826" s="284">
        <v>291</v>
      </c>
      <c r="AD1826" s="284">
        <v>341</v>
      </c>
      <c r="AE1826" s="284">
        <v>284</v>
      </c>
      <c r="AF1826" s="284">
        <v>295</v>
      </c>
      <c r="AG1826" s="284">
        <v>326</v>
      </c>
      <c r="AH1826" s="284">
        <v>383</v>
      </c>
      <c r="AI1826" s="284">
        <v>249</v>
      </c>
      <c r="AJ1826" s="284">
        <v>271</v>
      </c>
      <c r="AK1826" s="284">
        <v>302</v>
      </c>
      <c r="AL1826" s="284">
        <v>354</v>
      </c>
      <c r="AM1826" s="284">
        <v>236</v>
      </c>
      <c r="AN1826" s="284">
        <v>254</v>
      </c>
      <c r="AO1826" s="284">
        <v>289</v>
      </c>
      <c r="AP1826" s="284">
        <v>254</v>
      </c>
      <c r="AQ1826" s="284">
        <v>254</v>
      </c>
      <c r="AR1826" s="284">
        <v>307</v>
      </c>
      <c r="AS1826" s="284">
        <v>299</v>
      </c>
      <c r="AU1826" t="s">
        <v>3750</v>
      </c>
    </row>
    <row r="1827" spans="1:47" ht="13.5" customHeight="1">
      <c r="A1827" s="272"/>
      <c r="B1827" s="272"/>
      <c r="C1827" s="292"/>
      <c r="D1827" s="283" t="s">
        <v>3753</v>
      </c>
      <c r="E1827" s="283" t="s">
        <v>4713</v>
      </c>
      <c r="F1827" s="285" t="s">
        <v>1894</v>
      </c>
      <c r="G1827" s="199">
        <v>2.1</v>
      </c>
      <c r="H1827" s="284">
        <v>217</v>
      </c>
      <c r="I1827" s="284">
        <v>214</v>
      </c>
      <c r="J1827" s="284">
        <v>257</v>
      </c>
      <c r="K1827" s="284">
        <v>227</v>
      </c>
      <c r="L1827" s="284">
        <v>223</v>
      </c>
      <c r="M1827" s="284">
        <v>271</v>
      </c>
      <c r="N1827" s="284">
        <v>255</v>
      </c>
      <c r="O1827" s="284">
        <v>227</v>
      </c>
      <c r="P1827" s="284">
        <v>228</v>
      </c>
      <c r="Q1827" s="284">
        <v>261</v>
      </c>
      <c r="R1827" s="284">
        <v>250</v>
      </c>
      <c r="S1827" s="284">
        <v>284</v>
      </c>
      <c r="T1827" s="284">
        <v>325</v>
      </c>
      <c r="U1827" s="284">
        <v>369</v>
      </c>
      <c r="V1827" s="284">
        <v>270</v>
      </c>
      <c r="W1827" s="284">
        <v>299</v>
      </c>
      <c r="X1827" s="284">
        <v>246</v>
      </c>
      <c r="Y1827" s="284">
        <v>270</v>
      </c>
      <c r="Z1827" s="284">
        <v>314</v>
      </c>
      <c r="AA1827" s="284">
        <v>272</v>
      </c>
      <c r="AB1827" s="284">
        <v>260</v>
      </c>
      <c r="AC1827" s="284">
        <v>291</v>
      </c>
      <c r="AD1827" s="284">
        <v>341</v>
      </c>
      <c r="AE1827" s="284">
        <v>284</v>
      </c>
      <c r="AF1827" s="284">
        <v>295</v>
      </c>
      <c r="AG1827" s="284">
        <v>326</v>
      </c>
      <c r="AH1827" s="284">
        <v>383</v>
      </c>
      <c r="AI1827" s="284">
        <v>249</v>
      </c>
      <c r="AJ1827" s="284">
        <v>271</v>
      </c>
      <c r="AK1827" s="284">
        <v>302</v>
      </c>
      <c r="AL1827" s="284">
        <v>354</v>
      </c>
      <c r="AM1827" s="284">
        <v>236</v>
      </c>
      <c r="AN1827" s="284">
        <v>254</v>
      </c>
      <c r="AO1827" s="284">
        <v>289</v>
      </c>
      <c r="AP1827" s="284">
        <v>254</v>
      </c>
      <c r="AQ1827" s="284">
        <v>254</v>
      </c>
      <c r="AR1827" s="284">
        <v>307</v>
      </c>
      <c r="AS1827" s="284">
        <v>299</v>
      </c>
      <c r="AU1827" t="s">
        <v>3753</v>
      </c>
    </row>
    <row r="1828" spans="1:47" ht="13.5" customHeight="1">
      <c r="A1828" s="283"/>
      <c r="B1828" s="283"/>
      <c r="C1828" s="293"/>
      <c r="D1828" s="283" t="s">
        <v>230</v>
      </c>
      <c r="E1828" s="283" t="s">
        <v>4713</v>
      </c>
      <c r="F1828" s="285" t="s">
        <v>847</v>
      </c>
      <c r="G1828" s="199">
        <v>3.4</v>
      </c>
      <c r="H1828" s="284">
        <v>279</v>
      </c>
      <c r="I1828" s="284">
        <v>282</v>
      </c>
      <c r="J1828" s="284">
        <v>324</v>
      </c>
      <c r="K1828" s="284">
        <v>301</v>
      </c>
      <c r="L1828" s="284">
        <v>294</v>
      </c>
      <c r="M1828" s="284">
        <v>363</v>
      </c>
      <c r="N1828" s="284">
        <v>317</v>
      </c>
      <c r="O1828" s="284">
        <v>283</v>
      </c>
      <c r="P1828" s="284">
        <v>310</v>
      </c>
      <c r="Q1828" s="284">
        <v>350</v>
      </c>
      <c r="R1828" s="284">
        <v>337</v>
      </c>
      <c r="S1828" s="284">
        <v>370</v>
      </c>
      <c r="T1828" s="284">
        <v>435</v>
      </c>
      <c r="U1828" s="284">
        <v>486</v>
      </c>
      <c r="V1828" s="284">
        <v>368</v>
      </c>
      <c r="W1828" s="284">
        <v>408</v>
      </c>
      <c r="X1828" s="284">
        <v>304</v>
      </c>
      <c r="Y1828" s="284">
        <v>341</v>
      </c>
      <c r="Z1828" s="284">
        <v>407</v>
      </c>
      <c r="AA1828" s="284">
        <v>344</v>
      </c>
      <c r="AB1828" s="284">
        <v>325</v>
      </c>
      <c r="AC1828" s="284">
        <v>375</v>
      </c>
      <c r="AD1828" s="284">
        <v>454</v>
      </c>
      <c r="AE1828" s="284">
        <v>367</v>
      </c>
      <c r="AF1828" s="284">
        <v>361</v>
      </c>
      <c r="AG1828" s="284">
        <v>411</v>
      </c>
      <c r="AH1828" s="284">
        <v>497</v>
      </c>
      <c r="AI1828" s="284">
        <v>308</v>
      </c>
      <c r="AJ1828" s="284">
        <v>357</v>
      </c>
      <c r="AK1828" s="284">
        <v>406</v>
      </c>
      <c r="AL1828" s="284">
        <v>477</v>
      </c>
      <c r="AM1828" s="284">
        <v>308</v>
      </c>
      <c r="AN1828" s="284">
        <v>338</v>
      </c>
      <c r="AO1828" s="284">
        <v>385</v>
      </c>
      <c r="AP1828" s="284">
        <v>331</v>
      </c>
      <c r="AQ1828" s="284">
        <v>331</v>
      </c>
      <c r="AR1828" s="284">
        <v>422</v>
      </c>
      <c r="AS1828" s="284">
        <v>379</v>
      </c>
      <c r="AU1828" t="s">
        <v>230</v>
      </c>
    </row>
    <row r="1829" spans="1:47" ht="13.5" customHeight="1">
      <c r="A1829" s="283"/>
      <c r="B1829" s="283"/>
      <c r="C1829" s="293"/>
      <c r="D1829" s="283" t="s">
        <v>3370</v>
      </c>
      <c r="E1829" s="283" t="s">
        <v>4713</v>
      </c>
      <c r="F1829" s="285" t="s">
        <v>847</v>
      </c>
      <c r="G1829" s="199">
        <v>3.4</v>
      </c>
      <c r="H1829" s="284">
        <v>279</v>
      </c>
      <c r="I1829" s="284">
        <v>282</v>
      </c>
      <c r="J1829" s="284">
        <v>324</v>
      </c>
      <c r="K1829" s="284">
        <v>301</v>
      </c>
      <c r="L1829" s="284">
        <v>294</v>
      </c>
      <c r="M1829" s="284">
        <v>363</v>
      </c>
      <c r="N1829" s="284">
        <v>317</v>
      </c>
      <c r="O1829" s="284">
        <v>283</v>
      </c>
      <c r="P1829" s="284">
        <v>310</v>
      </c>
      <c r="Q1829" s="284">
        <v>350</v>
      </c>
      <c r="R1829" s="284">
        <v>337</v>
      </c>
      <c r="S1829" s="284">
        <v>370</v>
      </c>
      <c r="T1829" s="284">
        <v>435</v>
      </c>
      <c r="U1829" s="284">
        <v>486</v>
      </c>
      <c r="V1829" s="284">
        <v>368</v>
      </c>
      <c r="W1829" s="284">
        <v>408</v>
      </c>
      <c r="X1829" s="284">
        <v>304</v>
      </c>
      <c r="Y1829" s="284">
        <v>341</v>
      </c>
      <c r="Z1829" s="284">
        <v>407</v>
      </c>
      <c r="AA1829" s="284">
        <v>344</v>
      </c>
      <c r="AB1829" s="284">
        <v>325</v>
      </c>
      <c r="AC1829" s="284">
        <v>375</v>
      </c>
      <c r="AD1829" s="284">
        <v>454</v>
      </c>
      <c r="AE1829" s="284">
        <v>367</v>
      </c>
      <c r="AF1829" s="284">
        <v>361</v>
      </c>
      <c r="AG1829" s="284">
        <v>411</v>
      </c>
      <c r="AH1829" s="284">
        <v>497</v>
      </c>
      <c r="AI1829" s="284">
        <v>308</v>
      </c>
      <c r="AJ1829" s="284">
        <v>357</v>
      </c>
      <c r="AK1829" s="284">
        <v>406</v>
      </c>
      <c r="AL1829" s="284">
        <v>477</v>
      </c>
      <c r="AM1829" s="284">
        <v>308</v>
      </c>
      <c r="AN1829" s="284">
        <v>338</v>
      </c>
      <c r="AO1829" s="284">
        <v>385</v>
      </c>
      <c r="AP1829" s="284">
        <v>331</v>
      </c>
      <c r="AQ1829" s="284">
        <v>331</v>
      </c>
      <c r="AR1829" s="284">
        <v>422</v>
      </c>
      <c r="AS1829" s="284">
        <v>379</v>
      </c>
      <c r="AU1829" t="s">
        <v>3370</v>
      </c>
    </row>
    <row r="1830" spans="1:47" ht="13.5" customHeight="1">
      <c r="A1830" s="272"/>
      <c r="B1830" s="272"/>
      <c r="C1830" s="293"/>
      <c r="D1830" s="283" t="s">
        <v>4575</v>
      </c>
      <c r="E1830" s="283" t="s">
        <v>4713</v>
      </c>
      <c r="F1830" s="285" t="s">
        <v>4573</v>
      </c>
      <c r="G1830" s="199">
        <v>3.8000000000000003</v>
      </c>
      <c r="H1830" s="287" t="s">
        <v>2022</v>
      </c>
      <c r="I1830" s="287" t="s">
        <v>2022</v>
      </c>
      <c r="J1830" s="287" t="s">
        <v>2022</v>
      </c>
      <c r="K1830" s="287" t="s">
        <v>2022</v>
      </c>
      <c r="L1830" s="287" t="s">
        <v>2022</v>
      </c>
      <c r="M1830" s="287" t="s">
        <v>2022</v>
      </c>
      <c r="N1830" s="287" t="s">
        <v>2022</v>
      </c>
      <c r="O1830" s="287" t="s">
        <v>2022</v>
      </c>
      <c r="P1830" s="287" t="s">
        <v>2022</v>
      </c>
      <c r="Q1830" s="287" t="s">
        <v>2022</v>
      </c>
      <c r="R1830" s="287" t="s">
        <v>2022</v>
      </c>
      <c r="S1830" s="284">
        <v>399</v>
      </c>
      <c r="T1830" s="284">
        <v>471</v>
      </c>
      <c r="U1830" s="284">
        <v>525</v>
      </c>
      <c r="V1830" s="284">
        <v>394</v>
      </c>
      <c r="W1830" s="284">
        <v>437</v>
      </c>
      <c r="X1830" s="284">
        <v>324</v>
      </c>
      <c r="Y1830" s="284">
        <v>364</v>
      </c>
      <c r="Z1830" s="284">
        <v>435</v>
      </c>
      <c r="AA1830" s="284">
        <v>366</v>
      </c>
      <c r="AB1830" s="284">
        <v>348</v>
      </c>
      <c r="AC1830" s="284">
        <v>402</v>
      </c>
      <c r="AD1830" s="284">
        <v>487</v>
      </c>
      <c r="AE1830" s="284">
        <v>392</v>
      </c>
      <c r="AF1830" s="284">
        <v>383</v>
      </c>
      <c r="AG1830" s="284">
        <v>438</v>
      </c>
      <c r="AH1830" s="284">
        <v>530</v>
      </c>
      <c r="AI1830" s="284">
        <v>0</v>
      </c>
      <c r="AJ1830" s="284">
        <v>381</v>
      </c>
      <c r="AK1830" s="284">
        <v>435</v>
      </c>
      <c r="AL1830" s="284">
        <v>511</v>
      </c>
      <c r="AM1830" s="284">
        <v>329</v>
      </c>
      <c r="AN1830" s="284">
        <v>362</v>
      </c>
      <c r="AO1830" s="284">
        <v>412</v>
      </c>
      <c r="AP1830" s="284">
        <v>360</v>
      </c>
      <c r="AQ1830" s="284">
        <v>360</v>
      </c>
      <c r="AR1830" s="284">
        <v>459</v>
      </c>
      <c r="AS1830" s="284">
        <v>407</v>
      </c>
      <c r="AU1830" t="s">
        <v>4575</v>
      </c>
    </row>
    <row r="1831" spans="1:47" ht="13.5" customHeight="1">
      <c r="A1831" s="272"/>
      <c r="B1831" s="272"/>
      <c r="C1831" s="293"/>
      <c r="D1831" s="283" t="s">
        <v>4576</v>
      </c>
      <c r="E1831" s="283" t="s">
        <v>4713</v>
      </c>
      <c r="F1831" s="285" t="s">
        <v>4573</v>
      </c>
      <c r="G1831" s="199">
        <v>3.8000000000000003</v>
      </c>
      <c r="H1831" s="287" t="s">
        <v>2022</v>
      </c>
      <c r="I1831" s="287" t="s">
        <v>2022</v>
      </c>
      <c r="J1831" s="287" t="s">
        <v>2022</v>
      </c>
      <c r="K1831" s="287" t="s">
        <v>2022</v>
      </c>
      <c r="L1831" s="287" t="s">
        <v>2022</v>
      </c>
      <c r="M1831" s="287" t="s">
        <v>2022</v>
      </c>
      <c r="N1831" s="287" t="s">
        <v>2022</v>
      </c>
      <c r="O1831" s="287" t="s">
        <v>2022</v>
      </c>
      <c r="P1831" s="287" t="s">
        <v>2022</v>
      </c>
      <c r="Q1831" s="287" t="s">
        <v>2022</v>
      </c>
      <c r="R1831" s="287" t="s">
        <v>2022</v>
      </c>
      <c r="S1831" s="284">
        <v>399</v>
      </c>
      <c r="T1831" s="284">
        <v>471</v>
      </c>
      <c r="U1831" s="284">
        <v>525</v>
      </c>
      <c r="V1831" s="284">
        <v>394</v>
      </c>
      <c r="W1831" s="284">
        <v>437</v>
      </c>
      <c r="X1831" s="284">
        <v>324</v>
      </c>
      <c r="Y1831" s="284">
        <v>364</v>
      </c>
      <c r="Z1831" s="284">
        <v>435</v>
      </c>
      <c r="AA1831" s="284">
        <v>366</v>
      </c>
      <c r="AB1831" s="284">
        <v>348</v>
      </c>
      <c r="AC1831" s="284">
        <v>402</v>
      </c>
      <c r="AD1831" s="284">
        <v>487</v>
      </c>
      <c r="AE1831" s="284">
        <v>392</v>
      </c>
      <c r="AF1831" s="284">
        <v>383</v>
      </c>
      <c r="AG1831" s="284">
        <v>438</v>
      </c>
      <c r="AH1831" s="284">
        <v>530</v>
      </c>
      <c r="AI1831" s="284">
        <v>0</v>
      </c>
      <c r="AJ1831" s="284">
        <v>381</v>
      </c>
      <c r="AK1831" s="284">
        <v>435</v>
      </c>
      <c r="AL1831" s="284">
        <v>511</v>
      </c>
      <c r="AM1831" s="284">
        <v>329</v>
      </c>
      <c r="AN1831" s="284">
        <v>362</v>
      </c>
      <c r="AO1831" s="284">
        <v>412</v>
      </c>
      <c r="AP1831" s="284">
        <v>360</v>
      </c>
      <c r="AQ1831" s="284">
        <v>360</v>
      </c>
      <c r="AR1831" s="284">
        <v>459</v>
      </c>
      <c r="AS1831" s="284">
        <v>407</v>
      </c>
      <c r="AU1831" t="s">
        <v>4576</v>
      </c>
    </row>
    <row r="1832" spans="1:47" ht="13.5" customHeight="1">
      <c r="A1832" s="272"/>
      <c r="B1832" s="272"/>
      <c r="C1832" s="292"/>
      <c r="D1832" s="283" t="s">
        <v>234</v>
      </c>
      <c r="E1832" s="283" t="s">
        <v>4713</v>
      </c>
      <c r="F1832" s="285" t="s">
        <v>848</v>
      </c>
      <c r="G1832" s="199">
        <v>4.0999999999999996</v>
      </c>
      <c r="H1832" s="284">
        <v>319</v>
      </c>
      <c r="I1832" s="284">
        <v>323</v>
      </c>
      <c r="J1832" s="284">
        <v>371</v>
      </c>
      <c r="K1832" s="284">
        <v>345</v>
      </c>
      <c r="L1832" s="284">
        <v>337</v>
      </c>
      <c r="M1832" s="284">
        <v>418</v>
      </c>
      <c r="N1832" s="284">
        <v>363</v>
      </c>
      <c r="O1832" s="284">
        <v>325</v>
      </c>
      <c r="P1832" s="284">
        <v>358</v>
      </c>
      <c r="Q1832" s="284">
        <v>402</v>
      </c>
      <c r="R1832" s="284">
        <v>387</v>
      </c>
      <c r="S1832" s="284">
        <v>415</v>
      </c>
      <c r="T1832" s="284">
        <v>493</v>
      </c>
      <c r="U1832" s="284">
        <v>547</v>
      </c>
      <c r="V1832" s="284">
        <v>420</v>
      </c>
      <c r="W1832" s="284">
        <v>465</v>
      </c>
      <c r="X1832" s="284">
        <v>343</v>
      </c>
      <c r="Y1832" s="284">
        <v>387</v>
      </c>
      <c r="Z1832" s="284">
        <v>462</v>
      </c>
      <c r="AA1832" s="284">
        <v>388</v>
      </c>
      <c r="AB1832" s="284">
        <v>370</v>
      </c>
      <c r="AC1832" s="284">
        <v>429</v>
      </c>
      <c r="AD1832" s="284">
        <v>520</v>
      </c>
      <c r="AE1832" s="284">
        <v>417</v>
      </c>
      <c r="AF1832" s="284">
        <v>405</v>
      </c>
      <c r="AG1832" s="284">
        <v>465</v>
      </c>
      <c r="AH1832" s="284">
        <v>563</v>
      </c>
      <c r="AI1832" s="284">
        <v>346</v>
      </c>
      <c r="AJ1832" s="284">
        <v>404</v>
      </c>
      <c r="AK1832" s="284">
        <v>464</v>
      </c>
      <c r="AL1832" s="284">
        <v>544</v>
      </c>
      <c r="AM1832" s="284">
        <v>349</v>
      </c>
      <c r="AN1832" s="284">
        <v>385</v>
      </c>
      <c r="AO1832" s="284">
        <v>438</v>
      </c>
      <c r="AP1832" s="284">
        <v>388</v>
      </c>
      <c r="AQ1832" s="284">
        <v>388</v>
      </c>
      <c r="AR1832" s="284">
        <v>496</v>
      </c>
      <c r="AS1832" s="284">
        <v>435</v>
      </c>
      <c r="AU1832" t="s">
        <v>234</v>
      </c>
    </row>
    <row r="1833" spans="1:47" ht="13.5" customHeight="1">
      <c r="A1833" s="272"/>
      <c r="B1833" s="272"/>
      <c r="C1833" s="292"/>
      <c r="D1833" s="283" t="s">
        <v>3374</v>
      </c>
      <c r="E1833" s="283" t="s">
        <v>4713</v>
      </c>
      <c r="F1833" s="285" t="s">
        <v>848</v>
      </c>
      <c r="G1833" s="199">
        <v>4.0999999999999996</v>
      </c>
      <c r="H1833" s="284">
        <v>319</v>
      </c>
      <c r="I1833" s="284">
        <v>323</v>
      </c>
      <c r="J1833" s="284">
        <v>371</v>
      </c>
      <c r="K1833" s="284">
        <v>345</v>
      </c>
      <c r="L1833" s="284">
        <v>337</v>
      </c>
      <c r="M1833" s="284">
        <v>418</v>
      </c>
      <c r="N1833" s="284">
        <v>363</v>
      </c>
      <c r="O1833" s="284">
        <v>325</v>
      </c>
      <c r="P1833" s="284">
        <v>358</v>
      </c>
      <c r="Q1833" s="284">
        <v>402</v>
      </c>
      <c r="R1833" s="284">
        <v>387</v>
      </c>
      <c r="S1833" s="284">
        <v>415</v>
      </c>
      <c r="T1833" s="284">
        <v>493</v>
      </c>
      <c r="U1833" s="284">
        <v>547</v>
      </c>
      <c r="V1833" s="284">
        <v>420</v>
      </c>
      <c r="W1833" s="284">
        <v>465</v>
      </c>
      <c r="X1833" s="284">
        <v>343</v>
      </c>
      <c r="Y1833" s="284">
        <v>387</v>
      </c>
      <c r="Z1833" s="284">
        <v>462</v>
      </c>
      <c r="AA1833" s="284">
        <v>388</v>
      </c>
      <c r="AB1833" s="284">
        <v>370</v>
      </c>
      <c r="AC1833" s="284">
        <v>429</v>
      </c>
      <c r="AD1833" s="284">
        <v>520</v>
      </c>
      <c r="AE1833" s="284">
        <v>417</v>
      </c>
      <c r="AF1833" s="284">
        <v>405</v>
      </c>
      <c r="AG1833" s="284">
        <v>465</v>
      </c>
      <c r="AH1833" s="284">
        <v>563</v>
      </c>
      <c r="AI1833" s="284">
        <v>346</v>
      </c>
      <c r="AJ1833" s="284">
        <v>404</v>
      </c>
      <c r="AK1833" s="284">
        <v>464</v>
      </c>
      <c r="AL1833" s="284">
        <v>544</v>
      </c>
      <c r="AM1833" s="284">
        <v>349</v>
      </c>
      <c r="AN1833" s="284">
        <v>385</v>
      </c>
      <c r="AO1833" s="284">
        <v>438</v>
      </c>
      <c r="AP1833" s="284">
        <v>388</v>
      </c>
      <c r="AQ1833" s="284">
        <v>388</v>
      </c>
      <c r="AR1833" s="284">
        <v>496</v>
      </c>
      <c r="AS1833" s="284">
        <v>435</v>
      </c>
      <c r="AU1833" t="s">
        <v>3374</v>
      </c>
    </row>
    <row r="1834" spans="1:47" ht="13.5" customHeight="1">
      <c r="A1834" s="283"/>
      <c r="B1834" s="283"/>
      <c r="C1834" s="293"/>
      <c r="D1834" s="283" t="s">
        <v>2844</v>
      </c>
      <c r="E1834" s="283" t="s">
        <v>4713</v>
      </c>
      <c r="F1834" s="285" t="s">
        <v>3582</v>
      </c>
      <c r="G1834" s="199">
        <v>4.5</v>
      </c>
      <c r="H1834" s="284">
        <v>344</v>
      </c>
      <c r="I1834" s="284">
        <v>341</v>
      </c>
      <c r="J1834" s="284">
        <v>411</v>
      </c>
      <c r="K1834" s="284">
        <v>365</v>
      </c>
      <c r="L1834" s="284">
        <v>361</v>
      </c>
      <c r="M1834" s="284">
        <v>443</v>
      </c>
      <c r="N1834" s="284">
        <v>420</v>
      </c>
      <c r="O1834" s="284">
        <v>376</v>
      </c>
      <c r="P1834" s="284">
        <v>378</v>
      </c>
      <c r="Q1834" s="284">
        <v>433</v>
      </c>
      <c r="R1834" s="284">
        <v>417</v>
      </c>
      <c r="S1834" s="284">
        <v>440</v>
      </c>
      <c r="T1834" s="284">
        <v>524</v>
      </c>
      <c r="U1834" s="284">
        <v>582</v>
      </c>
      <c r="V1834" s="284">
        <v>448</v>
      </c>
      <c r="W1834" s="284">
        <v>496</v>
      </c>
      <c r="X1834" s="284">
        <v>379</v>
      </c>
      <c r="Y1834" s="284">
        <v>427</v>
      </c>
      <c r="Z1834" s="284">
        <v>497</v>
      </c>
      <c r="AA1834" s="284">
        <v>418</v>
      </c>
      <c r="AB1834" s="284">
        <v>417</v>
      </c>
      <c r="AC1834" s="284">
        <v>481</v>
      </c>
      <c r="AD1834" s="284">
        <v>564</v>
      </c>
      <c r="AE1834" s="284">
        <v>451</v>
      </c>
      <c r="AF1834" s="284">
        <v>452</v>
      </c>
      <c r="AG1834" s="284">
        <v>516</v>
      </c>
      <c r="AH1834" s="284">
        <v>605</v>
      </c>
      <c r="AI1834" s="284">
        <v>375</v>
      </c>
      <c r="AJ1834" s="284">
        <v>428</v>
      </c>
      <c r="AK1834" s="284">
        <v>492</v>
      </c>
      <c r="AL1834" s="284">
        <v>577</v>
      </c>
      <c r="AM1834" s="284">
        <v>369</v>
      </c>
      <c r="AN1834" s="284">
        <v>408</v>
      </c>
      <c r="AO1834" s="284">
        <v>464</v>
      </c>
      <c r="AP1834" s="284">
        <v>416</v>
      </c>
      <c r="AQ1834" s="284">
        <v>416</v>
      </c>
      <c r="AR1834" s="284">
        <v>533</v>
      </c>
      <c r="AS1834" s="284">
        <v>465</v>
      </c>
      <c r="AU1834" t="s">
        <v>2844</v>
      </c>
    </row>
    <row r="1835" spans="1:47" ht="13.5" customHeight="1">
      <c r="A1835" s="283"/>
      <c r="B1835" s="283"/>
      <c r="C1835" s="293"/>
      <c r="D1835" s="283" t="s">
        <v>3378</v>
      </c>
      <c r="E1835" s="283" t="s">
        <v>4713</v>
      </c>
      <c r="F1835" s="285" t="s">
        <v>3582</v>
      </c>
      <c r="G1835" s="199">
        <v>4.5</v>
      </c>
      <c r="H1835" s="284">
        <v>344</v>
      </c>
      <c r="I1835" s="284">
        <v>341</v>
      </c>
      <c r="J1835" s="284">
        <v>411</v>
      </c>
      <c r="K1835" s="284">
        <v>365</v>
      </c>
      <c r="L1835" s="284">
        <v>361</v>
      </c>
      <c r="M1835" s="284">
        <v>443</v>
      </c>
      <c r="N1835" s="284">
        <v>420</v>
      </c>
      <c r="O1835" s="284">
        <v>376</v>
      </c>
      <c r="P1835" s="284">
        <v>378</v>
      </c>
      <c r="Q1835" s="284">
        <v>433</v>
      </c>
      <c r="R1835" s="284">
        <v>417</v>
      </c>
      <c r="S1835" s="284">
        <v>440</v>
      </c>
      <c r="T1835" s="284">
        <v>524</v>
      </c>
      <c r="U1835" s="284">
        <v>582</v>
      </c>
      <c r="V1835" s="284">
        <v>448</v>
      </c>
      <c r="W1835" s="284">
        <v>496</v>
      </c>
      <c r="X1835" s="284">
        <v>379</v>
      </c>
      <c r="Y1835" s="284">
        <v>427</v>
      </c>
      <c r="Z1835" s="284">
        <v>497</v>
      </c>
      <c r="AA1835" s="284">
        <v>418</v>
      </c>
      <c r="AB1835" s="284">
        <v>417</v>
      </c>
      <c r="AC1835" s="284">
        <v>481</v>
      </c>
      <c r="AD1835" s="284">
        <v>564</v>
      </c>
      <c r="AE1835" s="284">
        <v>451</v>
      </c>
      <c r="AF1835" s="284">
        <v>452</v>
      </c>
      <c r="AG1835" s="284">
        <v>516</v>
      </c>
      <c r="AH1835" s="284">
        <v>605</v>
      </c>
      <c r="AI1835" s="284">
        <v>375</v>
      </c>
      <c r="AJ1835" s="284">
        <v>428</v>
      </c>
      <c r="AK1835" s="284">
        <v>492</v>
      </c>
      <c r="AL1835" s="284">
        <v>577</v>
      </c>
      <c r="AM1835" s="284">
        <v>369</v>
      </c>
      <c r="AN1835" s="284">
        <v>408</v>
      </c>
      <c r="AO1835" s="284">
        <v>464</v>
      </c>
      <c r="AP1835" s="284">
        <v>416</v>
      </c>
      <c r="AQ1835" s="284">
        <v>416</v>
      </c>
      <c r="AR1835" s="284">
        <v>533</v>
      </c>
      <c r="AS1835" s="284">
        <v>465</v>
      </c>
      <c r="AU1835" t="s">
        <v>3378</v>
      </c>
    </row>
    <row r="1836" spans="1:47" ht="13.5" customHeight="1">
      <c r="A1836" s="283"/>
      <c r="B1836" s="283"/>
      <c r="C1836" s="293"/>
      <c r="D1836" s="283" t="s">
        <v>238</v>
      </c>
      <c r="E1836" s="283" t="s">
        <v>4713</v>
      </c>
      <c r="F1836" s="285" t="s">
        <v>849</v>
      </c>
      <c r="G1836" s="199">
        <v>4.8</v>
      </c>
      <c r="H1836" s="284">
        <v>347</v>
      </c>
      <c r="I1836" s="284">
        <v>352</v>
      </c>
      <c r="J1836" s="284">
        <v>404</v>
      </c>
      <c r="K1836" s="284">
        <v>376</v>
      </c>
      <c r="L1836" s="284">
        <v>367</v>
      </c>
      <c r="M1836" s="284">
        <v>460</v>
      </c>
      <c r="N1836" s="284">
        <v>397</v>
      </c>
      <c r="O1836" s="284">
        <v>354</v>
      </c>
      <c r="P1836" s="284">
        <v>393</v>
      </c>
      <c r="Q1836" s="284">
        <v>441</v>
      </c>
      <c r="R1836" s="284">
        <v>426</v>
      </c>
      <c r="S1836" s="284">
        <v>455</v>
      </c>
      <c r="T1836" s="284">
        <v>545</v>
      </c>
      <c r="U1836" s="284">
        <v>603</v>
      </c>
      <c r="V1836" s="284">
        <v>467</v>
      </c>
      <c r="W1836" s="284">
        <v>516</v>
      </c>
      <c r="X1836" s="284">
        <v>371</v>
      </c>
      <c r="Y1836" s="284">
        <v>422</v>
      </c>
      <c r="Z1836" s="284">
        <v>505</v>
      </c>
      <c r="AA1836" s="284">
        <v>421</v>
      </c>
      <c r="AB1836" s="284">
        <v>403</v>
      </c>
      <c r="AC1836" s="284">
        <v>472</v>
      </c>
      <c r="AD1836" s="284">
        <v>574</v>
      </c>
      <c r="AE1836" s="284">
        <v>455</v>
      </c>
      <c r="AF1836" s="284">
        <v>439</v>
      </c>
      <c r="AG1836" s="284">
        <v>508</v>
      </c>
      <c r="AH1836" s="284">
        <v>617</v>
      </c>
      <c r="AI1836" s="284">
        <v>373</v>
      </c>
      <c r="AJ1836" s="284">
        <v>443</v>
      </c>
      <c r="AK1836" s="284">
        <v>512</v>
      </c>
      <c r="AL1836" s="284">
        <v>600</v>
      </c>
      <c r="AM1836" s="284">
        <v>381</v>
      </c>
      <c r="AN1836" s="284">
        <v>423</v>
      </c>
      <c r="AO1836" s="284">
        <v>481</v>
      </c>
      <c r="AP1836" s="284">
        <v>434</v>
      </c>
      <c r="AQ1836" s="284">
        <v>434</v>
      </c>
      <c r="AR1836" s="284">
        <v>561</v>
      </c>
      <c r="AS1836" s="284">
        <v>483</v>
      </c>
      <c r="AU1836" t="s">
        <v>238</v>
      </c>
    </row>
    <row r="1837" spans="1:47" ht="13.5" customHeight="1">
      <c r="A1837" s="283"/>
      <c r="B1837" s="283"/>
      <c r="C1837" s="293"/>
      <c r="D1837" s="283" t="s">
        <v>3382</v>
      </c>
      <c r="E1837" s="283" t="s">
        <v>4713</v>
      </c>
      <c r="F1837" s="285" t="s">
        <v>849</v>
      </c>
      <c r="G1837" s="199">
        <v>4.8</v>
      </c>
      <c r="H1837" s="284">
        <v>347</v>
      </c>
      <c r="I1837" s="284">
        <v>352</v>
      </c>
      <c r="J1837" s="284">
        <v>404</v>
      </c>
      <c r="K1837" s="284">
        <v>376</v>
      </c>
      <c r="L1837" s="284">
        <v>367</v>
      </c>
      <c r="M1837" s="284">
        <v>460</v>
      </c>
      <c r="N1837" s="284">
        <v>397</v>
      </c>
      <c r="O1837" s="284">
        <v>354</v>
      </c>
      <c r="P1837" s="284">
        <v>393</v>
      </c>
      <c r="Q1837" s="284">
        <v>441</v>
      </c>
      <c r="R1837" s="284">
        <v>426</v>
      </c>
      <c r="S1837" s="284">
        <v>455</v>
      </c>
      <c r="T1837" s="284">
        <v>545</v>
      </c>
      <c r="U1837" s="284">
        <v>603</v>
      </c>
      <c r="V1837" s="284">
        <v>467</v>
      </c>
      <c r="W1837" s="284">
        <v>516</v>
      </c>
      <c r="X1837" s="284">
        <v>371</v>
      </c>
      <c r="Y1837" s="284">
        <v>422</v>
      </c>
      <c r="Z1837" s="284">
        <v>505</v>
      </c>
      <c r="AA1837" s="284">
        <v>421</v>
      </c>
      <c r="AB1837" s="284">
        <v>403</v>
      </c>
      <c r="AC1837" s="284">
        <v>472</v>
      </c>
      <c r="AD1837" s="284">
        <v>574</v>
      </c>
      <c r="AE1837" s="284">
        <v>455</v>
      </c>
      <c r="AF1837" s="284">
        <v>439</v>
      </c>
      <c r="AG1837" s="284">
        <v>508</v>
      </c>
      <c r="AH1837" s="284">
        <v>617</v>
      </c>
      <c r="AI1837" s="284">
        <v>373</v>
      </c>
      <c r="AJ1837" s="284">
        <v>443</v>
      </c>
      <c r="AK1837" s="284">
        <v>512</v>
      </c>
      <c r="AL1837" s="284">
        <v>600</v>
      </c>
      <c r="AM1837" s="284">
        <v>381</v>
      </c>
      <c r="AN1837" s="284">
        <v>423</v>
      </c>
      <c r="AO1837" s="284">
        <v>481</v>
      </c>
      <c r="AP1837" s="284">
        <v>434</v>
      </c>
      <c r="AQ1837" s="284">
        <v>434</v>
      </c>
      <c r="AR1837" s="284">
        <v>561</v>
      </c>
      <c r="AS1837" s="284">
        <v>483</v>
      </c>
      <c r="AU1837" t="s">
        <v>3382</v>
      </c>
    </row>
    <row r="1838" spans="1:47" ht="13.5" customHeight="1">
      <c r="A1838" s="272"/>
      <c r="B1838" s="272"/>
      <c r="C1838" s="292"/>
      <c r="D1838" s="283" t="s">
        <v>2847</v>
      </c>
      <c r="E1838" s="283" t="s">
        <v>4713</v>
      </c>
      <c r="F1838" s="285" t="s">
        <v>3580</v>
      </c>
      <c r="G1838" s="199">
        <v>1.7000000000000002</v>
      </c>
      <c r="H1838" s="284">
        <v>199</v>
      </c>
      <c r="I1838" s="284">
        <v>201</v>
      </c>
      <c r="J1838" s="284">
        <v>231</v>
      </c>
      <c r="K1838" s="284">
        <v>212</v>
      </c>
      <c r="L1838" s="284">
        <v>210</v>
      </c>
      <c r="M1838" s="284">
        <v>247</v>
      </c>
      <c r="N1838" s="284">
        <v>222</v>
      </c>
      <c r="O1838" s="284">
        <v>199</v>
      </c>
      <c r="P1838" s="284">
        <v>213</v>
      </c>
      <c r="Q1838" s="284">
        <v>242</v>
      </c>
      <c r="R1838" s="284">
        <v>224</v>
      </c>
      <c r="S1838" s="284">
        <v>266</v>
      </c>
      <c r="T1838" s="284">
        <v>300</v>
      </c>
      <c r="U1838" s="284">
        <v>342</v>
      </c>
      <c r="V1838" s="284">
        <v>247</v>
      </c>
      <c r="W1838" s="284">
        <v>275</v>
      </c>
      <c r="X1838" s="284">
        <v>229</v>
      </c>
      <c r="Y1838" s="284">
        <v>248</v>
      </c>
      <c r="Z1838" s="284">
        <v>289</v>
      </c>
      <c r="AA1838" s="284">
        <v>253</v>
      </c>
      <c r="AB1838" s="284">
        <v>239</v>
      </c>
      <c r="AC1838" s="284">
        <v>264</v>
      </c>
      <c r="AD1838" s="284">
        <v>309</v>
      </c>
      <c r="AE1838" s="284">
        <v>261</v>
      </c>
      <c r="AF1838" s="284">
        <v>273</v>
      </c>
      <c r="AG1838" s="284">
        <v>299</v>
      </c>
      <c r="AH1838" s="284">
        <v>351</v>
      </c>
      <c r="AI1838" s="284">
        <v>234</v>
      </c>
      <c r="AJ1838" s="284">
        <v>249</v>
      </c>
      <c r="AK1838" s="284">
        <v>275</v>
      </c>
      <c r="AL1838" s="284">
        <v>322</v>
      </c>
      <c r="AM1838" s="284">
        <v>218</v>
      </c>
      <c r="AN1838" s="284">
        <v>233</v>
      </c>
      <c r="AO1838" s="284">
        <v>265</v>
      </c>
      <c r="AP1838" s="284">
        <v>228</v>
      </c>
      <c r="AQ1838" s="284">
        <v>228</v>
      </c>
      <c r="AR1838" s="284">
        <v>270</v>
      </c>
      <c r="AS1838" s="284">
        <v>277</v>
      </c>
      <c r="AU1838" t="s">
        <v>2847</v>
      </c>
    </row>
    <row r="1839" spans="1:47" ht="13.5" customHeight="1">
      <c r="A1839" s="272"/>
      <c r="B1839" s="272"/>
      <c r="C1839" s="292"/>
      <c r="D1839" s="283" t="s">
        <v>3391</v>
      </c>
      <c r="E1839" s="283" t="s">
        <v>4713</v>
      </c>
      <c r="F1839" s="285" t="s">
        <v>3580</v>
      </c>
      <c r="G1839" s="199">
        <v>1.7000000000000002</v>
      </c>
      <c r="H1839" s="284">
        <v>199</v>
      </c>
      <c r="I1839" s="284">
        <v>201</v>
      </c>
      <c r="J1839" s="284">
        <v>231</v>
      </c>
      <c r="K1839" s="284">
        <v>212</v>
      </c>
      <c r="L1839" s="284">
        <v>210</v>
      </c>
      <c r="M1839" s="284">
        <v>247</v>
      </c>
      <c r="N1839" s="284">
        <v>222</v>
      </c>
      <c r="O1839" s="284">
        <v>199</v>
      </c>
      <c r="P1839" s="284">
        <v>213</v>
      </c>
      <c r="Q1839" s="284">
        <v>242</v>
      </c>
      <c r="R1839" s="284">
        <v>224</v>
      </c>
      <c r="S1839" s="284">
        <v>266</v>
      </c>
      <c r="T1839" s="284">
        <v>300</v>
      </c>
      <c r="U1839" s="284">
        <v>342</v>
      </c>
      <c r="V1839" s="284">
        <v>247</v>
      </c>
      <c r="W1839" s="284">
        <v>275</v>
      </c>
      <c r="X1839" s="284">
        <v>229</v>
      </c>
      <c r="Y1839" s="284">
        <v>248</v>
      </c>
      <c r="Z1839" s="284">
        <v>289</v>
      </c>
      <c r="AA1839" s="284">
        <v>253</v>
      </c>
      <c r="AB1839" s="284">
        <v>239</v>
      </c>
      <c r="AC1839" s="284">
        <v>264</v>
      </c>
      <c r="AD1839" s="284">
        <v>309</v>
      </c>
      <c r="AE1839" s="284">
        <v>261</v>
      </c>
      <c r="AF1839" s="284">
        <v>273</v>
      </c>
      <c r="AG1839" s="284">
        <v>299</v>
      </c>
      <c r="AH1839" s="284">
        <v>351</v>
      </c>
      <c r="AI1839" s="284">
        <v>234</v>
      </c>
      <c r="AJ1839" s="284">
        <v>249</v>
      </c>
      <c r="AK1839" s="284">
        <v>275</v>
      </c>
      <c r="AL1839" s="284">
        <v>322</v>
      </c>
      <c r="AM1839" s="284">
        <v>218</v>
      </c>
      <c r="AN1839" s="284">
        <v>233</v>
      </c>
      <c r="AO1839" s="284">
        <v>265</v>
      </c>
      <c r="AP1839" s="284">
        <v>228</v>
      </c>
      <c r="AQ1839" s="284">
        <v>228</v>
      </c>
      <c r="AR1839" s="284">
        <v>270</v>
      </c>
      <c r="AS1839" s="284">
        <v>277</v>
      </c>
      <c r="AU1839" t="s">
        <v>3391</v>
      </c>
    </row>
    <row r="1840" spans="1:47" ht="13.5" customHeight="1">
      <c r="A1840" s="272"/>
      <c r="B1840" s="272"/>
      <c r="C1840" s="292"/>
      <c r="D1840" s="283" t="s">
        <v>2849</v>
      </c>
      <c r="E1840" s="283" t="s">
        <v>4713</v>
      </c>
      <c r="F1840" s="285" t="s">
        <v>3581</v>
      </c>
      <c r="G1840" s="199">
        <v>2.1</v>
      </c>
      <c r="H1840" s="284">
        <v>209</v>
      </c>
      <c r="I1840" s="284">
        <v>212</v>
      </c>
      <c r="J1840" s="284">
        <v>243</v>
      </c>
      <c r="K1840" s="284">
        <v>224</v>
      </c>
      <c r="L1840" s="284">
        <v>222</v>
      </c>
      <c r="M1840" s="284">
        <v>264</v>
      </c>
      <c r="N1840" s="284">
        <v>235</v>
      </c>
      <c r="O1840" s="284">
        <v>210</v>
      </c>
      <c r="P1840" s="284">
        <v>228</v>
      </c>
      <c r="Q1840" s="284">
        <v>257</v>
      </c>
      <c r="R1840" s="284">
        <v>239</v>
      </c>
      <c r="S1840" s="284">
        <v>280</v>
      </c>
      <c r="T1840" s="284">
        <v>321</v>
      </c>
      <c r="U1840" s="284">
        <v>363</v>
      </c>
      <c r="V1840" s="284">
        <v>264</v>
      </c>
      <c r="W1840" s="284">
        <v>294</v>
      </c>
      <c r="X1840" s="284">
        <v>239</v>
      </c>
      <c r="Y1840" s="284">
        <v>262</v>
      </c>
      <c r="Z1840" s="284">
        <v>306</v>
      </c>
      <c r="AA1840" s="284">
        <v>264</v>
      </c>
      <c r="AB1840" s="284">
        <v>253</v>
      </c>
      <c r="AC1840" s="284">
        <v>284</v>
      </c>
      <c r="AD1840" s="284">
        <v>333</v>
      </c>
      <c r="AE1840" s="284">
        <v>276</v>
      </c>
      <c r="AF1840" s="284">
        <v>288</v>
      </c>
      <c r="AG1840" s="284">
        <v>319</v>
      </c>
      <c r="AH1840" s="284">
        <v>374</v>
      </c>
      <c r="AI1840" s="284">
        <v>243</v>
      </c>
      <c r="AJ1840" s="284">
        <v>264</v>
      </c>
      <c r="AK1840" s="284">
        <v>295</v>
      </c>
      <c r="AL1840" s="284">
        <v>346</v>
      </c>
      <c r="AM1840" s="284">
        <v>228</v>
      </c>
      <c r="AN1840" s="284">
        <v>247</v>
      </c>
      <c r="AO1840" s="284">
        <v>281</v>
      </c>
      <c r="AP1840" s="284">
        <v>246</v>
      </c>
      <c r="AQ1840" s="284">
        <v>246</v>
      </c>
      <c r="AR1840" s="284">
        <v>299</v>
      </c>
      <c r="AS1840" s="284">
        <v>295</v>
      </c>
      <c r="AU1840" t="s">
        <v>2849</v>
      </c>
    </row>
    <row r="1841" spans="1:47" ht="13.5" customHeight="1">
      <c r="A1841" s="272"/>
      <c r="B1841" s="272"/>
      <c r="C1841" s="292"/>
      <c r="D1841" s="283" t="s">
        <v>3393</v>
      </c>
      <c r="E1841" s="283" t="s">
        <v>4713</v>
      </c>
      <c r="F1841" s="285" t="s">
        <v>3581</v>
      </c>
      <c r="G1841" s="199">
        <v>2.1</v>
      </c>
      <c r="H1841" s="284">
        <v>209</v>
      </c>
      <c r="I1841" s="284">
        <v>212</v>
      </c>
      <c r="J1841" s="284">
        <v>243</v>
      </c>
      <c r="K1841" s="284">
        <v>224</v>
      </c>
      <c r="L1841" s="284">
        <v>222</v>
      </c>
      <c r="M1841" s="284">
        <v>264</v>
      </c>
      <c r="N1841" s="284">
        <v>235</v>
      </c>
      <c r="O1841" s="284">
        <v>210</v>
      </c>
      <c r="P1841" s="284">
        <v>228</v>
      </c>
      <c r="Q1841" s="284">
        <v>257</v>
      </c>
      <c r="R1841" s="284">
        <v>239</v>
      </c>
      <c r="S1841" s="284">
        <v>280</v>
      </c>
      <c r="T1841" s="284">
        <v>321</v>
      </c>
      <c r="U1841" s="284">
        <v>363</v>
      </c>
      <c r="V1841" s="284">
        <v>264</v>
      </c>
      <c r="W1841" s="284">
        <v>294</v>
      </c>
      <c r="X1841" s="284">
        <v>239</v>
      </c>
      <c r="Y1841" s="284">
        <v>262</v>
      </c>
      <c r="Z1841" s="284">
        <v>306</v>
      </c>
      <c r="AA1841" s="284">
        <v>264</v>
      </c>
      <c r="AB1841" s="284">
        <v>253</v>
      </c>
      <c r="AC1841" s="284">
        <v>284</v>
      </c>
      <c r="AD1841" s="284">
        <v>333</v>
      </c>
      <c r="AE1841" s="284">
        <v>276</v>
      </c>
      <c r="AF1841" s="284">
        <v>288</v>
      </c>
      <c r="AG1841" s="284">
        <v>319</v>
      </c>
      <c r="AH1841" s="284">
        <v>374</v>
      </c>
      <c r="AI1841" s="284">
        <v>243</v>
      </c>
      <c r="AJ1841" s="284">
        <v>264</v>
      </c>
      <c r="AK1841" s="284">
        <v>295</v>
      </c>
      <c r="AL1841" s="284">
        <v>346</v>
      </c>
      <c r="AM1841" s="284">
        <v>228</v>
      </c>
      <c r="AN1841" s="284">
        <v>247</v>
      </c>
      <c r="AO1841" s="284">
        <v>281</v>
      </c>
      <c r="AP1841" s="284">
        <v>246</v>
      </c>
      <c r="AQ1841" s="284">
        <v>246</v>
      </c>
      <c r="AR1841" s="284">
        <v>299</v>
      </c>
      <c r="AS1841" s="284">
        <v>295</v>
      </c>
      <c r="AU1841" t="s">
        <v>3393</v>
      </c>
    </row>
    <row r="1842" spans="1:47" ht="13.5" customHeight="1">
      <c r="A1842" s="272"/>
      <c r="B1842" s="272"/>
      <c r="C1842" s="292"/>
      <c r="D1842" s="283" t="s">
        <v>3756</v>
      </c>
      <c r="E1842" s="283" t="s">
        <v>4713</v>
      </c>
      <c r="F1842" s="285" t="s">
        <v>1894</v>
      </c>
      <c r="G1842" s="199">
        <v>2.5</v>
      </c>
      <c r="H1842" s="284">
        <v>228</v>
      </c>
      <c r="I1842" s="284">
        <v>225</v>
      </c>
      <c r="J1842" s="284">
        <v>271</v>
      </c>
      <c r="K1842" s="284">
        <v>238</v>
      </c>
      <c r="L1842" s="284">
        <v>235</v>
      </c>
      <c r="M1842" s="284">
        <v>286</v>
      </c>
      <c r="N1842" s="284">
        <v>270</v>
      </c>
      <c r="O1842" s="284">
        <v>242</v>
      </c>
      <c r="P1842" s="284">
        <v>243</v>
      </c>
      <c r="Q1842" s="284">
        <v>278</v>
      </c>
      <c r="R1842" s="284">
        <v>268</v>
      </c>
      <c r="S1842" s="284">
        <v>301</v>
      </c>
      <c r="T1842" s="284">
        <v>348</v>
      </c>
      <c r="U1842" s="284">
        <v>392</v>
      </c>
      <c r="V1842" s="284">
        <v>288</v>
      </c>
      <c r="W1842" s="284">
        <v>320</v>
      </c>
      <c r="X1842" s="284">
        <v>258</v>
      </c>
      <c r="Y1842" s="284">
        <v>286</v>
      </c>
      <c r="Z1842" s="284">
        <v>333</v>
      </c>
      <c r="AA1842" s="284">
        <v>285</v>
      </c>
      <c r="AB1842" s="284">
        <v>276</v>
      </c>
      <c r="AC1842" s="284">
        <v>313</v>
      </c>
      <c r="AD1842" s="284">
        <v>367</v>
      </c>
      <c r="AE1842" s="284">
        <v>300</v>
      </c>
      <c r="AF1842" s="284">
        <v>311</v>
      </c>
      <c r="AG1842" s="284">
        <v>348</v>
      </c>
      <c r="AH1842" s="284">
        <v>408</v>
      </c>
      <c r="AI1842" s="284">
        <v>260</v>
      </c>
      <c r="AJ1842" s="284">
        <v>287</v>
      </c>
      <c r="AK1842" s="284">
        <v>323</v>
      </c>
      <c r="AL1842" s="284">
        <v>379</v>
      </c>
      <c r="AM1842" s="284">
        <v>248</v>
      </c>
      <c r="AN1842" s="284">
        <v>269</v>
      </c>
      <c r="AO1842" s="284">
        <v>307</v>
      </c>
      <c r="AP1842" s="284">
        <v>274</v>
      </c>
      <c r="AQ1842" s="284">
        <v>274</v>
      </c>
      <c r="AR1842" s="284">
        <v>338</v>
      </c>
      <c r="AS1842" s="284">
        <v>318</v>
      </c>
      <c r="AU1842" t="s">
        <v>3756</v>
      </c>
    </row>
    <row r="1843" spans="1:47" ht="13.5" customHeight="1">
      <c r="A1843" s="272"/>
      <c r="B1843" s="272"/>
      <c r="C1843" s="292"/>
      <c r="D1843" s="283" t="s">
        <v>3759</v>
      </c>
      <c r="E1843" s="283" t="s">
        <v>4713</v>
      </c>
      <c r="F1843" s="285" t="s">
        <v>1894</v>
      </c>
      <c r="G1843" s="199">
        <v>2.5</v>
      </c>
      <c r="H1843" s="284">
        <v>228</v>
      </c>
      <c r="I1843" s="284">
        <v>225</v>
      </c>
      <c r="J1843" s="284">
        <v>271</v>
      </c>
      <c r="K1843" s="284">
        <v>238</v>
      </c>
      <c r="L1843" s="284">
        <v>235</v>
      </c>
      <c r="M1843" s="284">
        <v>286</v>
      </c>
      <c r="N1843" s="284">
        <v>270</v>
      </c>
      <c r="O1843" s="284">
        <v>242</v>
      </c>
      <c r="P1843" s="284">
        <v>243</v>
      </c>
      <c r="Q1843" s="284">
        <v>278</v>
      </c>
      <c r="R1843" s="284">
        <v>268</v>
      </c>
      <c r="S1843" s="284">
        <v>301</v>
      </c>
      <c r="T1843" s="284">
        <v>348</v>
      </c>
      <c r="U1843" s="284">
        <v>392</v>
      </c>
      <c r="V1843" s="284">
        <v>288</v>
      </c>
      <c r="W1843" s="284">
        <v>320</v>
      </c>
      <c r="X1843" s="284">
        <v>258</v>
      </c>
      <c r="Y1843" s="284">
        <v>286</v>
      </c>
      <c r="Z1843" s="284">
        <v>333</v>
      </c>
      <c r="AA1843" s="284">
        <v>285</v>
      </c>
      <c r="AB1843" s="284">
        <v>276</v>
      </c>
      <c r="AC1843" s="284">
        <v>313</v>
      </c>
      <c r="AD1843" s="284">
        <v>367</v>
      </c>
      <c r="AE1843" s="284">
        <v>300</v>
      </c>
      <c r="AF1843" s="284">
        <v>311</v>
      </c>
      <c r="AG1843" s="284">
        <v>348</v>
      </c>
      <c r="AH1843" s="284">
        <v>408</v>
      </c>
      <c r="AI1843" s="284">
        <v>260</v>
      </c>
      <c r="AJ1843" s="284">
        <v>287</v>
      </c>
      <c r="AK1843" s="284">
        <v>323</v>
      </c>
      <c r="AL1843" s="284">
        <v>379</v>
      </c>
      <c r="AM1843" s="284">
        <v>248</v>
      </c>
      <c r="AN1843" s="284">
        <v>269</v>
      </c>
      <c r="AO1843" s="284">
        <v>307</v>
      </c>
      <c r="AP1843" s="284">
        <v>274</v>
      </c>
      <c r="AQ1843" s="284">
        <v>274</v>
      </c>
      <c r="AR1843" s="284">
        <v>338</v>
      </c>
      <c r="AS1843" s="284">
        <v>318</v>
      </c>
      <c r="AU1843" t="s">
        <v>3759</v>
      </c>
    </row>
    <row r="1844" spans="1:47" ht="13.5" customHeight="1">
      <c r="A1844" s="283"/>
      <c r="B1844" s="283"/>
      <c r="C1844" s="293"/>
      <c r="D1844" s="283" t="s">
        <v>248</v>
      </c>
      <c r="E1844" s="283" t="s">
        <v>4713</v>
      </c>
      <c r="F1844" s="285" t="s">
        <v>847</v>
      </c>
      <c r="G1844" s="199">
        <v>4.0999999999999996</v>
      </c>
      <c r="H1844" s="284">
        <v>294</v>
      </c>
      <c r="I1844" s="284">
        <v>299</v>
      </c>
      <c r="J1844" s="284">
        <v>343</v>
      </c>
      <c r="K1844" s="284">
        <v>317</v>
      </c>
      <c r="L1844" s="284">
        <v>310</v>
      </c>
      <c r="M1844" s="284">
        <v>391</v>
      </c>
      <c r="N1844" s="284">
        <v>336</v>
      </c>
      <c r="O1844" s="284">
        <v>301</v>
      </c>
      <c r="P1844" s="284">
        <v>336</v>
      </c>
      <c r="Q1844" s="284">
        <v>377</v>
      </c>
      <c r="R1844" s="284">
        <v>363</v>
      </c>
      <c r="S1844" s="284">
        <v>393</v>
      </c>
      <c r="T1844" s="284">
        <v>470</v>
      </c>
      <c r="U1844" s="284">
        <v>521</v>
      </c>
      <c r="V1844" s="284">
        <v>396</v>
      </c>
      <c r="W1844" s="284">
        <v>440</v>
      </c>
      <c r="X1844" s="284">
        <v>320</v>
      </c>
      <c r="Y1844" s="284">
        <v>363</v>
      </c>
      <c r="Z1844" s="284">
        <v>434</v>
      </c>
      <c r="AA1844" s="284">
        <v>362</v>
      </c>
      <c r="AB1844" s="284">
        <v>346</v>
      </c>
      <c r="AC1844" s="284">
        <v>405</v>
      </c>
      <c r="AD1844" s="284">
        <v>493</v>
      </c>
      <c r="AE1844" s="284">
        <v>391</v>
      </c>
      <c r="AF1844" s="284">
        <v>382</v>
      </c>
      <c r="AG1844" s="284">
        <v>441</v>
      </c>
      <c r="AH1844" s="284">
        <v>535</v>
      </c>
      <c r="AI1844" s="284">
        <v>322</v>
      </c>
      <c r="AJ1844" s="284">
        <v>381</v>
      </c>
      <c r="AK1844" s="284">
        <v>440</v>
      </c>
      <c r="AL1844" s="284">
        <v>516</v>
      </c>
      <c r="AM1844" s="284">
        <v>325</v>
      </c>
      <c r="AN1844" s="284">
        <v>362</v>
      </c>
      <c r="AO1844" s="284">
        <v>411</v>
      </c>
      <c r="AP1844" s="284">
        <v>362</v>
      </c>
      <c r="AQ1844" s="284">
        <v>362</v>
      </c>
      <c r="AR1844" s="284">
        <v>471</v>
      </c>
      <c r="AS1844" s="284">
        <v>409</v>
      </c>
      <c r="AU1844" t="s">
        <v>248</v>
      </c>
    </row>
    <row r="1845" spans="1:47" ht="13.5" customHeight="1">
      <c r="A1845" s="283"/>
      <c r="B1845" s="283"/>
      <c r="C1845" s="293"/>
      <c r="D1845" s="283" t="s">
        <v>3396</v>
      </c>
      <c r="E1845" s="283" t="s">
        <v>4713</v>
      </c>
      <c r="F1845" s="285" t="s">
        <v>847</v>
      </c>
      <c r="G1845" s="199">
        <v>4.0999999999999996</v>
      </c>
      <c r="H1845" s="284">
        <v>294</v>
      </c>
      <c r="I1845" s="284">
        <v>299</v>
      </c>
      <c r="J1845" s="284">
        <v>343</v>
      </c>
      <c r="K1845" s="284">
        <v>317</v>
      </c>
      <c r="L1845" s="284">
        <v>310</v>
      </c>
      <c r="M1845" s="284">
        <v>391</v>
      </c>
      <c r="N1845" s="284">
        <v>336</v>
      </c>
      <c r="O1845" s="284">
        <v>301</v>
      </c>
      <c r="P1845" s="284">
        <v>336</v>
      </c>
      <c r="Q1845" s="284">
        <v>377</v>
      </c>
      <c r="R1845" s="284">
        <v>363</v>
      </c>
      <c r="S1845" s="284">
        <v>393</v>
      </c>
      <c r="T1845" s="284">
        <v>470</v>
      </c>
      <c r="U1845" s="284">
        <v>521</v>
      </c>
      <c r="V1845" s="284">
        <v>396</v>
      </c>
      <c r="W1845" s="284">
        <v>440</v>
      </c>
      <c r="X1845" s="284">
        <v>320</v>
      </c>
      <c r="Y1845" s="284">
        <v>363</v>
      </c>
      <c r="Z1845" s="284">
        <v>434</v>
      </c>
      <c r="AA1845" s="284">
        <v>362</v>
      </c>
      <c r="AB1845" s="284">
        <v>346</v>
      </c>
      <c r="AC1845" s="284">
        <v>405</v>
      </c>
      <c r="AD1845" s="284">
        <v>493</v>
      </c>
      <c r="AE1845" s="284">
        <v>391</v>
      </c>
      <c r="AF1845" s="284">
        <v>382</v>
      </c>
      <c r="AG1845" s="284">
        <v>441</v>
      </c>
      <c r="AH1845" s="284">
        <v>535</v>
      </c>
      <c r="AI1845" s="284">
        <v>322</v>
      </c>
      <c r="AJ1845" s="284">
        <v>381</v>
      </c>
      <c r="AK1845" s="284">
        <v>440</v>
      </c>
      <c r="AL1845" s="284">
        <v>516</v>
      </c>
      <c r="AM1845" s="284">
        <v>325</v>
      </c>
      <c r="AN1845" s="284">
        <v>362</v>
      </c>
      <c r="AO1845" s="284">
        <v>411</v>
      </c>
      <c r="AP1845" s="284">
        <v>362</v>
      </c>
      <c r="AQ1845" s="284">
        <v>362</v>
      </c>
      <c r="AR1845" s="284">
        <v>471</v>
      </c>
      <c r="AS1845" s="284">
        <v>409</v>
      </c>
      <c r="AU1845" t="s">
        <v>3396</v>
      </c>
    </row>
    <row r="1846" spans="1:47" ht="13.5" customHeight="1">
      <c r="A1846" s="283"/>
      <c r="B1846" s="283"/>
      <c r="C1846" s="294"/>
      <c r="D1846" s="283" t="s">
        <v>4577</v>
      </c>
      <c r="E1846" s="283" t="s">
        <v>4713</v>
      </c>
      <c r="F1846" s="285" t="s">
        <v>4573</v>
      </c>
      <c r="G1846" s="199">
        <v>4.5</v>
      </c>
      <c r="H1846" s="287" t="s">
        <v>2022</v>
      </c>
      <c r="I1846" s="287" t="s">
        <v>2022</v>
      </c>
      <c r="J1846" s="287" t="s">
        <v>2022</v>
      </c>
      <c r="K1846" s="287" t="s">
        <v>2022</v>
      </c>
      <c r="L1846" s="287" t="s">
        <v>2022</v>
      </c>
      <c r="M1846" s="287" t="s">
        <v>2022</v>
      </c>
      <c r="N1846" s="287" t="s">
        <v>2022</v>
      </c>
      <c r="O1846" s="287" t="s">
        <v>2022</v>
      </c>
      <c r="P1846" s="287" t="s">
        <v>2022</v>
      </c>
      <c r="Q1846" s="287" t="s">
        <v>2022</v>
      </c>
      <c r="R1846" s="287" t="s">
        <v>2022</v>
      </c>
      <c r="S1846" s="284">
        <v>427</v>
      </c>
      <c r="T1846" s="284">
        <v>511</v>
      </c>
      <c r="U1846" s="284">
        <v>566</v>
      </c>
      <c r="V1846" s="284">
        <v>426</v>
      </c>
      <c r="W1846" s="284">
        <v>472</v>
      </c>
      <c r="X1846" s="284">
        <v>341</v>
      </c>
      <c r="Y1846" s="284">
        <v>389</v>
      </c>
      <c r="Z1846" s="284">
        <v>465</v>
      </c>
      <c r="AA1846" s="284">
        <v>387</v>
      </c>
      <c r="AB1846" s="284">
        <v>371</v>
      </c>
      <c r="AC1846" s="284">
        <v>435</v>
      </c>
      <c r="AD1846" s="284">
        <v>530</v>
      </c>
      <c r="AE1846" s="284">
        <v>419</v>
      </c>
      <c r="AF1846" s="284">
        <v>407</v>
      </c>
      <c r="AG1846" s="284">
        <v>472</v>
      </c>
      <c r="AH1846" s="284">
        <v>573</v>
      </c>
      <c r="AI1846" s="284">
        <v>0</v>
      </c>
      <c r="AJ1846" s="284">
        <v>408</v>
      </c>
      <c r="AK1846" s="284">
        <v>473</v>
      </c>
      <c r="AL1846" s="284">
        <v>554</v>
      </c>
      <c r="AM1846" s="284">
        <v>348</v>
      </c>
      <c r="AN1846" s="284">
        <v>388</v>
      </c>
      <c r="AO1846" s="284">
        <v>441</v>
      </c>
      <c r="AP1846" s="284">
        <v>394</v>
      </c>
      <c r="AQ1846" s="284">
        <v>394</v>
      </c>
      <c r="AR1846" s="284">
        <v>514</v>
      </c>
      <c r="AS1846" s="284">
        <v>440</v>
      </c>
      <c r="AU1846" t="s">
        <v>4577</v>
      </c>
    </row>
    <row r="1847" spans="1:47" ht="13.5" customHeight="1">
      <c r="A1847" s="283"/>
      <c r="B1847" s="283"/>
      <c r="C1847" s="294"/>
      <c r="D1847" s="283" t="s">
        <v>4578</v>
      </c>
      <c r="E1847" s="283" t="s">
        <v>4713</v>
      </c>
      <c r="F1847" s="285" t="s">
        <v>4573</v>
      </c>
      <c r="G1847" s="199">
        <v>4.5</v>
      </c>
      <c r="H1847" s="287" t="s">
        <v>2022</v>
      </c>
      <c r="I1847" s="287" t="s">
        <v>2022</v>
      </c>
      <c r="J1847" s="287" t="s">
        <v>2022</v>
      </c>
      <c r="K1847" s="287" t="s">
        <v>2022</v>
      </c>
      <c r="L1847" s="287" t="s">
        <v>2022</v>
      </c>
      <c r="M1847" s="287" t="s">
        <v>2022</v>
      </c>
      <c r="N1847" s="287" t="s">
        <v>2022</v>
      </c>
      <c r="O1847" s="287" t="s">
        <v>2022</v>
      </c>
      <c r="P1847" s="287" t="s">
        <v>2022</v>
      </c>
      <c r="Q1847" s="287" t="s">
        <v>2022</v>
      </c>
      <c r="R1847" s="287" t="s">
        <v>2022</v>
      </c>
      <c r="S1847" s="284">
        <v>427</v>
      </c>
      <c r="T1847" s="284">
        <v>511</v>
      </c>
      <c r="U1847" s="284">
        <v>566</v>
      </c>
      <c r="V1847" s="284">
        <v>426</v>
      </c>
      <c r="W1847" s="284">
        <v>472</v>
      </c>
      <c r="X1847" s="284">
        <v>341</v>
      </c>
      <c r="Y1847" s="284">
        <v>389</v>
      </c>
      <c r="Z1847" s="284">
        <v>465</v>
      </c>
      <c r="AA1847" s="284">
        <v>387</v>
      </c>
      <c r="AB1847" s="284">
        <v>371</v>
      </c>
      <c r="AC1847" s="284">
        <v>435</v>
      </c>
      <c r="AD1847" s="284">
        <v>530</v>
      </c>
      <c r="AE1847" s="284">
        <v>419</v>
      </c>
      <c r="AF1847" s="284">
        <v>407</v>
      </c>
      <c r="AG1847" s="284">
        <v>472</v>
      </c>
      <c r="AH1847" s="284">
        <v>573</v>
      </c>
      <c r="AI1847" s="284">
        <v>0</v>
      </c>
      <c r="AJ1847" s="284">
        <v>408</v>
      </c>
      <c r="AK1847" s="284">
        <v>473</v>
      </c>
      <c r="AL1847" s="284">
        <v>554</v>
      </c>
      <c r="AM1847" s="284">
        <v>348</v>
      </c>
      <c r="AN1847" s="284">
        <v>388</v>
      </c>
      <c r="AO1847" s="284">
        <v>441</v>
      </c>
      <c r="AP1847" s="284">
        <v>394</v>
      </c>
      <c r="AQ1847" s="284">
        <v>394</v>
      </c>
      <c r="AR1847" s="284">
        <v>514</v>
      </c>
      <c r="AS1847" s="284">
        <v>440</v>
      </c>
      <c r="AU1847" t="s">
        <v>4578</v>
      </c>
    </row>
    <row r="1848" spans="1:47" ht="13.5" customHeight="1">
      <c r="A1848" s="272"/>
      <c r="B1848" s="272"/>
      <c r="C1848" s="292"/>
      <c r="D1848" s="283" t="s">
        <v>252</v>
      </c>
      <c r="E1848" s="283" t="s">
        <v>4713</v>
      </c>
      <c r="F1848" s="285" t="s">
        <v>848</v>
      </c>
      <c r="G1848" s="199">
        <v>4.8999999999999995</v>
      </c>
      <c r="H1848" s="284">
        <v>338</v>
      </c>
      <c r="I1848" s="284">
        <v>344</v>
      </c>
      <c r="J1848" s="284">
        <v>394</v>
      </c>
      <c r="K1848" s="284">
        <v>364</v>
      </c>
      <c r="L1848" s="284">
        <v>356</v>
      </c>
      <c r="M1848" s="284">
        <v>452</v>
      </c>
      <c r="N1848" s="284">
        <v>386</v>
      </c>
      <c r="O1848" s="284">
        <v>346</v>
      </c>
      <c r="P1848" s="284">
        <v>389</v>
      </c>
      <c r="Q1848" s="284">
        <v>466</v>
      </c>
      <c r="R1848" s="284">
        <v>419</v>
      </c>
      <c r="S1848" s="284">
        <v>443</v>
      </c>
      <c r="T1848" s="284">
        <v>536</v>
      </c>
      <c r="U1848" s="284">
        <v>590</v>
      </c>
      <c r="V1848" s="284">
        <v>455</v>
      </c>
      <c r="W1848" s="284">
        <v>504</v>
      </c>
      <c r="X1848" s="284">
        <v>362</v>
      </c>
      <c r="Y1848" s="284">
        <v>414</v>
      </c>
      <c r="Z1848" s="284">
        <v>495</v>
      </c>
      <c r="AA1848" s="284">
        <v>411</v>
      </c>
      <c r="AB1848" s="284">
        <v>395</v>
      </c>
      <c r="AC1848" s="284">
        <v>465</v>
      </c>
      <c r="AD1848" s="284">
        <v>567</v>
      </c>
      <c r="AE1848" s="284">
        <v>447</v>
      </c>
      <c r="AF1848" s="284">
        <v>431</v>
      </c>
      <c r="AG1848" s="284">
        <v>502</v>
      </c>
      <c r="AH1848" s="284">
        <v>610</v>
      </c>
      <c r="AI1848" s="284">
        <v>363</v>
      </c>
      <c r="AJ1848" s="284">
        <v>435</v>
      </c>
      <c r="AK1848" s="284">
        <v>505</v>
      </c>
      <c r="AL1848" s="284">
        <v>592</v>
      </c>
      <c r="AM1848" s="284">
        <v>371</v>
      </c>
      <c r="AN1848" s="284">
        <v>414</v>
      </c>
      <c r="AO1848" s="284">
        <v>471</v>
      </c>
      <c r="AP1848" s="284">
        <v>425</v>
      </c>
      <c r="AQ1848" s="284">
        <v>425</v>
      </c>
      <c r="AR1848" s="284">
        <v>556</v>
      </c>
      <c r="AS1848" s="284">
        <v>471</v>
      </c>
      <c r="AU1848" t="s">
        <v>252</v>
      </c>
    </row>
    <row r="1849" spans="1:47" ht="13.5" customHeight="1">
      <c r="A1849" s="272"/>
      <c r="B1849" s="272"/>
      <c r="C1849" s="292"/>
      <c r="D1849" s="283" t="s">
        <v>3400</v>
      </c>
      <c r="E1849" s="283" t="s">
        <v>4713</v>
      </c>
      <c r="F1849" s="285" t="s">
        <v>848</v>
      </c>
      <c r="G1849" s="199">
        <v>4.8999999999999995</v>
      </c>
      <c r="H1849" s="284">
        <v>338</v>
      </c>
      <c r="I1849" s="284">
        <v>344</v>
      </c>
      <c r="J1849" s="284">
        <v>394</v>
      </c>
      <c r="K1849" s="284">
        <v>364</v>
      </c>
      <c r="L1849" s="284">
        <v>356</v>
      </c>
      <c r="M1849" s="284">
        <v>452</v>
      </c>
      <c r="N1849" s="284">
        <v>386</v>
      </c>
      <c r="O1849" s="284">
        <v>346</v>
      </c>
      <c r="P1849" s="284">
        <v>389</v>
      </c>
      <c r="Q1849" s="284">
        <v>466</v>
      </c>
      <c r="R1849" s="284">
        <v>419</v>
      </c>
      <c r="S1849" s="284">
        <v>443</v>
      </c>
      <c r="T1849" s="284">
        <v>536</v>
      </c>
      <c r="U1849" s="284">
        <v>590</v>
      </c>
      <c r="V1849" s="284">
        <v>455</v>
      </c>
      <c r="W1849" s="284">
        <v>504</v>
      </c>
      <c r="X1849" s="284">
        <v>362</v>
      </c>
      <c r="Y1849" s="284">
        <v>414</v>
      </c>
      <c r="Z1849" s="284">
        <v>495</v>
      </c>
      <c r="AA1849" s="284">
        <v>411</v>
      </c>
      <c r="AB1849" s="284">
        <v>395</v>
      </c>
      <c r="AC1849" s="284">
        <v>465</v>
      </c>
      <c r="AD1849" s="284">
        <v>567</v>
      </c>
      <c r="AE1849" s="284">
        <v>447</v>
      </c>
      <c r="AF1849" s="284">
        <v>431</v>
      </c>
      <c r="AG1849" s="284">
        <v>502</v>
      </c>
      <c r="AH1849" s="284">
        <v>610</v>
      </c>
      <c r="AI1849" s="284">
        <v>363</v>
      </c>
      <c r="AJ1849" s="284">
        <v>435</v>
      </c>
      <c r="AK1849" s="284">
        <v>505</v>
      </c>
      <c r="AL1849" s="284">
        <v>592</v>
      </c>
      <c r="AM1849" s="284">
        <v>371</v>
      </c>
      <c r="AN1849" s="284">
        <v>414</v>
      </c>
      <c r="AO1849" s="284">
        <v>471</v>
      </c>
      <c r="AP1849" s="284">
        <v>425</v>
      </c>
      <c r="AQ1849" s="284">
        <v>425</v>
      </c>
      <c r="AR1849" s="284">
        <v>556</v>
      </c>
      <c r="AS1849" s="284">
        <v>471</v>
      </c>
      <c r="AU1849" t="s">
        <v>3400</v>
      </c>
    </row>
    <row r="1850" spans="1:47" ht="13.5" customHeight="1">
      <c r="A1850" s="283"/>
      <c r="B1850" s="283"/>
      <c r="C1850" s="293"/>
      <c r="D1850" s="283" t="s">
        <v>2852</v>
      </c>
      <c r="E1850" s="283" t="s">
        <v>4713</v>
      </c>
      <c r="F1850" s="285" t="s">
        <v>3582</v>
      </c>
      <c r="G1850" s="199">
        <v>5.3</v>
      </c>
      <c r="H1850" s="284">
        <v>367</v>
      </c>
      <c r="I1850" s="284">
        <v>365</v>
      </c>
      <c r="J1850" s="284">
        <v>441</v>
      </c>
      <c r="K1850" s="284">
        <v>389</v>
      </c>
      <c r="L1850" s="284">
        <v>385</v>
      </c>
      <c r="M1850" s="284">
        <v>473</v>
      </c>
      <c r="N1850" s="284">
        <v>450</v>
      </c>
      <c r="O1850" s="284">
        <v>409</v>
      </c>
      <c r="P1850" s="284">
        <v>413</v>
      </c>
      <c r="Q1850" s="284">
        <v>472</v>
      </c>
      <c r="R1850" s="284">
        <v>456</v>
      </c>
      <c r="S1850" s="284">
        <v>475</v>
      </c>
      <c r="T1850" s="284">
        <v>574</v>
      </c>
      <c r="U1850" s="284">
        <v>632</v>
      </c>
      <c r="V1850" s="284">
        <v>490</v>
      </c>
      <c r="W1850" s="284">
        <v>543</v>
      </c>
      <c r="X1850" s="284">
        <v>406</v>
      </c>
      <c r="Y1850" s="284">
        <v>462</v>
      </c>
      <c r="Z1850" s="284">
        <v>538</v>
      </c>
      <c r="AA1850" s="284">
        <v>446</v>
      </c>
      <c r="AB1850" s="284">
        <v>453</v>
      </c>
      <c r="AC1850" s="284">
        <v>528</v>
      </c>
      <c r="AD1850" s="284">
        <v>620</v>
      </c>
      <c r="AE1850" s="284">
        <v>488</v>
      </c>
      <c r="AF1850" s="284">
        <v>487</v>
      </c>
      <c r="AG1850" s="284">
        <v>563</v>
      </c>
      <c r="AH1850" s="284">
        <v>661</v>
      </c>
      <c r="AI1850" s="284">
        <v>397</v>
      </c>
      <c r="AJ1850" s="284">
        <v>463</v>
      </c>
      <c r="AK1850" s="284">
        <v>539</v>
      </c>
      <c r="AL1850" s="284">
        <v>633</v>
      </c>
      <c r="AM1850" s="284">
        <v>395</v>
      </c>
      <c r="AN1850" s="284">
        <v>442</v>
      </c>
      <c r="AO1850" s="284">
        <v>503</v>
      </c>
      <c r="AP1850" s="284">
        <v>459</v>
      </c>
      <c r="AQ1850" s="284">
        <v>459</v>
      </c>
      <c r="AR1850" s="284">
        <v>601</v>
      </c>
      <c r="AS1850" s="284">
        <v>507</v>
      </c>
      <c r="AU1850" t="s">
        <v>2852</v>
      </c>
    </row>
    <row r="1851" spans="1:47" ht="13.5" customHeight="1">
      <c r="A1851" s="283"/>
      <c r="B1851" s="283"/>
      <c r="C1851" s="293"/>
      <c r="D1851" s="283" t="s">
        <v>3404</v>
      </c>
      <c r="E1851" s="283" t="s">
        <v>4713</v>
      </c>
      <c r="F1851" s="285" t="s">
        <v>3582</v>
      </c>
      <c r="G1851" s="199">
        <v>5.3</v>
      </c>
      <c r="H1851" s="284">
        <v>367</v>
      </c>
      <c r="I1851" s="284">
        <v>365</v>
      </c>
      <c r="J1851" s="284">
        <v>441</v>
      </c>
      <c r="K1851" s="284">
        <v>389</v>
      </c>
      <c r="L1851" s="284">
        <v>385</v>
      </c>
      <c r="M1851" s="284">
        <v>473</v>
      </c>
      <c r="N1851" s="284">
        <v>450</v>
      </c>
      <c r="O1851" s="284">
        <v>409</v>
      </c>
      <c r="P1851" s="284">
        <v>413</v>
      </c>
      <c r="Q1851" s="284">
        <v>472</v>
      </c>
      <c r="R1851" s="284">
        <v>456</v>
      </c>
      <c r="S1851" s="284">
        <v>475</v>
      </c>
      <c r="T1851" s="284">
        <v>574</v>
      </c>
      <c r="U1851" s="284">
        <v>632</v>
      </c>
      <c r="V1851" s="284">
        <v>490</v>
      </c>
      <c r="W1851" s="284">
        <v>543</v>
      </c>
      <c r="X1851" s="284">
        <v>406</v>
      </c>
      <c r="Y1851" s="284">
        <v>462</v>
      </c>
      <c r="Z1851" s="284">
        <v>538</v>
      </c>
      <c r="AA1851" s="284">
        <v>446</v>
      </c>
      <c r="AB1851" s="284">
        <v>453</v>
      </c>
      <c r="AC1851" s="284">
        <v>528</v>
      </c>
      <c r="AD1851" s="284">
        <v>620</v>
      </c>
      <c r="AE1851" s="284">
        <v>488</v>
      </c>
      <c r="AF1851" s="284">
        <v>487</v>
      </c>
      <c r="AG1851" s="284">
        <v>563</v>
      </c>
      <c r="AH1851" s="284">
        <v>661</v>
      </c>
      <c r="AI1851" s="284">
        <v>397</v>
      </c>
      <c r="AJ1851" s="284">
        <v>463</v>
      </c>
      <c r="AK1851" s="284">
        <v>539</v>
      </c>
      <c r="AL1851" s="284">
        <v>633</v>
      </c>
      <c r="AM1851" s="284">
        <v>395</v>
      </c>
      <c r="AN1851" s="284">
        <v>442</v>
      </c>
      <c r="AO1851" s="284">
        <v>503</v>
      </c>
      <c r="AP1851" s="284">
        <v>459</v>
      </c>
      <c r="AQ1851" s="284">
        <v>459</v>
      </c>
      <c r="AR1851" s="284">
        <v>601</v>
      </c>
      <c r="AS1851" s="284">
        <v>507</v>
      </c>
      <c r="AU1851" t="s">
        <v>3404</v>
      </c>
    </row>
    <row r="1852" spans="1:47" ht="13.5" customHeight="1">
      <c r="A1852" s="283"/>
      <c r="B1852" s="283"/>
      <c r="C1852" s="294"/>
      <c r="D1852" s="283" t="s">
        <v>256</v>
      </c>
      <c r="E1852" s="283" t="s">
        <v>4713</v>
      </c>
      <c r="F1852" s="285" t="s">
        <v>849</v>
      </c>
      <c r="G1852" s="199">
        <v>5.6999999999999993</v>
      </c>
      <c r="H1852" s="284">
        <v>371</v>
      </c>
      <c r="I1852" s="284">
        <v>378</v>
      </c>
      <c r="J1852" s="284">
        <v>434</v>
      </c>
      <c r="K1852" s="284">
        <v>401</v>
      </c>
      <c r="L1852" s="284">
        <v>391</v>
      </c>
      <c r="M1852" s="284">
        <v>501</v>
      </c>
      <c r="N1852" s="284">
        <v>426</v>
      </c>
      <c r="O1852" s="284">
        <v>382</v>
      </c>
      <c r="P1852" s="284">
        <v>432</v>
      </c>
      <c r="Q1852" s="284">
        <v>481</v>
      </c>
      <c r="R1852" s="284">
        <v>466</v>
      </c>
      <c r="S1852" s="284">
        <v>491</v>
      </c>
      <c r="T1852" s="284">
        <v>598</v>
      </c>
      <c r="U1852" s="284">
        <v>657</v>
      </c>
      <c r="V1852" s="284">
        <v>511</v>
      </c>
      <c r="W1852" s="284">
        <v>566</v>
      </c>
      <c r="X1852" s="284">
        <v>396</v>
      </c>
      <c r="Y1852" s="284">
        <v>455</v>
      </c>
      <c r="Z1852" s="284">
        <v>546</v>
      </c>
      <c r="AA1852" s="284">
        <v>450</v>
      </c>
      <c r="AB1852" s="284">
        <v>435</v>
      </c>
      <c r="AC1852" s="284">
        <v>517</v>
      </c>
      <c r="AD1852" s="284">
        <v>631</v>
      </c>
      <c r="AE1852" s="284">
        <v>493</v>
      </c>
      <c r="AF1852" s="284">
        <v>471</v>
      </c>
      <c r="AG1852" s="284">
        <v>553</v>
      </c>
      <c r="AH1852" s="284">
        <v>674</v>
      </c>
      <c r="AI1852" s="284">
        <v>395</v>
      </c>
      <c r="AJ1852" s="284">
        <v>481</v>
      </c>
      <c r="AK1852" s="284">
        <v>562</v>
      </c>
      <c r="AL1852" s="284">
        <v>659</v>
      </c>
      <c r="AM1852" s="284">
        <v>408</v>
      </c>
      <c r="AN1852" s="284">
        <v>459</v>
      </c>
      <c r="AO1852" s="284">
        <v>522</v>
      </c>
      <c r="AP1852" s="284">
        <v>480</v>
      </c>
      <c r="AQ1852" s="284">
        <v>480</v>
      </c>
      <c r="AR1852" s="284">
        <v>633</v>
      </c>
      <c r="AS1852" s="284">
        <v>528</v>
      </c>
      <c r="AU1852" t="s">
        <v>256</v>
      </c>
    </row>
    <row r="1853" spans="1:47" ht="13.5" customHeight="1">
      <c r="A1853" s="283"/>
      <c r="B1853" s="283"/>
      <c r="C1853" s="294"/>
      <c r="D1853" s="283" t="s">
        <v>3408</v>
      </c>
      <c r="E1853" s="283" t="s">
        <v>4713</v>
      </c>
      <c r="F1853" s="285" t="s">
        <v>849</v>
      </c>
      <c r="G1853" s="199">
        <v>5.6999999999999993</v>
      </c>
      <c r="H1853" s="284">
        <v>371</v>
      </c>
      <c r="I1853" s="284">
        <v>378</v>
      </c>
      <c r="J1853" s="284">
        <v>434</v>
      </c>
      <c r="K1853" s="284">
        <v>401</v>
      </c>
      <c r="L1853" s="284">
        <v>391</v>
      </c>
      <c r="M1853" s="284">
        <v>501</v>
      </c>
      <c r="N1853" s="284">
        <v>426</v>
      </c>
      <c r="O1853" s="284">
        <v>382</v>
      </c>
      <c r="P1853" s="284">
        <v>432</v>
      </c>
      <c r="Q1853" s="284">
        <v>481</v>
      </c>
      <c r="R1853" s="284">
        <v>466</v>
      </c>
      <c r="S1853" s="284">
        <v>491</v>
      </c>
      <c r="T1853" s="284">
        <v>598</v>
      </c>
      <c r="U1853" s="284">
        <v>657</v>
      </c>
      <c r="V1853" s="284">
        <v>511</v>
      </c>
      <c r="W1853" s="284">
        <v>566</v>
      </c>
      <c r="X1853" s="284">
        <v>396</v>
      </c>
      <c r="Y1853" s="284">
        <v>455</v>
      </c>
      <c r="Z1853" s="284">
        <v>546</v>
      </c>
      <c r="AA1853" s="284">
        <v>450</v>
      </c>
      <c r="AB1853" s="284">
        <v>435</v>
      </c>
      <c r="AC1853" s="284">
        <v>517</v>
      </c>
      <c r="AD1853" s="284">
        <v>631</v>
      </c>
      <c r="AE1853" s="284">
        <v>493</v>
      </c>
      <c r="AF1853" s="284">
        <v>471</v>
      </c>
      <c r="AG1853" s="284">
        <v>553</v>
      </c>
      <c r="AH1853" s="284">
        <v>674</v>
      </c>
      <c r="AI1853" s="284">
        <v>395</v>
      </c>
      <c r="AJ1853" s="284">
        <v>481</v>
      </c>
      <c r="AK1853" s="284">
        <v>562</v>
      </c>
      <c r="AL1853" s="284">
        <v>659</v>
      </c>
      <c r="AM1853" s="284">
        <v>408</v>
      </c>
      <c r="AN1853" s="284">
        <v>459</v>
      </c>
      <c r="AO1853" s="284">
        <v>522</v>
      </c>
      <c r="AP1853" s="284">
        <v>480</v>
      </c>
      <c r="AQ1853" s="284">
        <v>480</v>
      </c>
      <c r="AR1853" s="284">
        <v>633</v>
      </c>
      <c r="AS1853" s="284">
        <v>528</v>
      </c>
      <c r="AU1853" t="s">
        <v>3408</v>
      </c>
    </row>
    <row r="1854" spans="1:47" ht="13.5" customHeight="1">
      <c r="D1854" s="283" t="s">
        <v>1081</v>
      </c>
      <c r="E1854" s="283" t="s">
        <v>4713</v>
      </c>
      <c r="F1854" s="285" t="s">
        <v>1061</v>
      </c>
      <c r="G1854" s="199">
        <v>5.0999999999999996</v>
      </c>
      <c r="H1854" s="284">
        <v>555</v>
      </c>
      <c r="I1854" s="284">
        <v>554</v>
      </c>
      <c r="J1854" s="284">
        <v>635</v>
      </c>
      <c r="K1854" s="284">
        <v>581</v>
      </c>
      <c r="L1854" s="284">
        <v>568</v>
      </c>
      <c r="M1854" s="284">
        <v>683</v>
      </c>
      <c r="N1854" s="284">
        <v>604</v>
      </c>
      <c r="O1854" s="284">
        <v>556</v>
      </c>
      <c r="P1854" s="284">
        <v>589</v>
      </c>
      <c r="Q1854" s="284">
        <v>667</v>
      </c>
      <c r="R1854" s="284">
        <v>631</v>
      </c>
      <c r="S1854" s="284">
        <v>692</v>
      </c>
      <c r="T1854" s="284">
        <v>797</v>
      </c>
      <c r="U1854" s="284">
        <v>840</v>
      </c>
      <c r="V1854" s="284">
        <v>651</v>
      </c>
      <c r="W1854" s="284">
        <v>723</v>
      </c>
      <c r="X1854" s="284">
        <v>579</v>
      </c>
      <c r="Y1854" s="284">
        <v>635</v>
      </c>
      <c r="Z1854" s="284">
        <v>756</v>
      </c>
      <c r="AA1854" s="284">
        <v>652</v>
      </c>
      <c r="AB1854" s="284">
        <v>606</v>
      </c>
      <c r="AC1854" s="284">
        <v>682</v>
      </c>
      <c r="AD1854" s="284">
        <v>821</v>
      </c>
      <c r="AE1854" s="284">
        <v>682</v>
      </c>
      <c r="AF1854" s="284">
        <v>673</v>
      </c>
      <c r="AG1854" s="284">
        <v>750</v>
      </c>
      <c r="AH1854" s="284">
        <v>902</v>
      </c>
      <c r="AI1854" s="284">
        <v>578</v>
      </c>
      <c r="AJ1854" s="284">
        <v>651</v>
      </c>
      <c r="AK1854" s="284">
        <v>722</v>
      </c>
      <c r="AL1854" s="284">
        <v>853</v>
      </c>
      <c r="AM1854" s="284">
        <v>564</v>
      </c>
      <c r="AN1854" s="284">
        <v>612</v>
      </c>
      <c r="AO1854" s="284">
        <v>698</v>
      </c>
      <c r="AP1854" s="284">
        <v>612</v>
      </c>
      <c r="AQ1854" s="284">
        <v>612</v>
      </c>
      <c r="AR1854" s="284">
        <v>751</v>
      </c>
      <c r="AS1854" s="284">
        <v>690</v>
      </c>
      <c r="AU1854" t="s">
        <v>1081</v>
      </c>
    </row>
    <row r="1855" spans="1:47" ht="13.5" customHeight="1">
      <c r="D1855" s="283" t="s">
        <v>3413</v>
      </c>
      <c r="E1855" s="283" t="s">
        <v>4713</v>
      </c>
      <c r="F1855" s="285" t="s">
        <v>1061</v>
      </c>
      <c r="G1855" s="199">
        <v>5.0999999999999996</v>
      </c>
      <c r="H1855" s="284">
        <v>555</v>
      </c>
      <c r="I1855" s="284">
        <v>554</v>
      </c>
      <c r="J1855" s="284">
        <v>635</v>
      </c>
      <c r="K1855" s="284">
        <v>581</v>
      </c>
      <c r="L1855" s="284">
        <v>568</v>
      </c>
      <c r="M1855" s="284">
        <v>683</v>
      </c>
      <c r="N1855" s="284">
        <v>604</v>
      </c>
      <c r="O1855" s="284">
        <v>556</v>
      </c>
      <c r="P1855" s="284">
        <v>589</v>
      </c>
      <c r="Q1855" s="284">
        <v>667</v>
      </c>
      <c r="R1855" s="284">
        <v>631</v>
      </c>
      <c r="S1855" s="284">
        <v>692</v>
      </c>
      <c r="T1855" s="284">
        <v>797</v>
      </c>
      <c r="U1855" s="284">
        <v>840</v>
      </c>
      <c r="V1855" s="284">
        <v>651</v>
      </c>
      <c r="W1855" s="284">
        <v>723</v>
      </c>
      <c r="X1855" s="284">
        <v>579</v>
      </c>
      <c r="Y1855" s="284">
        <v>635</v>
      </c>
      <c r="Z1855" s="284">
        <v>756</v>
      </c>
      <c r="AA1855" s="284">
        <v>652</v>
      </c>
      <c r="AB1855" s="284">
        <v>606</v>
      </c>
      <c r="AC1855" s="284">
        <v>682</v>
      </c>
      <c r="AD1855" s="284">
        <v>821</v>
      </c>
      <c r="AE1855" s="284">
        <v>682</v>
      </c>
      <c r="AF1855" s="284">
        <v>673</v>
      </c>
      <c r="AG1855" s="284">
        <v>750</v>
      </c>
      <c r="AH1855" s="284">
        <v>902</v>
      </c>
      <c r="AI1855" s="284">
        <v>578</v>
      </c>
      <c r="AJ1855" s="284">
        <v>651</v>
      </c>
      <c r="AK1855" s="284">
        <v>722</v>
      </c>
      <c r="AL1855" s="284">
        <v>853</v>
      </c>
      <c r="AM1855" s="284">
        <v>564</v>
      </c>
      <c r="AN1855" s="284">
        <v>612</v>
      </c>
      <c r="AO1855" s="284">
        <v>698</v>
      </c>
      <c r="AP1855" s="284">
        <v>612</v>
      </c>
      <c r="AQ1855" s="284">
        <v>612</v>
      </c>
      <c r="AR1855" s="284">
        <v>751</v>
      </c>
      <c r="AS1855" s="284">
        <v>690</v>
      </c>
      <c r="AU1855" t="s">
        <v>3413</v>
      </c>
    </row>
    <row r="1856" spans="1:47" ht="13.5" customHeight="1">
      <c r="A1856" s="272"/>
      <c r="B1856" s="272"/>
      <c r="C1856" s="292"/>
      <c r="D1856" s="283" t="s">
        <v>2855</v>
      </c>
      <c r="E1856" s="283" t="s">
        <v>4713</v>
      </c>
      <c r="F1856" s="285" t="s">
        <v>3580</v>
      </c>
      <c r="G1856" s="199">
        <v>1.9000000000000001</v>
      </c>
      <c r="H1856" s="284">
        <v>207</v>
      </c>
      <c r="I1856" s="284">
        <v>205</v>
      </c>
      <c r="J1856" s="284">
        <v>247</v>
      </c>
      <c r="K1856" s="284">
        <v>214</v>
      </c>
      <c r="L1856" s="284">
        <v>211</v>
      </c>
      <c r="M1856" s="284">
        <v>256</v>
      </c>
      <c r="N1856" s="284">
        <v>241</v>
      </c>
      <c r="O1856" s="284">
        <v>217</v>
      </c>
      <c r="P1856" s="284">
        <v>218</v>
      </c>
      <c r="Q1856" s="284">
        <v>249</v>
      </c>
      <c r="R1856" s="284">
        <v>240</v>
      </c>
      <c r="S1856" s="284">
        <v>277</v>
      </c>
      <c r="T1856" s="284">
        <v>315</v>
      </c>
      <c r="U1856" s="284">
        <v>359</v>
      </c>
      <c r="V1856" s="284">
        <v>261</v>
      </c>
      <c r="W1856" s="284">
        <v>289</v>
      </c>
      <c r="X1856" s="284">
        <v>237</v>
      </c>
      <c r="Y1856" s="284">
        <v>260</v>
      </c>
      <c r="Z1856" s="284">
        <v>303</v>
      </c>
      <c r="AA1856" s="284">
        <v>262</v>
      </c>
      <c r="AB1856" s="284">
        <v>250</v>
      </c>
      <c r="AC1856" s="284">
        <v>279</v>
      </c>
      <c r="AD1856" s="284">
        <v>327</v>
      </c>
      <c r="AE1856" s="284">
        <v>273</v>
      </c>
      <c r="AF1856" s="284">
        <v>285</v>
      </c>
      <c r="AG1856" s="284">
        <v>314</v>
      </c>
      <c r="AH1856" s="284">
        <v>368</v>
      </c>
      <c r="AI1856" s="284">
        <v>241</v>
      </c>
      <c r="AJ1856" s="284">
        <v>261</v>
      </c>
      <c r="AK1856" s="284">
        <v>290</v>
      </c>
      <c r="AL1856" s="284">
        <v>340</v>
      </c>
      <c r="AM1856" s="284">
        <v>227</v>
      </c>
      <c r="AN1856" s="284">
        <v>244</v>
      </c>
      <c r="AO1856" s="284">
        <v>278</v>
      </c>
      <c r="AP1856" s="284">
        <v>242</v>
      </c>
      <c r="AQ1856" s="284">
        <v>242</v>
      </c>
      <c r="AR1856" s="284">
        <v>292</v>
      </c>
      <c r="AS1856" s="284">
        <v>291</v>
      </c>
      <c r="AU1856" t="s">
        <v>2855</v>
      </c>
    </row>
    <row r="1857" spans="1:47" ht="13.5" customHeight="1">
      <c r="A1857" s="272"/>
      <c r="B1857" s="272"/>
      <c r="C1857" s="292"/>
      <c r="D1857" s="283" t="s">
        <v>3415</v>
      </c>
      <c r="E1857" s="283" t="s">
        <v>4713</v>
      </c>
      <c r="F1857" s="285" t="s">
        <v>3580</v>
      </c>
      <c r="G1857" s="199">
        <v>1.9000000000000001</v>
      </c>
      <c r="H1857" s="284">
        <v>207</v>
      </c>
      <c r="I1857" s="284">
        <v>205</v>
      </c>
      <c r="J1857" s="284">
        <v>247</v>
      </c>
      <c r="K1857" s="284">
        <v>214</v>
      </c>
      <c r="L1857" s="284">
        <v>211</v>
      </c>
      <c r="M1857" s="284">
        <v>256</v>
      </c>
      <c r="N1857" s="284">
        <v>241</v>
      </c>
      <c r="O1857" s="284">
        <v>217</v>
      </c>
      <c r="P1857" s="284">
        <v>218</v>
      </c>
      <c r="Q1857" s="284">
        <v>249</v>
      </c>
      <c r="R1857" s="284">
        <v>240</v>
      </c>
      <c r="S1857" s="284">
        <v>277</v>
      </c>
      <c r="T1857" s="284">
        <v>315</v>
      </c>
      <c r="U1857" s="284">
        <v>359</v>
      </c>
      <c r="V1857" s="284">
        <v>261</v>
      </c>
      <c r="W1857" s="284">
        <v>289</v>
      </c>
      <c r="X1857" s="284">
        <v>237</v>
      </c>
      <c r="Y1857" s="284">
        <v>260</v>
      </c>
      <c r="Z1857" s="284">
        <v>303</v>
      </c>
      <c r="AA1857" s="284">
        <v>262</v>
      </c>
      <c r="AB1857" s="284">
        <v>250</v>
      </c>
      <c r="AC1857" s="284">
        <v>279</v>
      </c>
      <c r="AD1857" s="284">
        <v>327</v>
      </c>
      <c r="AE1857" s="284">
        <v>273</v>
      </c>
      <c r="AF1857" s="284">
        <v>285</v>
      </c>
      <c r="AG1857" s="284">
        <v>314</v>
      </c>
      <c r="AH1857" s="284">
        <v>368</v>
      </c>
      <c r="AI1857" s="284">
        <v>241</v>
      </c>
      <c r="AJ1857" s="284">
        <v>261</v>
      </c>
      <c r="AK1857" s="284">
        <v>290</v>
      </c>
      <c r="AL1857" s="284">
        <v>340</v>
      </c>
      <c r="AM1857" s="284">
        <v>227</v>
      </c>
      <c r="AN1857" s="284">
        <v>244</v>
      </c>
      <c r="AO1857" s="284">
        <v>278</v>
      </c>
      <c r="AP1857" s="284">
        <v>242</v>
      </c>
      <c r="AQ1857" s="284">
        <v>242</v>
      </c>
      <c r="AR1857" s="284">
        <v>292</v>
      </c>
      <c r="AS1857" s="284">
        <v>291</v>
      </c>
      <c r="AU1857" t="s">
        <v>3415</v>
      </c>
    </row>
    <row r="1858" spans="1:47" ht="13.5" customHeight="1">
      <c r="A1858" s="272"/>
      <c r="B1858" s="272"/>
      <c r="C1858" s="292"/>
      <c r="D1858" s="283" t="s">
        <v>2857</v>
      </c>
      <c r="E1858" s="283" t="s">
        <v>4713</v>
      </c>
      <c r="F1858" s="285" t="s">
        <v>3581</v>
      </c>
      <c r="G1858" s="199">
        <v>2.4</v>
      </c>
      <c r="H1858" s="284">
        <v>218</v>
      </c>
      <c r="I1858" s="284">
        <v>216</v>
      </c>
      <c r="J1858" s="284">
        <v>261</v>
      </c>
      <c r="K1858" s="284">
        <v>226</v>
      </c>
      <c r="L1858" s="284">
        <v>223</v>
      </c>
      <c r="M1858" s="284">
        <v>273</v>
      </c>
      <c r="N1858" s="284">
        <v>258</v>
      </c>
      <c r="O1858" s="284">
        <v>232</v>
      </c>
      <c r="P1858" s="284">
        <v>233</v>
      </c>
      <c r="Q1858" s="284">
        <v>266</v>
      </c>
      <c r="R1858" s="284">
        <v>257</v>
      </c>
      <c r="S1858" s="284">
        <v>294</v>
      </c>
      <c r="T1858" s="284">
        <v>341</v>
      </c>
      <c r="U1858" s="284">
        <v>383</v>
      </c>
      <c r="V1858" s="284">
        <v>281</v>
      </c>
      <c r="W1858" s="284">
        <v>312</v>
      </c>
      <c r="X1858" s="284">
        <v>250</v>
      </c>
      <c r="Y1858" s="284">
        <v>276</v>
      </c>
      <c r="Z1858" s="284">
        <v>322</v>
      </c>
      <c r="AA1858" s="284">
        <v>275</v>
      </c>
      <c r="AB1858" s="284">
        <v>267</v>
      </c>
      <c r="AC1858" s="284">
        <v>302</v>
      </c>
      <c r="AD1858" s="284">
        <v>354</v>
      </c>
      <c r="AE1858" s="284">
        <v>290</v>
      </c>
      <c r="AF1858" s="284">
        <v>301</v>
      </c>
      <c r="AG1858" s="284">
        <v>337</v>
      </c>
      <c r="AH1858" s="284">
        <v>396</v>
      </c>
      <c r="AI1858" s="284">
        <v>251</v>
      </c>
      <c r="AJ1858" s="284">
        <v>278</v>
      </c>
      <c r="AK1858" s="284">
        <v>313</v>
      </c>
      <c r="AL1858" s="284">
        <v>367</v>
      </c>
      <c r="AM1858" s="284">
        <v>239</v>
      </c>
      <c r="AN1858" s="284">
        <v>260</v>
      </c>
      <c r="AO1858" s="284">
        <v>296</v>
      </c>
      <c r="AP1858" s="284">
        <v>263</v>
      </c>
      <c r="AQ1858" s="284">
        <v>263</v>
      </c>
      <c r="AR1858" s="284">
        <v>325</v>
      </c>
      <c r="AS1858" s="284">
        <v>311</v>
      </c>
      <c r="AU1858" t="s">
        <v>2857</v>
      </c>
    </row>
    <row r="1859" spans="1:47" ht="13.5" customHeight="1">
      <c r="A1859" s="272"/>
      <c r="B1859" s="272"/>
      <c r="C1859" s="292"/>
      <c r="D1859" s="283" t="s">
        <v>3417</v>
      </c>
      <c r="E1859" s="283" t="s">
        <v>4713</v>
      </c>
      <c r="F1859" s="285" t="s">
        <v>3581</v>
      </c>
      <c r="G1859" s="199">
        <v>2.4</v>
      </c>
      <c r="H1859" s="284">
        <v>218</v>
      </c>
      <c r="I1859" s="284">
        <v>216</v>
      </c>
      <c r="J1859" s="284">
        <v>261</v>
      </c>
      <c r="K1859" s="284">
        <v>226</v>
      </c>
      <c r="L1859" s="284">
        <v>223</v>
      </c>
      <c r="M1859" s="284">
        <v>273</v>
      </c>
      <c r="N1859" s="284">
        <v>258</v>
      </c>
      <c r="O1859" s="284">
        <v>232</v>
      </c>
      <c r="P1859" s="284">
        <v>233</v>
      </c>
      <c r="Q1859" s="284">
        <v>266</v>
      </c>
      <c r="R1859" s="284">
        <v>257</v>
      </c>
      <c r="S1859" s="284">
        <v>294</v>
      </c>
      <c r="T1859" s="284">
        <v>341</v>
      </c>
      <c r="U1859" s="284">
        <v>383</v>
      </c>
      <c r="V1859" s="284">
        <v>281</v>
      </c>
      <c r="W1859" s="284">
        <v>312</v>
      </c>
      <c r="X1859" s="284">
        <v>250</v>
      </c>
      <c r="Y1859" s="284">
        <v>276</v>
      </c>
      <c r="Z1859" s="284">
        <v>322</v>
      </c>
      <c r="AA1859" s="284">
        <v>275</v>
      </c>
      <c r="AB1859" s="284">
        <v>267</v>
      </c>
      <c r="AC1859" s="284">
        <v>302</v>
      </c>
      <c r="AD1859" s="284">
        <v>354</v>
      </c>
      <c r="AE1859" s="284">
        <v>290</v>
      </c>
      <c r="AF1859" s="284">
        <v>301</v>
      </c>
      <c r="AG1859" s="284">
        <v>337</v>
      </c>
      <c r="AH1859" s="284">
        <v>396</v>
      </c>
      <c r="AI1859" s="284">
        <v>251</v>
      </c>
      <c r="AJ1859" s="284">
        <v>278</v>
      </c>
      <c r="AK1859" s="284">
        <v>313</v>
      </c>
      <c r="AL1859" s="284">
        <v>367</v>
      </c>
      <c r="AM1859" s="284">
        <v>239</v>
      </c>
      <c r="AN1859" s="284">
        <v>260</v>
      </c>
      <c r="AO1859" s="284">
        <v>296</v>
      </c>
      <c r="AP1859" s="284">
        <v>263</v>
      </c>
      <c r="AQ1859" s="284">
        <v>263</v>
      </c>
      <c r="AR1859" s="284">
        <v>325</v>
      </c>
      <c r="AS1859" s="284">
        <v>311</v>
      </c>
      <c r="AU1859" t="s">
        <v>3417</v>
      </c>
    </row>
    <row r="1860" spans="1:47" ht="13.5" customHeight="1">
      <c r="A1860" s="272"/>
      <c r="B1860" s="272"/>
      <c r="C1860" s="292"/>
      <c r="D1860" s="283" t="s">
        <v>3762</v>
      </c>
      <c r="E1860" s="283" t="s">
        <v>4713</v>
      </c>
      <c r="F1860" s="285" t="s">
        <v>1894</v>
      </c>
      <c r="G1860" s="199">
        <v>2.9</v>
      </c>
      <c r="H1860" s="284">
        <v>242</v>
      </c>
      <c r="I1860" s="284">
        <v>248</v>
      </c>
      <c r="J1860" s="284">
        <v>282</v>
      </c>
      <c r="K1860" s="284">
        <v>259</v>
      </c>
      <c r="L1860" s="284">
        <v>257</v>
      </c>
      <c r="M1860" s="284">
        <v>313</v>
      </c>
      <c r="N1860" s="284">
        <v>274</v>
      </c>
      <c r="O1860" s="284">
        <v>245</v>
      </c>
      <c r="P1860" s="284">
        <v>273</v>
      </c>
      <c r="Q1860" s="284">
        <v>303</v>
      </c>
      <c r="R1860" s="284">
        <v>282</v>
      </c>
      <c r="S1860" s="284">
        <v>318</v>
      </c>
      <c r="T1860" s="284">
        <v>373</v>
      </c>
      <c r="U1860" s="284">
        <v>417</v>
      </c>
      <c r="V1860" s="284">
        <v>310</v>
      </c>
      <c r="W1860" s="284">
        <v>343</v>
      </c>
      <c r="X1860" s="284">
        <v>271</v>
      </c>
      <c r="Y1860" s="284">
        <v>303</v>
      </c>
      <c r="Z1860" s="284">
        <v>353</v>
      </c>
      <c r="AA1860" s="284">
        <v>299</v>
      </c>
      <c r="AB1860" s="284">
        <v>294</v>
      </c>
      <c r="AC1860" s="284">
        <v>335</v>
      </c>
      <c r="AD1860" s="284">
        <v>393</v>
      </c>
      <c r="AE1860" s="284">
        <v>318</v>
      </c>
      <c r="AF1860" s="284">
        <v>328</v>
      </c>
      <c r="AG1860" s="284">
        <v>370</v>
      </c>
      <c r="AH1860" s="284">
        <v>434</v>
      </c>
      <c r="AI1860" s="284">
        <v>273</v>
      </c>
      <c r="AJ1860" s="284">
        <v>304</v>
      </c>
      <c r="AK1860" s="284">
        <v>346</v>
      </c>
      <c r="AL1860" s="284">
        <v>406</v>
      </c>
      <c r="AM1860" s="284">
        <v>261</v>
      </c>
      <c r="AN1860" s="284">
        <v>286</v>
      </c>
      <c r="AO1860" s="284">
        <v>326</v>
      </c>
      <c r="AP1860" s="284">
        <v>295</v>
      </c>
      <c r="AQ1860" s="284">
        <v>295</v>
      </c>
      <c r="AR1860" s="284">
        <v>370</v>
      </c>
      <c r="AS1860" s="284">
        <v>339</v>
      </c>
      <c r="AU1860" t="s">
        <v>3762</v>
      </c>
    </row>
    <row r="1861" spans="1:47" ht="13.5" customHeight="1">
      <c r="A1861" s="272"/>
      <c r="B1861" s="272"/>
      <c r="C1861" s="292"/>
      <c r="D1861" s="283" t="s">
        <v>3765</v>
      </c>
      <c r="E1861" s="283" t="s">
        <v>4713</v>
      </c>
      <c r="F1861" s="285" t="s">
        <v>1894</v>
      </c>
      <c r="G1861" s="199">
        <v>2.9</v>
      </c>
      <c r="H1861" s="284">
        <v>242</v>
      </c>
      <c r="I1861" s="284">
        <v>248</v>
      </c>
      <c r="J1861" s="284">
        <v>282</v>
      </c>
      <c r="K1861" s="284">
        <v>259</v>
      </c>
      <c r="L1861" s="284">
        <v>257</v>
      </c>
      <c r="M1861" s="284">
        <v>313</v>
      </c>
      <c r="N1861" s="284">
        <v>274</v>
      </c>
      <c r="O1861" s="284">
        <v>245</v>
      </c>
      <c r="P1861" s="284">
        <v>273</v>
      </c>
      <c r="Q1861" s="284">
        <v>303</v>
      </c>
      <c r="R1861" s="284">
        <v>282</v>
      </c>
      <c r="S1861" s="284">
        <v>318</v>
      </c>
      <c r="T1861" s="284">
        <v>373</v>
      </c>
      <c r="U1861" s="284">
        <v>417</v>
      </c>
      <c r="V1861" s="284">
        <v>310</v>
      </c>
      <c r="W1861" s="284">
        <v>343</v>
      </c>
      <c r="X1861" s="284">
        <v>271</v>
      </c>
      <c r="Y1861" s="284">
        <v>303</v>
      </c>
      <c r="Z1861" s="284">
        <v>353</v>
      </c>
      <c r="AA1861" s="284">
        <v>299</v>
      </c>
      <c r="AB1861" s="284">
        <v>294</v>
      </c>
      <c r="AC1861" s="284">
        <v>335</v>
      </c>
      <c r="AD1861" s="284">
        <v>393</v>
      </c>
      <c r="AE1861" s="284">
        <v>318</v>
      </c>
      <c r="AF1861" s="284">
        <v>328</v>
      </c>
      <c r="AG1861" s="284">
        <v>370</v>
      </c>
      <c r="AH1861" s="284">
        <v>434</v>
      </c>
      <c r="AI1861" s="284">
        <v>273</v>
      </c>
      <c r="AJ1861" s="284">
        <v>304</v>
      </c>
      <c r="AK1861" s="284">
        <v>346</v>
      </c>
      <c r="AL1861" s="284">
        <v>406</v>
      </c>
      <c r="AM1861" s="284">
        <v>261</v>
      </c>
      <c r="AN1861" s="284">
        <v>286</v>
      </c>
      <c r="AO1861" s="284">
        <v>326</v>
      </c>
      <c r="AP1861" s="284">
        <v>295</v>
      </c>
      <c r="AQ1861" s="284">
        <v>295</v>
      </c>
      <c r="AR1861" s="284">
        <v>370</v>
      </c>
      <c r="AS1861" s="284">
        <v>339</v>
      </c>
      <c r="AU1861" t="s">
        <v>3765</v>
      </c>
    </row>
    <row r="1862" spans="1:47" ht="13.5" customHeight="1">
      <c r="A1862" s="283"/>
      <c r="B1862" s="283"/>
      <c r="C1862" s="293"/>
      <c r="D1862" s="283" t="s">
        <v>263</v>
      </c>
      <c r="E1862" s="283" t="s">
        <v>4713</v>
      </c>
      <c r="F1862" s="285" t="s">
        <v>847</v>
      </c>
      <c r="G1862" s="199">
        <v>4.8</v>
      </c>
      <c r="H1862" s="284">
        <v>314</v>
      </c>
      <c r="I1862" s="284">
        <v>321</v>
      </c>
      <c r="J1862" s="284">
        <v>368</v>
      </c>
      <c r="K1862" s="284">
        <v>338</v>
      </c>
      <c r="L1862" s="284">
        <v>330</v>
      </c>
      <c r="M1862" s="284">
        <v>423</v>
      </c>
      <c r="N1862" s="284">
        <v>360</v>
      </c>
      <c r="O1862" s="284">
        <v>323</v>
      </c>
      <c r="P1862" s="284">
        <v>366</v>
      </c>
      <c r="Q1862" s="284">
        <v>408</v>
      </c>
      <c r="R1862" s="284">
        <v>395</v>
      </c>
      <c r="S1862" s="284">
        <v>423</v>
      </c>
      <c r="T1862" s="284">
        <v>512</v>
      </c>
      <c r="U1862" s="284">
        <v>564</v>
      </c>
      <c r="V1862" s="284">
        <v>432</v>
      </c>
      <c r="W1862" s="284">
        <v>479</v>
      </c>
      <c r="X1862" s="284">
        <v>340</v>
      </c>
      <c r="Y1862" s="284">
        <v>389</v>
      </c>
      <c r="Z1862" s="284">
        <v>467</v>
      </c>
      <c r="AA1862" s="284">
        <v>386</v>
      </c>
      <c r="AB1862" s="284">
        <v>372</v>
      </c>
      <c r="AC1862" s="284">
        <v>440</v>
      </c>
      <c r="AD1862" s="284">
        <v>537</v>
      </c>
      <c r="AE1862" s="284">
        <v>421</v>
      </c>
      <c r="AF1862" s="284">
        <v>407</v>
      </c>
      <c r="AG1862" s="284">
        <v>476</v>
      </c>
      <c r="AH1862" s="284">
        <v>579</v>
      </c>
      <c r="AI1862" s="284">
        <v>340</v>
      </c>
      <c r="AJ1862" s="284">
        <v>411</v>
      </c>
      <c r="AK1862" s="284">
        <v>479</v>
      </c>
      <c r="AL1862" s="284">
        <v>562</v>
      </c>
      <c r="AM1862" s="284">
        <v>348</v>
      </c>
      <c r="AN1862" s="284">
        <v>391</v>
      </c>
      <c r="AO1862" s="284">
        <v>444</v>
      </c>
      <c r="AP1862" s="284">
        <v>398</v>
      </c>
      <c r="AQ1862" s="284">
        <v>398</v>
      </c>
      <c r="AR1862" s="284">
        <v>525</v>
      </c>
      <c r="AS1862" s="284">
        <v>444</v>
      </c>
      <c r="AU1862" t="s">
        <v>263</v>
      </c>
    </row>
    <row r="1863" spans="1:47" ht="13.5" customHeight="1">
      <c r="A1863" s="283"/>
      <c r="B1863" s="283"/>
      <c r="C1863" s="293"/>
      <c r="D1863" s="283" t="s">
        <v>3420</v>
      </c>
      <c r="E1863" s="283" t="s">
        <v>4713</v>
      </c>
      <c r="F1863" s="285" t="s">
        <v>847</v>
      </c>
      <c r="G1863" s="199">
        <v>4.8</v>
      </c>
      <c r="H1863" s="284">
        <v>314</v>
      </c>
      <c r="I1863" s="284">
        <v>321</v>
      </c>
      <c r="J1863" s="284">
        <v>368</v>
      </c>
      <c r="K1863" s="284">
        <v>338</v>
      </c>
      <c r="L1863" s="284">
        <v>330</v>
      </c>
      <c r="M1863" s="284">
        <v>423</v>
      </c>
      <c r="N1863" s="284">
        <v>360</v>
      </c>
      <c r="O1863" s="284">
        <v>323</v>
      </c>
      <c r="P1863" s="284">
        <v>366</v>
      </c>
      <c r="Q1863" s="284">
        <v>408</v>
      </c>
      <c r="R1863" s="284">
        <v>395</v>
      </c>
      <c r="S1863" s="284">
        <v>423</v>
      </c>
      <c r="T1863" s="284">
        <v>512</v>
      </c>
      <c r="U1863" s="284">
        <v>564</v>
      </c>
      <c r="V1863" s="284">
        <v>432</v>
      </c>
      <c r="W1863" s="284">
        <v>479</v>
      </c>
      <c r="X1863" s="284">
        <v>340</v>
      </c>
      <c r="Y1863" s="284">
        <v>389</v>
      </c>
      <c r="Z1863" s="284">
        <v>467</v>
      </c>
      <c r="AA1863" s="284">
        <v>386</v>
      </c>
      <c r="AB1863" s="284">
        <v>372</v>
      </c>
      <c r="AC1863" s="284">
        <v>440</v>
      </c>
      <c r="AD1863" s="284">
        <v>537</v>
      </c>
      <c r="AE1863" s="284">
        <v>421</v>
      </c>
      <c r="AF1863" s="284">
        <v>407</v>
      </c>
      <c r="AG1863" s="284">
        <v>476</v>
      </c>
      <c r="AH1863" s="284">
        <v>579</v>
      </c>
      <c r="AI1863" s="284">
        <v>340</v>
      </c>
      <c r="AJ1863" s="284">
        <v>411</v>
      </c>
      <c r="AK1863" s="284">
        <v>479</v>
      </c>
      <c r="AL1863" s="284">
        <v>562</v>
      </c>
      <c r="AM1863" s="284">
        <v>348</v>
      </c>
      <c r="AN1863" s="284">
        <v>391</v>
      </c>
      <c r="AO1863" s="284">
        <v>444</v>
      </c>
      <c r="AP1863" s="284">
        <v>398</v>
      </c>
      <c r="AQ1863" s="284">
        <v>398</v>
      </c>
      <c r="AR1863" s="284">
        <v>525</v>
      </c>
      <c r="AS1863" s="284">
        <v>444</v>
      </c>
      <c r="AU1863" t="s">
        <v>3420</v>
      </c>
    </row>
    <row r="1864" spans="1:47" ht="13.5" customHeight="1">
      <c r="A1864" s="272"/>
      <c r="B1864" s="272"/>
      <c r="C1864" s="292"/>
      <c r="D1864" s="283" t="s">
        <v>4579</v>
      </c>
      <c r="E1864" s="283" t="s">
        <v>4713</v>
      </c>
      <c r="F1864" s="285" t="s">
        <v>4573</v>
      </c>
      <c r="G1864" s="199">
        <v>5.3</v>
      </c>
      <c r="H1864" s="287" t="s">
        <v>2022</v>
      </c>
      <c r="I1864" s="287" t="s">
        <v>2022</v>
      </c>
      <c r="J1864" s="287" t="s">
        <v>2022</v>
      </c>
      <c r="K1864" s="287" t="s">
        <v>2022</v>
      </c>
      <c r="L1864" s="287" t="s">
        <v>2022</v>
      </c>
      <c r="M1864" s="287" t="s">
        <v>2022</v>
      </c>
      <c r="N1864" s="287" t="s">
        <v>2022</v>
      </c>
      <c r="O1864" s="287" t="s">
        <v>2022</v>
      </c>
      <c r="P1864" s="287" t="s">
        <v>2022</v>
      </c>
      <c r="Q1864" s="287" t="s">
        <v>2022</v>
      </c>
      <c r="R1864" s="287" t="s">
        <v>2022</v>
      </c>
      <c r="S1864" s="284">
        <v>456</v>
      </c>
      <c r="T1864" s="284">
        <v>555</v>
      </c>
      <c r="U1864" s="284">
        <v>610</v>
      </c>
      <c r="V1864" s="284">
        <v>463</v>
      </c>
      <c r="W1864" s="284">
        <v>513</v>
      </c>
      <c r="X1864" s="284">
        <v>362</v>
      </c>
      <c r="Y1864" s="284">
        <v>416</v>
      </c>
      <c r="Z1864" s="284">
        <v>499</v>
      </c>
      <c r="AA1864" s="284">
        <v>411</v>
      </c>
      <c r="AB1864" s="284">
        <v>398</v>
      </c>
      <c r="AC1864" s="284">
        <v>472</v>
      </c>
      <c r="AD1864" s="284">
        <v>577</v>
      </c>
      <c r="AE1864" s="284">
        <v>450</v>
      </c>
      <c r="AF1864" s="284">
        <v>433</v>
      </c>
      <c r="AG1864" s="284">
        <v>509</v>
      </c>
      <c r="AH1864" s="284">
        <v>619</v>
      </c>
      <c r="AI1864" s="284">
        <v>0</v>
      </c>
      <c r="AJ1864" s="284">
        <v>439</v>
      </c>
      <c r="AK1864" s="284">
        <v>514</v>
      </c>
      <c r="AL1864" s="284">
        <v>603</v>
      </c>
      <c r="AM1864" s="284">
        <v>372</v>
      </c>
      <c r="AN1864" s="284">
        <v>419</v>
      </c>
      <c r="AO1864" s="284">
        <v>476</v>
      </c>
      <c r="AP1864" s="284">
        <v>432</v>
      </c>
      <c r="AQ1864" s="284">
        <v>432</v>
      </c>
      <c r="AR1864" s="284">
        <v>572</v>
      </c>
      <c r="AS1864" s="284">
        <v>477</v>
      </c>
      <c r="AU1864" t="s">
        <v>4579</v>
      </c>
    </row>
    <row r="1865" spans="1:47" ht="13.5" customHeight="1">
      <c r="A1865" s="272"/>
      <c r="B1865" s="272"/>
      <c r="C1865" s="292"/>
      <c r="D1865" s="283" t="s">
        <v>4580</v>
      </c>
      <c r="E1865" s="283" t="s">
        <v>4713</v>
      </c>
      <c r="F1865" s="285" t="s">
        <v>4573</v>
      </c>
      <c r="G1865" s="199">
        <v>5.3</v>
      </c>
      <c r="H1865" s="287" t="s">
        <v>2022</v>
      </c>
      <c r="I1865" s="287" t="s">
        <v>2022</v>
      </c>
      <c r="J1865" s="287" t="s">
        <v>2022</v>
      </c>
      <c r="K1865" s="287" t="s">
        <v>2022</v>
      </c>
      <c r="L1865" s="287" t="s">
        <v>2022</v>
      </c>
      <c r="M1865" s="287" t="s">
        <v>2022</v>
      </c>
      <c r="N1865" s="287" t="s">
        <v>2022</v>
      </c>
      <c r="O1865" s="287" t="s">
        <v>2022</v>
      </c>
      <c r="P1865" s="287" t="s">
        <v>2022</v>
      </c>
      <c r="Q1865" s="287" t="s">
        <v>2022</v>
      </c>
      <c r="R1865" s="287" t="s">
        <v>2022</v>
      </c>
      <c r="S1865" s="284">
        <v>456</v>
      </c>
      <c r="T1865" s="284">
        <v>555</v>
      </c>
      <c r="U1865" s="284">
        <v>610</v>
      </c>
      <c r="V1865" s="284">
        <v>463</v>
      </c>
      <c r="W1865" s="284">
        <v>513</v>
      </c>
      <c r="X1865" s="284">
        <v>362</v>
      </c>
      <c r="Y1865" s="284">
        <v>416</v>
      </c>
      <c r="Z1865" s="284">
        <v>499</v>
      </c>
      <c r="AA1865" s="284">
        <v>411</v>
      </c>
      <c r="AB1865" s="284">
        <v>398</v>
      </c>
      <c r="AC1865" s="284">
        <v>472</v>
      </c>
      <c r="AD1865" s="284">
        <v>577</v>
      </c>
      <c r="AE1865" s="284">
        <v>450</v>
      </c>
      <c r="AF1865" s="284">
        <v>433</v>
      </c>
      <c r="AG1865" s="284">
        <v>509</v>
      </c>
      <c r="AH1865" s="284">
        <v>619</v>
      </c>
      <c r="AI1865" s="284">
        <v>0</v>
      </c>
      <c r="AJ1865" s="284">
        <v>439</v>
      </c>
      <c r="AK1865" s="284">
        <v>514</v>
      </c>
      <c r="AL1865" s="284">
        <v>603</v>
      </c>
      <c r="AM1865" s="284">
        <v>372</v>
      </c>
      <c r="AN1865" s="284">
        <v>419</v>
      </c>
      <c r="AO1865" s="284">
        <v>476</v>
      </c>
      <c r="AP1865" s="284">
        <v>432</v>
      </c>
      <c r="AQ1865" s="284">
        <v>432</v>
      </c>
      <c r="AR1865" s="284">
        <v>572</v>
      </c>
      <c r="AS1865" s="284">
        <v>477</v>
      </c>
      <c r="AU1865" t="s">
        <v>4580</v>
      </c>
    </row>
    <row r="1866" spans="1:47" ht="13.5" customHeight="1">
      <c r="A1866" s="295"/>
      <c r="B1866" s="295"/>
      <c r="C1866" s="293"/>
      <c r="D1866" s="283" t="s">
        <v>267</v>
      </c>
      <c r="E1866" s="283" t="s">
        <v>4713</v>
      </c>
      <c r="F1866" s="285" t="s">
        <v>848</v>
      </c>
      <c r="G1866" s="199">
        <v>5.6999999999999993</v>
      </c>
      <c r="H1866" s="284">
        <v>359</v>
      </c>
      <c r="I1866" s="284">
        <v>367</v>
      </c>
      <c r="J1866" s="284">
        <v>420</v>
      </c>
      <c r="K1866" s="284">
        <v>386</v>
      </c>
      <c r="L1866" s="284">
        <v>377</v>
      </c>
      <c r="M1866" s="284">
        <v>488</v>
      </c>
      <c r="N1866" s="284">
        <v>412</v>
      </c>
      <c r="O1866" s="284">
        <v>371</v>
      </c>
      <c r="P1866" s="284">
        <v>423</v>
      </c>
      <c r="Q1866" s="284">
        <v>470</v>
      </c>
      <c r="R1866" s="284">
        <v>453</v>
      </c>
      <c r="S1866" s="284">
        <v>476</v>
      </c>
      <c r="T1866" s="284">
        <v>582</v>
      </c>
      <c r="U1866" s="284">
        <v>638</v>
      </c>
      <c r="V1866" s="284">
        <v>494</v>
      </c>
      <c r="W1866" s="284">
        <v>547</v>
      </c>
      <c r="X1866" s="284">
        <v>384</v>
      </c>
      <c r="Y1866" s="284">
        <v>443</v>
      </c>
      <c r="Z1866" s="284">
        <v>531</v>
      </c>
      <c r="AA1866" s="284">
        <v>436</v>
      </c>
      <c r="AB1866" s="284">
        <v>423</v>
      </c>
      <c r="AC1866" s="284">
        <v>504</v>
      </c>
      <c r="AD1866" s="284">
        <v>617</v>
      </c>
      <c r="AE1866" s="284">
        <v>479</v>
      </c>
      <c r="AF1866" s="284">
        <v>459</v>
      </c>
      <c r="AG1866" s="284">
        <v>541</v>
      </c>
      <c r="AH1866" s="284">
        <v>659</v>
      </c>
      <c r="AI1866" s="284">
        <v>382</v>
      </c>
      <c r="AJ1866" s="284">
        <v>467</v>
      </c>
      <c r="AK1866" s="284">
        <v>548</v>
      </c>
      <c r="AL1866" s="284">
        <v>643</v>
      </c>
      <c r="AM1866" s="284">
        <v>395</v>
      </c>
      <c r="AN1866" s="284">
        <v>446</v>
      </c>
      <c r="AO1866" s="284">
        <v>507</v>
      </c>
      <c r="AP1866" s="284">
        <v>465</v>
      </c>
      <c r="AQ1866" s="284">
        <v>465</v>
      </c>
      <c r="AR1866" s="284">
        <v>618</v>
      </c>
      <c r="AS1866" s="284">
        <v>510</v>
      </c>
      <c r="AU1866" t="s">
        <v>267</v>
      </c>
    </row>
    <row r="1867" spans="1:47" ht="13.5" customHeight="1">
      <c r="A1867" s="295"/>
      <c r="B1867" s="295"/>
      <c r="C1867" s="293"/>
      <c r="D1867" s="283" t="s">
        <v>3424</v>
      </c>
      <c r="E1867" s="283" t="s">
        <v>4713</v>
      </c>
      <c r="F1867" s="285" t="s">
        <v>848</v>
      </c>
      <c r="G1867" s="199">
        <v>5.6999999999999993</v>
      </c>
      <c r="H1867" s="284">
        <v>359</v>
      </c>
      <c r="I1867" s="284">
        <v>367</v>
      </c>
      <c r="J1867" s="284">
        <v>420</v>
      </c>
      <c r="K1867" s="284">
        <v>386</v>
      </c>
      <c r="L1867" s="284">
        <v>377</v>
      </c>
      <c r="M1867" s="284">
        <v>488</v>
      </c>
      <c r="N1867" s="284">
        <v>412</v>
      </c>
      <c r="O1867" s="284">
        <v>371</v>
      </c>
      <c r="P1867" s="284">
        <v>423</v>
      </c>
      <c r="Q1867" s="284">
        <v>470</v>
      </c>
      <c r="R1867" s="284">
        <v>453</v>
      </c>
      <c r="S1867" s="284">
        <v>476</v>
      </c>
      <c r="T1867" s="284">
        <v>582</v>
      </c>
      <c r="U1867" s="284">
        <v>638</v>
      </c>
      <c r="V1867" s="284">
        <v>494</v>
      </c>
      <c r="W1867" s="284">
        <v>547</v>
      </c>
      <c r="X1867" s="284">
        <v>384</v>
      </c>
      <c r="Y1867" s="284">
        <v>443</v>
      </c>
      <c r="Z1867" s="284">
        <v>531</v>
      </c>
      <c r="AA1867" s="284">
        <v>436</v>
      </c>
      <c r="AB1867" s="284">
        <v>423</v>
      </c>
      <c r="AC1867" s="284">
        <v>504</v>
      </c>
      <c r="AD1867" s="284">
        <v>617</v>
      </c>
      <c r="AE1867" s="284">
        <v>479</v>
      </c>
      <c r="AF1867" s="284">
        <v>459</v>
      </c>
      <c r="AG1867" s="284">
        <v>541</v>
      </c>
      <c r="AH1867" s="284">
        <v>659</v>
      </c>
      <c r="AI1867" s="284">
        <v>382</v>
      </c>
      <c r="AJ1867" s="284">
        <v>467</v>
      </c>
      <c r="AK1867" s="284">
        <v>548</v>
      </c>
      <c r="AL1867" s="284">
        <v>643</v>
      </c>
      <c r="AM1867" s="284">
        <v>395</v>
      </c>
      <c r="AN1867" s="284">
        <v>446</v>
      </c>
      <c r="AO1867" s="284">
        <v>507</v>
      </c>
      <c r="AP1867" s="284">
        <v>465</v>
      </c>
      <c r="AQ1867" s="284">
        <v>465</v>
      </c>
      <c r="AR1867" s="284">
        <v>618</v>
      </c>
      <c r="AS1867" s="284">
        <v>510</v>
      </c>
      <c r="AU1867" t="s">
        <v>3424</v>
      </c>
    </row>
    <row r="1868" spans="1:47" ht="13.5" customHeight="1">
      <c r="A1868" s="283"/>
      <c r="B1868" s="283"/>
      <c r="C1868" s="293"/>
      <c r="D1868" s="283" t="s">
        <v>2860</v>
      </c>
      <c r="E1868" s="283" t="s">
        <v>4713</v>
      </c>
      <c r="F1868" s="285" t="s">
        <v>3582</v>
      </c>
      <c r="G1868" s="199">
        <v>6.1999999999999993</v>
      </c>
      <c r="H1868" s="284">
        <v>389</v>
      </c>
      <c r="I1868" s="284">
        <v>388</v>
      </c>
      <c r="J1868" s="284">
        <v>471</v>
      </c>
      <c r="K1868" s="284">
        <v>412</v>
      </c>
      <c r="L1868" s="284">
        <v>409</v>
      </c>
      <c r="M1868" s="284">
        <v>504</v>
      </c>
      <c r="N1868" s="284">
        <v>480</v>
      </c>
      <c r="O1868" s="284">
        <v>442</v>
      </c>
      <c r="P1868" s="284">
        <v>446</v>
      </c>
      <c r="Q1868" s="284">
        <v>511</v>
      </c>
      <c r="R1868" s="284">
        <v>494</v>
      </c>
      <c r="S1868" s="284">
        <v>509</v>
      </c>
      <c r="T1868" s="284">
        <v>623</v>
      </c>
      <c r="U1868" s="284">
        <v>683</v>
      </c>
      <c r="V1868" s="284">
        <v>531</v>
      </c>
      <c r="W1868" s="284">
        <v>589</v>
      </c>
      <c r="X1868" s="284">
        <v>432</v>
      </c>
      <c r="Y1868" s="284">
        <v>496</v>
      </c>
      <c r="Z1868" s="284">
        <v>577</v>
      </c>
      <c r="AA1868" s="284">
        <v>474</v>
      </c>
      <c r="AB1868" s="284">
        <v>487</v>
      </c>
      <c r="AC1868" s="284">
        <v>575</v>
      </c>
      <c r="AD1868" s="284">
        <v>675</v>
      </c>
      <c r="AE1868" s="284">
        <v>524</v>
      </c>
      <c r="AF1868" s="284">
        <v>522</v>
      </c>
      <c r="AG1868" s="284">
        <v>610</v>
      </c>
      <c r="AH1868" s="284">
        <v>716</v>
      </c>
      <c r="AI1868" s="284">
        <v>419</v>
      </c>
      <c r="AJ1868" s="284">
        <v>498</v>
      </c>
      <c r="AK1868" s="284">
        <v>586</v>
      </c>
      <c r="AL1868" s="284">
        <v>688</v>
      </c>
      <c r="AM1868" s="284">
        <v>421</v>
      </c>
      <c r="AN1868" s="284">
        <v>476</v>
      </c>
      <c r="AO1868" s="284">
        <v>541</v>
      </c>
      <c r="AP1868" s="284">
        <v>501</v>
      </c>
      <c r="AQ1868" s="284">
        <v>501</v>
      </c>
      <c r="AR1868" s="284">
        <v>668</v>
      </c>
      <c r="AS1868" s="284">
        <v>549</v>
      </c>
      <c r="AU1868" t="s">
        <v>2860</v>
      </c>
    </row>
    <row r="1869" spans="1:47" ht="13.5" customHeight="1">
      <c r="A1869" s="283"/>
      <c r="B1869" s="283"/>
      <c r="C1869" s="293"/>
      <c r="D1869" s="283" t="s">
        <v>3428</v>
      </c>
      <c r="E1869" s="283" t="s">
        <v>4713</v>
      </c>
      <c r="F1869" s="285" t="s">
        <v>3582</v>
      </c>
      <c r="G1869" s="199">
        <v>6.1999999999999993</v>
      </c>
      <c r="H1869" s="284">
        <v>389</v>
      </c>
      <c r="I1869" s="284">
        <v>388</v>
      </c>
      <c r="J1869" s="284">
        <v>471</v>
      </c>
      <c r="K1869" s="284">
        <v>412</v>
      </c>
      <c r="L1869" s="284">
        <v>409</v>
      </c>
      <c r="M1869" s="284">
        <v>504</v>
      </c>
      <c r="N1869" s="284">
        <v>480</v>
      </c>
      <c r="O1869" s="284">
        <v>442</v>
      </c>
      <c r="P1869" s="284">
        <v>446</v>
      </c>
      <c r="Q1869" s="284">
        <v>511</v>
      </c>
      <c r="R1869" s="284">
        <v>494</v>
      </c>
      <c r="S1869" s="284">
        <v>509</v>
      </c>
      <c r="T1869" s="284">
        <v>623</v>
      </c>
      <c r="U1869" s="284">
        <v>683</v>
      </c>
      <c r="V1869" s="284">
        <v>531</v>
      </c>
      <c r="W1869" s="284">
        <v>589</v>
      </c>
      <c r="X1869" s="284">
        <v>432</v>
      </c>
      <c r="Y1869" s="284">
        <v>496</v>
      </c>
      <c r="Z1869" s="284">
        <v>577</v>
      </c>
      <c r="AA1869" s="284">
        <v>474</v>
      </c>
      <c r="AB1869" s="284">
        <v>487</v>
      </c>
      <c r="AC1869" s="284">
        <v>575</v>
      </c>
      <c r="AD1869" s="284">
        <v>675</v>
      </c>
      <c r="AE1869" s="284">
        <v>524</v>
      </c>
      <c r="AF1869" s="284">
        <v>522</v>
      </c>
      <c r="AG1869" s="284">
        <v>610</v>
      </c>
      <c r="AH1869" s="284">
        <v>716</v>
      </c>
      <c r="AI1869" s="284">
        <v>419</v>
      </c>
      <c r="AJ1869" s="284">
        <v>498</v>
      </c>
      <c r="AK1869" s="284">
        <v>586</v>
      </c>
      <c r="AL1869" s="284">
        <v>688</v>
      </c>
      <c r="AM1869" s="284">
        <v>421</v>
      </c>
      <c r="AN1869" s="284">
        <v>476</v>
      </c>
      <c r="AO1869" s="284">
        <v>541</v>
      </c>
      <c r="AP1869" s="284">
        <v>501</v>
      </c>
      <c r="AQ1869" s="284">
        <v>501</v>
      </c>
      <c r="AR1869" s="284">
        <v>668</v>
      </c>
      <c r="AS1869" s="284">
        <v>549</v>
      </c>
      <c r="AU1869" t="s">
        <v>3428</v>
      </c>
    </row>
    <row r="1870" spans="1:47" ht="13.5" customHeight="1">
      <c r="A1870" s="272"/>
      <c r="B1870" s="272"/>
      <c r="C1870" s="292"/>
      <c r="D1870" s="283" t="s">
        <v>271</v>
      </c>
      <c r="E1870" s="283" t="s">
        <v>4713</v>
      </c>
      <c r="F1870" s="285" t="s">
        <v>849</v>
      </c>
      <c r="G1870" s="199">
        <v>6.6999999999999993</v>
      </c>
      <c r="H1870" s="284">
        <v>394</v>
      </c>
      <c r="I1870" s="284">
        <v>404</v>
      </c>
      <c r="J1870" s="284">
        <v>463</v>
      </c>
      <c r="K1870" s="284">
        <v>425</v>
      </c>
      <c r="L1870" s="284">
        <v>415</v>
      </c>
      <c r="M1870" s="284">
        <v>543</v>
      </c>
      <c r="N1870" s="284">
        <v>455</v>
      </c>
      <c r="O1870" s="284">
        <v>409</v>
      </c>
      <c r="P1870" s="284">
        <v>471</v>
      </c>
      <c r="Q1870" s="284">
        <v>521</v>
      </c>
      <c r="R1870" s="284">
        <v>505</v>
      </c>
      <c r="S1870" s="284">
        <v>528</v>
      </c>
      <c r="T1870" s="284">
        <v>651</v>
      </c>
      <c r="U1870" s="284">
        <v>711</v>
      </c>
      <c r="V1870" s="284">
        <v>554</v>
      </c>
      <c r="W1870" s="284">
        <v>615</v>
      </c>
      <c r="X1870" s="284">
        <v>420</v>
      </c>
      <c r="Y1870" s="284">
        <v>488</v>
      </c>
      <c r="Z1870" s="284">
        <v>587</v>
      </c>
      <c r="AA1870" s="284">
        <v>478</v>
      </c>
      <c r="AB1870" s="284">
        <v>467</v>
      </c>
      <c r="AC1870" s="284">
        <v>561</v>
      </c>
      <c r="AD1870" s="284">
        <v>688</v>
      </c>
      <c r="AE1870" s="284">
        <v>529</v>
      </c>
      <c r="AF1870" s="284">
        <v>503</v>
      </c>
      <c r="AG1870" s="284">
        <v>598</v>
      </c>
      <c r="AH1870" s="284">
        <v>730</v>
      </c>
      <c r="AI1870" s="284">
        <v>417</v>
      </c>
      <c r="AJ1870" s="284">
        <v>518</v>
      </c>
      <c r="AK1870" s="284">
        <v>612</v>
      </c>
      <c r="AL1870" s="284">
        <v>718</v>
      </c>
      <c r="AM1870" s="284">
        <v>436</v>
      </c>
      <c r="AN1870" s="284">
        <v>495</v>
      </c>
      <c r="AO1870" s="284">
        <v>563</v>
      </c>
      <c r="AP1870" s="284">
        <v>525</v>
      </c>
      <c r="AQ1870" s="284">
        <v>525</v>
      </c>
      <c r="AR1870" s="284">
        <v>705</v>
      </c>
      <c r="AS1870" s="284">
        <v>572</v>
      </c>
      <c r="AU1870" t="s">
        <v>271</v>
      </c>
    </row>
    <row r="1871" spans="1:47" ht="13.5" customHeight="1">
      <c r="A1871" s="272"/>
      <c r="B1871" s="272"/>
      <c r="C1871" s="292"/>
      <c r="D1871" s="283" t="s">
        <v>3432</v>
      </c>
      <c r="E1871" s="283" t="s">
        <v>4713</v>
      </c>
      <c r="F1871" s="285" t="s">
        <v>849</v>
      </c>
      <c r="G1871" s="199">
        <v>6.6999999999999993</v>
      </c>
      <c r="H1871" s="284">
        <v>394</v>
      </c>
      <c r="I1871" s="284">
        <v>404</v>
      </c>
      <c r="J1871" s="284">
        <v>463</v>
      </c>
      <c r="K1871" s="284">
        <v>425</v>
      </c>
      <c r="L1871" s="284">
        <v>415</v>
      </c>
      <c r="M1871" s="284">
        <v>543</v>
      </c>
      <c r="N1871" s="284">
        <v>455</v>
      </c>
      <c r="O1871" s="284">
        <v>409</v>
      </c>
      <c r="P1871" s="284">
        <v>471</v>
      </c>
      <c r="Q1871" s="284">
        <v>521</v>
      </c>
      <c r="R1871" s="284">
        <v>505</v>
      </c>
      <c r="S1871" s="284">
        <v>528</v>
      </c>
      <c r="T1871" s="284">
        <v>651</v>
      </c>
      <c r="U1871" s="284">
        <v>711</v>
      </c>
      <c r="V1871" s="284">
        <v>554</v>
      </c>
      <c r="W1871" s="284">
        <v>615</v>
      </c>
      <c r="X1871" s="284">
        <v>420</v>
      </c>
      <c r="Y1871" s="284">
        <v>488</v>
      </c>
      <c r="Z1871" s="284">
        <v>587</v>
      </c>
      <c r="AA1871" s="284">
        <v>478</v>
      </c>
      <c r="AB1871" s="284">
        <v>467</v>
      </c>
      <c r="AC1871" s="284">
        <v>561</v>
      </c>
      <c r="AD1871" s="284">
        <v>688</v>
      </c>
      <c r="AE1871" s="284">
        <v>529</v>
      </c>
      <c r="AF1871" s="284">
        <v>503</v>
      </c>
      <c r="AG1871" s="284">
        <v>598</v>
      </c>
      <c r="AH1871" s="284">
        <v>730</v>
      </c>
      <c r="AI1871" s="284">
        <v>417</v>
      </c>
      <c r="AJ1871" s="284">
        <v>518</v>
      </c>
      <c r="AK1871" s="284">
        <v>612</v>
      </c>
      <c r="AL1871" s="284">
        <v>718</v>
      </c>
      <c r="AM1871" s="284">
        <v>436</v>
      </c>
      <c r="AN1871" s="284">
        <v>495</v>
      </c>
      <c r="AO1871" s="284">
        <v>563</v>
      </c>
      <c r="AP1871" s="284">
        <v>525</v>
      </c>
      <c r="AQ1871" s="284">
        <v>525</v>
      </c>
      <c r="AR1871" s="284">
        <v>705</v>
      </c>
      <c r="AS1871" s="284">
        <v>572</v>
      </c>
      <c r="AU1871" t="s">
        <v>3432</v>
      </c>
    </row>
    <row r="1872" spans="1:47" ht="13.5" customHeight="1">
      <c r="D1872" s="283" t="s">
        <v>2862</v>
      </c>
      <c r="E1872" s="282"/>
      <c r="F1872" s="285" t="s">
        <v>335</v>
      </c>
      <c r="G1872" s="199">
        <v>2.2000000000000002</v>
      </c>
      <c r="H1872" s="284">
        <v>289</v>
      </c>
      <c r="I1872" s="284">
        <v>285</v>
      </c>
      <c r="J1872" s="284">
        <v>342</v>
      </c>
      <c r="K1872" s="284">
        <v>302</v>
      </c>
      <c r="L1872" s="284">
        <v>296</v>
      </c>
      <c r="M1872" s="284">
        <v>359</v>
      </c>
      <c r="N1872" s="284">
        <v>337</v>
      </c>
      <c r="O1872" s="284">
        <v>298</v>
      </c>
      <c r="P1872" s="284">
        <v>299</v>
      </c>
      <c r="Q1872" s="284">
        <v>342</v>
      </c>
      <c r="R1872" s="284">
        <v>328</v>
      </c>
      <c r="S1872" s="284">
        <v>420</v>
      </c>
      <c r="T1872" s="284">
        <v>468</v>
      </c>
      <c r="U1872" s="284">
        <v>539</v>
      </c>
      <c r="V1872" s="284">
        <v>369</v>
      </c>
      <c r="W1872" s="284">
        <v>411</v>
      </c>
      <c r="X1872" s="284">
        <v>347</v>
      </c>
      <c r="Y1872" s="284">
        <v>374</v>
      </c>
      <c r="Z1872" s="284">
        <v>437</v>
      </c>
      <c r="AA1872" s="284">
        <v>384</v>
      </c>
      <c r="AB1872" s="284">
        <v>357</v>
      </c>
      <c r="AC1872" s="284">
        <v>391</v>
      </c>
      <c r="AD1872" s="284">
        <v>459</v>
      </c>
      <c r="AE1872" s="284">
        <v>391</v>
      </c>
      <c r="AF1872" s="284">
        <v>426</v>
      </c>
      <c r="AG1872" s="284">
        <v>461</v>
      </c>
      <c r="AH1872" s="284">
        <v>541</v>
      </c>
      <c r="AI1872" s="284">
        <v>358</v>
      </c>
      <c r="AJ1872" s="284">
        <v>378</v>
      </c>
      <c r="AK1872" s="284">
        <v>413</v>
      </c>
      <c r="AL1872" s="284">
        <v>485</v>
      </c>
      <c r="AM1872" s="284">
        <v>326</v>
      </c>
      <c r="AN1872" s="284">
        <v>345</v>
      </c>
      <c r="AO1872" s="284">
        <v>394</v>
      </c>
      <c r="AP1872" s="284">
        <v>321</v>
      </c>
      <c r="AQ1872" s="284">
        <v>321</v>
      </c>
      <c r="AR1872" s="284">
        <v>382</v>
      </c>
      <c r="AS1872" s="284">
        <v>420</v>
      </c>
      <c r="AU1872" t="s">
        <v>2862</v>
      </c>
    </row>
    <row r="1873" spans="1:47" ht="13.5" customHeight="1">
      <c r="A1873" s="272"/>
      <c r="B1873" s="272"/>
      <c r="C1873" s="292"/>
      <c r="D1873" s="283" t="s">
        <v>2865</v>
      </c>
      <c r="E1873" s="283" t="s">
        <v>4713</v>
      </c>
      <c r="F1873" s="285" t="s">
        <v>3580</v>
      </c>
      <c r="G1873" s="199">
        <v>2.2000000000000002</v>
      </c>
      <c r="H1873" s="284">
        <v>216</v>
      </c>
      <c r="I1873" s="284">
        <v>220</v>
      </c>
      <c r="J1873" s="284">
        <v>251</v>
      </c>
      <c r="K1873" s="284">
        <v>230</v>
      </c>
      <c r="L1873" s="284">
        <v>228</v>
      </c>
      <c r="M1873" s="284">
        <v>272</v>
      </c>
      <c r="N1873" s="284">
        <v>243</v>
      </c>
      <c r="O1873" s="284">
        <v>217</v>
      </c>
      <c r="P1873" s="284">
        <v>237</v>
      </c>
      <c r="Q1873" s="284">
        <v>267</v>
      </c>
      <c r="R1873" s="284">
        <v>248</v>
      </c>
      <c r="S1873" s="284">
        <v>288</v>
      </c>
      <c r="T1873" s="284">
        <v>332</v>
      </c>
      <c r="U1873" s="284">
        <v>375</v>
      </c>
      <c r="V1873" s="284">
        <v>275</v>
      </c>
      <c r="W1873" s="284">
        <v>304</v>
      </c>
      <c r="X1873" s="284">
        <v>246</v>
      </c>
      <c r="Y1873" s="284">
        <v>271</v>
      </c>
      <c r="Z1873" s="284">
        <v>316</v>
      </c>
      <c r="AA1873" s="284">
        <v>272</v>
      </c>
      <c r="AB1873" s="284">
        <v>262</v>
      </c>
      <c r="AC1873" s="284">
        <v>294</v>
      </c>
      <c r="AD1873" s="284">
        <v>345</v>
      </c>
      <c r="AE1873" s="284">
        <v>285</v>
      </c>
      <c r="AF1873" s="284">
        <v>296</v>
      </c>
      <c r="AG1873" s="284">
        <v>329</v>
      </c>
      <c r="AH1873" s="284">
        <v>386</v>
      </c>
      <c r="AI1873" s="284">
        <v>250</v>
      </c>
      <c r="AJ1873" s="284">
        <v>272</v>
      </c>
      <c r="AK1873" s="284">
        <v>305</v>
      </c>
      <c r="AL1873" s="284">
        <v>357</v>
      </c>
      <c r="AM1873" s="284">
        <v>235</v>
      </c>
      <c r="AN1873" s="284">
        <v>255</v>
      </c>
      <c r="AO1873" s="284">
        <v>290</v>
      </c>
      <c r="AP1873" s="284">
        <v>256</v>
      </c>
      <c r="AQ1873" s="284">
        <v>256</v>
      </c>
      <c r="AR1873" s="284">
        <v>313</v>
      </c>
      <c r="AS1873" s="284">
        <v>305</v>
      </c>
      <c r="AU1873" t="s">
        <v>2865</v>
      </c>
    </row>
    <row r="1874" spans="1:47" ht="13.5" customHeight="1">
      <c r="A1874" s="272"/>
      <c r="B1874" s="272"/>
      <c r="C1874" s="292"/>
      <c r="D1874" s="283" t="s">
        <v>3435</v>
      </c>
      <c r="E1874" s="283" t="s">
        <v>4713</v>
      </c>
      <c r="F1874" s="285" t="s">
        <v>3580</v>
      </c>
      <c r="G1874" s="199">
        <v>2.2000000000000002</v>
      </c>
      <c r="H1874" s="284">
        <v>216</v>
      </c>
      <c r="I1874" s="284">
        <v>220</v>
      </c>
      <c r="J1874" s="284">
        <v>251</v>
      </c>
      <c r="K1874" s="284">
        <v>230</v>
      </c>
      <c r="L1874" s="284">
        <v>228</v>
      </c>
      <c r="M1874" s="284">
        <v>272</v>
      </c>
      <c r="N1874" s="284">
        <v>243</v>
      </c>
      <c r="O1874" s="284">
        <v>217</v>
      </c>
      <c r="P1874" s="284">
        <v>237</v>
      </c>
      <c r="Q1874" s="284">
        <v>267</v>
      </c>
      <c r="R1874" s="284">
        <v>248</v>
      </c>
      <c r="S1874" s="284">
        <v>288</v>
      </c>
      <c r="T1874" s="284">
        <v>332</v>
      </c>
      <c r="U1874" s="284">
        <v>375</v>
      </c>
      <c r="V1874" s="284">
        <v>275</v>
      </c>
      <c r="W1874" s="284">
        <v>304</v>
      </c>
      <c r="X1874" s="284">
        <v>246</v>
      </c>
      <c r="Y1874" s="284">
        <v>271</v>
      </c>
      <c r="Z1874" s="284">
        <v>316</v>
      </c>
      <c r="AA1874" s="284">
        <v>272</v>
      </c>
      <c r="AB1874" s="284">
        <v>262</v>
      </c>
      <c r="AC1874" s="284">
        <v>294</v>
      </c>
      <c r="AD1874" s="284">
        <v>345</v>
      </c>
      <c r="AE1874" s="284">
        <v>285</v>
      </c>
      <c r="AF1874" s="284">
        <v>296</v>
      </c>
      <c r="AG1874" s="284">
        <v>329</v>
      </c>
      <c r="AH1874" s="284">
        <v>386</v>
      </c>
      <c r="AI1874" s="284">
        <v>250</v>
      </c>
      <c r="AJ1874" s="284">
        <v>272</v>
      </c>
      <c r="AK1874" s="284">
        <v>305</v>
      </c>
      <c r="AL1874" s="284">
        <v>357</v>
      </c>
      <c r="AM1874" s="284">
        <v>235</v>
      </c>
      <c r="AN1874" s="284">
        <v>255</v>
      </c>
      <c r="AO1874" s="284">
        <v>290</v>
      </c>
      <c r="AP1874" s="284">
        <v>256</v>
      </c>
      <c r="AQ1874" s="284">
        <v>256</v>
      </c>
      <c r="AR1874" s="284">
        <v>313</v>
      </c>
      <c r="AS1874" s="284">
        <v>305</v>
      </c>
      <c r="AU1874" t="s">
        <v>3435</v>
      </c>
    </row>
    <row r="1875" spans="1:47" ht="13.5" customHeight="1">
      <c r="D1875" s="283" t="s">
        <v>2866</v>
      </c>
      <c r="E1875" s="282"/>
      <c r="F1875" s="285" t="s">
        <v>854</v>
      </c>
      <c r="G1875" s="199">
        <v>2.8000000000000003</v>
      </c>
      <c r="H1875" s="284">
        <v>302</v>
      </c>
      <c r="I1875" s="284">
        <v>298</v>
      </c>
      <c r="J1875" s="284">
        <v>359</v>
      </c>
      <c r="K1875" s="284">
        <v>317</v>
      </c>
      <c r="L1875" s="284">
        <v>312</v>
      </c>
      <c r="M1875" s="284">
        <v>382</v>
      </c>
      <c r="N1875" s="284">
        <v>359</v>
      </c>
      <c r="O1875" s="284">
        <v>315</v>
      </c>
      <c r="P1875" s="284">
        <v>316</v>
      </c>
      <c r="Q1875" s="284">
        <v>362</v>
      </c>
      <c r="R1875" s="284">
        <v>348</v>
      </c>
      <c r="S1875" s="284">
        <v>434</v>
      </c>
      <c r="T1875" s="284">
        <v>489</v>
      </c>
      <c r="U1875" s="284">
        <v>560</v>
      </c>
      <c r="V1875" s="284">
        <v>387</v>
      </c>
      <c r="W1875" s="284">
        <v>430</v>
      </c>
      <c r="X1875" s="284">
        <v>361</v>
      </c>
      <c r="Y1875" s="284">
        <v>393</v>
      </c>
      <c r="Z1875" s="284">
        <v>458</v>
      </c>
      <c r="AA1875" s="284">
        <v>399</v>
      </c>
      <c r="AB1875" s="284">
        <v>376</v>
      </c>
      <c r="AC1875" s="284">
        <v>417</v>
      </c>
      <c r="AD1875" s="284">
        <v>490</v>
      </c>
      <c r="AE1875" s="284">
        <v>410</v>
      </c>
      <c r="AF1875" s="284">
        <v>445</v>
      </c>
      <c r="AG1875" s="284">
        <v>487</v>
      </c>
      <c r="AH1875" s="284">
        <v>572</v>
      </c>
      <c r="AI1875" s="284">
        <v>370</v>
      </c>
      <c r="AJ1875" s="284">
        <v>397</v>
      </c>
      <c r="AK1875" s="284">
        <v>439</v>
      </c>
      <c r="AL1875" s="284">
        <v>515</v>
      </c>
      <c r="AM1875" s="284">
        <v>339</v>
      </c>
      <c r="AN1875" s="284">
        <v>364</v>
      </c>
      <c r="AO1875" s="284">
        <v>415</v>
      </c>
      <c r="AP1875" s="284">
        <v>339</v>
      </c>
      <c r="AQ1875" s="284">
        <v>339</v>
      </c>
      <c r="AR1875" s="284">
        <v>411</v>
      </c>
      <c r="AS1875" s="284">
        <v>438</v>
      </c>
      <c r="AU1875" t="s">
        <v>2866</v>
      </c>
    </row>
    <row r="1876" spans="1:47" ht="13.5" customHeight="1">
      <c r="A1876" s="272"/>
      <c r="B1876" s="272"/>
      <c r="C1876" s="292"/>
      <c r="D1876" s="283" t="s">
        <v>2869</v>
      </c>
      <c r="E1876" s="283" t="s">
        <v>4713</v>
      </c>
      <c r="F1876" s="285" t="s">
        <v>3581</v>
      </c>
      <c r="G1876" s="199">
        <v>2.8000000000000003</v>
      </c>
      <c r="H1876" s="284">
        <v>227</v>
      </c>
      <c r="I1876" s="284">
        <v>225</v>
      </c>
      <c r="J1876" s="284">
        <v>274</v>
      </c>
      <c r="K1876" s="284">
        <v>236</v>
      </c>
      <c r="L1876" s="284">
        <v>233</v>
      </c>
      <c r="M1876" s="284">
        <v>286</v>
      </c>
      <c r="N1876" s="284">
        <v>270</v>
      </c>
      <c r="O1876" s="284">
        <v>244</v>
      </c>
      <c r="P1876" s="284">
        <v>245</v>
      </c>
      <c r="Q1876" s="284">
        <v>281</v>
      </c>
      <c r="R1876" s="284">
        <v>272</v>
      </c>
      <c r="S1876" s="284">
        <v>307</v>
      </c>
      <c r="T1876" s="284">
        <v>360</v>
      </c>
      <c r="U1876" s="284">
        <v>402</v>
      </c>
      <c r="V1876" s="284">
        <v>297</v>
      </c>
      <c r="W1876" s="284">
        <v>329</v>
      </c>
      <c r="X1876" s="284">
        <v>259</v>
      </c>
      <c r="Y1876" s="284">
        <v>289</v>
      </c>
      <c r="Z1876" s="284">
        <v>337</v>
      </c>
      <c r="AA1876" s="284">
        <v>286</v>
      </c>
      <c r="AB1876" s="284">
        <v>280</v>
      </c>
      <c r="AC1876" s="284">
        <v>320</v>
      </c>
      <c r="AD1876" s="284">
        <v>375</v>
      </c>
      <c r="AE1876" s="284">
        <v>304</v>
      </c>
      <c r="AF1876" s="284">
        <v>315</v>
      </c>
      <c r="AG1876" s="284">
        <v>355</v>
      </c>
      <c r="AH1876" s="284">
        <v>416</v>
      </c>
      <c r="AI1876" s="284">
        <v>260</v>
      </c>
      <c r="AJ1876" s="284">
        <v>291</v>
      </c>
      <c r="AK1876" s="284">
        <v>331</v>
      </c>
      <c r="AL1876" s="284">
        <v>388</v>
      </c>
      <c r="AM1876" s="284">
        <v>249</v>
      </c>
      <c r="AN1876" s="284">
        <v>273</v>
      </c>
      <c r="AO1876" s="284">
        <v>311</v>
      </c>
      <c r="AP1876" s="284">
        <v>279</v>
      </c>
      <c r="AQ1876" s="284">
        <v>279</v>
      </c>
      <c r="AR1876" s="284">
        <v>351</v>
      </c>
      <c r="AS1876" s="284">
        <v>327</v>
      </c>
      <c r="AU1876" t="s">
        <v>2869</v>
      </c>
    </row>
    <row r="1877" spans="1:47" ht="13.5" customHeight="1">
      <c r="A1877" s="272"/>
      <c r="B1877" s="272"/>
      <c r="C1877" s="292"/>
      <c r="D1877" s="283" t="s">
        <v>3437</v>
      </c>
      <c r="E1877" s="283" t="s">
        <v>4713</v>
      </c>
      <c r="F1877" s="285" t="s">
        <v>3581</v>
      </c>
      <c r="G1877" s="199">
        <v>2.8000000000000003</v>
      </c>
      <c r="H1877" s="284">
        <v>227</v>
      </c>
      <c r="I1877" s="284">
        <v>225</v>
      </c>
      <c r="J1877" s="284">
        <v>274</v>
      </c>
      <c r="K1877" s="284">
        <v>236</v>
      </c>
      <c r="L1877" s="284">
        <v>233</v>
      </c>
      <c r="M1877" s="284">
        <v>286</v>
      </c>
      <c r="N1877" s="284">
        <v>270</v>
      </c>
      <c r="O1877" s="284">
        <v>244</v>
      </c>
      <c r="P1877" s="284">
        <v>245</v>
      </c>
      <c r="Q1877" s="284">
        <v>281</v>
      </c>
      <c r="R1877" s="284">
        <v>272</v>
      </c>
      <c r="S1877" s="284">
        <v>307</v>
      </c>
      <c r="T1877" s="284">
        <v>360</v>
      </c>
      <c r="U1877" s="284">
        <v>402</v>
      </c>
      <c r="V1877" s="284">
        <v>297</v>
      </c>
      <c r="W1877" s="284">
        <v>329</v>
      </c>
      <c r="X1877" s="284">
        <v>259</v>
      </c>
      <c r="Y1877" s="284">
        <v>289</v>
      </c>
      <c r="Z1877" s="284">
        <v>337</v>
      </c>
      <c r="AA1877" s="284">
        <v>286</v>
      </c>
      <c r="AB1877" s="284">
        <v>280</v>
      </c>
      <c r="AC1877" s="284">
        <v>320</v>
      </c>
      <c r="AD1877" s="284">
        <v>375</v>
      </c>
      <c r="AE1877" s="284">
        <v>304</v>
      </c>
      <c r="AF1877" s="284">
        <v>315</v>
      </c>
      <c r="AG1877" s="284">
        <v>355</v>
      </c>
      <c r="AH1877" s="284">
        <v>416</v>
      </c>
      <c r="AI1877" s="284">
        <v>260</v>
      </c>
      <c r="AJ1877" s="284">
        <v>291</v>
      </c>
      <c r="AK1877" s="284">
        <v>331</v>
      </c>
      <c r="AL1877" s="284">
        <v>388</v>
      </c>
      <c r="AM1877" s="284">
        <v>249</v>
      </c>
      <c r="AN1877" s="284">
        <v>273</v>
      </c>
      <c r="AO1877" s="284">
        <v>311</v>
      </c>
      <c r="AP1877" s="284">
        <v>279</v>
      </c>
      <c r="AQ1877" s="284">
        <v>279</v>
      </c>
      <c r="AR1877" s="284">
        <v>351</v>
      </c>
      <c r="AS1877" s="284">
        <v>327</v>
      </c>
      <c r="AU1877" t="s">
        <v>3437</v>
      </c>
    </row>
    <row r="1878" spans="1:47" ht="13.5" customHeight="1">
      <c r="D1878" s="283" t="s">
        <v>3766</v>
      </c>
      <c r="E1878" s="282"/>
      <c r="F1878" s="285" t="s">
        <v>337</v>
      </c>
      <c r="G1878" s="199">
        <v>3.3000000000000003</v>
      </c>
      <c r="H1878" s="284">
        <v>349</v>
      </c>
      <c r="I1878" s="284">
        <v>344</v>
      </c>
      <c r="J1878" s="284">
        <v>414</v>
      </c>
      <c r="K1878" s="284">
        <v>368</v>
      </c>
      <c r="L1878" s="284">
        <v>362</v>
      </c>
      <c r="M1878" s="284">
        <v>443</v>
      </c>
      <c r="N1878" s="284">
        <v>417</v>
      </c>
      <c r="O1878" s="284">
        <v>365</v>
      </c>
      <c r="P1878" s="284">
        <v>367</v>
      </c>
      <c r="Q1878" s="284">
        <v>420</v>
      </c>
      <c r="R1878" s="284">
        <v>403</v>
      </c>
      <c r="S1878" s="284">
        <v>467</v>
      </c>
      <c r="T1878" s="284">
        <v>532</v>
      </c>
      <c r="U1878" s="284">
        <v>606</v>
      </c>
      <c r="V1878" s="284">
        <v>425</v>
      </c>
      <c r="W1878" s="284">
        <v>473</v>
      </c>
      <c r="X1878" s="284">
        <v>392</v>
      </c>
      <c r="Y1878" s="284">
        <v>430</v>
      </c>
      <c r="Z1878" s="284">
        <v>502</v>
      </c>
      <c r="AA1878" s="284">
        <v>433</v>
      </c>
      <c r="AB1878" s="284">
        <v>413</v>
      </c>
      <c r="AC1878" s="284">
        <v>462</v>
      </c>
      <c r="AD1878" s="284">
        <v>542</v>
      </c>
      <c r="AE1878" s="284">
        <v>450</v>
      </c>
      <c r="AF1878" s="284">
        <v>482</v>
      </c>
      <c r="AG1878" s="284">
        <v>532</v>
      </c>
      <c r="AH1878" s="284">
        <v>625</v>
      </c>
      <c r="AI1878" s="284">
        <v>400</v>
      </c>
      <c r="AJ1878" s="284">
        <v>435</v>
      </c>
      <c r="AK1878" s="284">
        <v>484</v>
      </c>
      <c r="AL1878" s="284">
        <v>568</v>
      </c>
      <c r="AM1878" s="284">
        <v>371</v>
      </c>
      <c r="AN1878" s="284">
        <v>400</v>
      </c>
      <c r="AO1878" s="284">
        <v>456</v>
      </c>
      <c r="AP1878" s="284">
        <v>383</v>
      </c>
      <c r="AQ1878" s="284">
        <v>383</v>
      </c>
      <c r="AR1878" s="284">
        <v>470</v>
      </c>
      <c r="AS1878" s="284">
        <v>473</v>
      </c>
      <c r="AU1878" t="s">
        <v>3766</v>
      </c>
    </row>
    <row r="1879" spans="1:47" ht="13.5" customHeight="1">
      <c r="A1879" s="272"/>
      <c r="B1879" s="272"/>
      <c r="C1879" s="292"/>
      <c r="D1879" s="283" t="s">
        <v>3771</v>
      </c>
      <c r="E1879" s="283" t="s">
        <v>4713</v>
      </c>
      <c r="F1879" s="285" t="s">
        <v>1894</v>
      </c>
      <c r="G1879" s="199">
        <v>3.3000000000000003</v>
      </c>
      <c r="H1879" s="284">
        <v>275</v>
      </c>
      <c r="I1879" s="284">
        <v>282</v>
      </c>
      <c r="J1879" s="284">
        <v>321</v>
      </c>
      <c r="K1879" s="284">
        <v>293</v>
      </c>
      <c r="L1879" s="284">
        <v>290</v>
      </c>
      <c r="M1879" s="284">
        <v>356</v>
      </c>
      <c r="N1879" s="284">
        <v>311</v>
      </c>
      <c r="O1879" s="284">
        <v>279</v>
      </c>
      <c r="P1879" s="284">
        <v>312</v>
      </c>
      <c r="Q1879" s="284">
        <v>346</v>
      </c>
      <c r="R1879" s="284">
        <v>322</v>
      </c>
      <c r="S1879" s="284">
        <v>355</v>
      </c>
      <c r="T1879" s="284">
        <v>418</v>
      </c>
      <c r="U1879" s="284">
        <v>467</v>
      </c>
      <c r="V1879" s="284">
        <v>351</v>
      </c>
      <c r="W1879" s="284">
        <v>390</v>
      </c>
      <c r="X1879" s="284">
        <v>305</v>
      </c>
      <c r="Y1879" s="284">
        <v>341</v>
      </c>
      <c r="Z1879" s="284">
        <v>397</v>
      </c>
      <c r="AA1879" s="284">
        <v>336</v>
      </c>
      <c r="AB1879" s="284">
        <v>331</v>
      </c>
      <c r="AC1879" s="284">
        <v>379</v>
      </c>
      <c r="AD1879" s="284">
        <v>444</v>
      </c>
      <c r="AE1879" s="284">
        <v>359</v>
      </c>
      <c r="AF1879" s="284">
        <v>366</v>
      </c>
      <c r="AG1879" s="284">
        <v>414</v>
      </c>
      <c r="AH1879" s="284">
        <v>486</v>
      </c>
      <c r="AI1879" s="284">
        <v>305</v>
      </c>
      <c r="AJ1879" s="284">
        <v>342</v>
      </c>
      <c r="AK1879" s="284">
        <v>390</v>
      </c>
      <c r="AL1879" s="284">
        <v>457</v>
      </c>
      <c r="AM1879" s="284">
        <v>294</v>
      </c>
      <c r="AN1879" s="284">
        <v>323</v>
      </c>
      <c r="AO1879" s="284">
        <v>368</v>
      </c>
      <c r="AP1879" s="284">
        <v>339</v>
      </c>
      <c r="AQ1879" s="284">
        <v>339</v>
      </c>
      <c r="AR1879" s="284">
        <v>425</v>
      </c>
      <c r="AS1879" s="284">
        <v>382</v>
      </c>
      <c r="AU1879" t="s">
        <v>3771</v>
      </c>
    </row>
    <row r="1880" spans="1:47" ht="13.5" customHeight="1">
      <c r="A1880" s="272"/>
      <c r="B1880" s="272"/>
      <c r="C1880" s="292"/>
      <c r="D1880" s="283" t="s">
        <v>3774</v>
      </c>
      <c r="E1880" s="283" t="s">
        <v>4713</v>
      </c>
      <c r="F1880" s="285" t="s">
        <v>1894</v>
      </c>
      <c r="G1880" s="199">
        <v>3.3000000000000003</v>
      </c>
      <c r="H1880" s="284">
        <v>275</v>
      </c>
      <c r="I1880" s="284">
        <v>282</v>
      </c>
      <c r="J1880" s="284">
        <v>321</v>
      </c>
      <c r="K1880" s="284">
        <v>293</v>
      </c>
      <c r="L1880" s="284">
        <v>290</v>
      </c>
      <c r="M1880" s="284">
        <v>356</v>
      </c>
      <c r="N1880" s="284">
        <v>311</v>
      </c>
      <c r="O1880" s="284">
        <v>279</v>
      </c>
      <c r="P1880" s="284">
        <v>312</v>
      </c>
      <c r="Q1880" s="284">
        <v>346</v>
      </c>
      <c r="R1880" s="284">
        <v>322</v>
      </c>
      <c r="S1880" s="284">
        <v>355</v>
      </c>
      <c r="T1880" s="284">
        <v>418</v>
      </c>
      <c r="U1880" s="284">
        <v>467</v>
      </c>
      <c r="V1880" s="284">
        <v>351</v>
      </c>
      <c r="W1880" s="284">
        <v>390</v>
      </c>
      <c r="X1880" s="284">
        <v>305</v>
      </c>
      <c r="Y1880" s="284">
        <v>341</v>
      </c>
      <c r="Z1880" s="284">
        <v>397</v>
      </c>
      <c r="AA1880" s="284">
        <v>336</v>
      </c>
      <c r="AB1880" s="284">
        <v>331</v>
      </c>
      <c r="AC1880" s="284">
        <v>379</v>
      </c>
      <c r="AD1880" s="284">
        <v>444</v>
      </c>
      <c r="AE1880" s="284">
        <v>359</v>
      </c>
      <c r="AF1880" s="284">
        <v>366</v>
      </c>
      <c r="AG1880" s="284">
        <v>414</v>
      </c>
      <c r="AH1880" s="284">
        <v>486</v>
      </c>
      <c r="AI1880" s="284">
        <v>305</v>
      </c>
      <c r="AJ1880" s="284">
        <v>342</v>
      </c>
      <c r="AK1880" s="284">
        <v>390</v>
      </c>
      <c r="AL1880" s="284">
        <v>457</v>
      </c>
      <c r="AM1880" s="284">
        <v>294</v>
      </c>
      <c r="AN1880" s="284">
        <v>323</v>
      </c>
      <c r="AO1880" s="284">
        <v>368</v>
      </c>
      <c r="AP1880" s="284">
        <v>339</v>
      </c>
      <c r="AQ1880" s="284">
        <v>339</v>
      </c>
      <c r="AR1880" s="284">
        <v>425</v>
      </c>
      <c r="AS1880" s="284">
        <v>382</v>
      </c>
      <c r="AU1880" t="s">
        <v>3774</v>
      </c>
    </row>
    <row r="1881" spans="1:47" ht="13.5" customHeight="1">
      <c r="D1881" s="283" t="s">
        <v>273</v>
      </c>
      <c r="E1881" s="282"/>
      <c r="F1881" s="285" t="s">
        <v>850</v>
      </c>
      <c r="G1881" s="199">
        <v>5.5</v>
      </c>
      <c r="H1881" s="284">
        <v>387</v>
      </c>
      <c r="I1881" s="284">
        <v>393</v>
      </c>
      <c r="J1881" s="284">
        <v>454</v>
      </c>
      <c r="K1881" s="284">
        <v>431</v>
      </c>
      <c r="L1881" s="284">
        <v>421</v>
      </c>
      <c r="M1881" s="284">
        <v>519</v>
      </c>
      <c r="N1881" s="284">
        <v>453</v>
      </c>
      <c r="O1881" s="284">
        <v>394</v>
      </c>
      <c r="P1881" s="284">
        <v>437</v>
      </c>
      <c r="Q1881" s="284">
        <v>495</v>
      </c>
      <c r="R1881" s="284">
        <v>477</v>
      </c>
      <c r="S1881" s="284">
        <v>557</v>
      </c>
      <c r="T1881" s="284">
        <v>660</v>
      </c>
      <c r="U1881" s="284">
        <v>737</v>
      </c>
      <c r="V1881" s="284">
        <v>532</v>
      </c>
      <c r="W1881" s="284">
        <v>593</v>
      </c>
      <c r="X1881" s="284">
        <v>438</v>
      </c>
      <c r="Y1881" s="284">
        <v>496</v>
      </c>
      <c r="Z1881" s="284">
        <v>593</v>
      </c>
      <c r="AA1881" s="284">
        <v>496</v>
      </c>
      <c r="AB1881" s="284">
        <v>470</v>
      </c>
      <c r="AC1881" s="284">
        <v>548</v>
      </c>
      <c r="AD1881" s="284">
        <v>667</v>
      </c>
      <c r="AE1881" s="284">
        <v>530</v>
      </c>
      <c r="AF1881" s="284">
        <v>541</v>
      </c>
      <c r="AG1881" s="284">
        <v>621</v>
      </c>
      <c r="AH1881" s="284">
        <v>752</v>
      </c>
      <c r="AI1881" s="284">
        <v>445</v>
      </c>
      <c r="AJ1881" s="284">
        <v>522</v>
      </c>
      <c r="AK1881" s="284">
        <v>600</v>
      </c>
      <c r="AL1881" s="284">
        <v>705</v>
      </c>
      <c r="AM1881" s="284">
        <v>437</v>
      </c>
      <c r="AN1881" s="284">
        <v>485</v>
      </c>
      <c r="AO1881" s="284">
        <v>552</v>
      </c>
      <c r="AP1881" s="284">
        <v>490</v>
      </c>
      <c r="AQ1881" s="284">
        <v>490</v>
      </c>
      <c r="AR1881" s="284">
        <v>636</v>
      </c>
      <c r="AS1881" s="284">
        <v>586</v>
      </c>
      <c r="AU1881" t="s">
        <v>273</v>
      </c>
    </row>
    <row r="1882" spans="1:47" ht="13.5" customHeight="1">
      <c r="A1882" s="283"/>
      <c r="B1882" s="283"/>
      <c r="C1882" s="293"/>
      <c r="D1882" s="283" t="s">
        <v>277</v>
      </c>
      <c r="E1882" s="283" t="s">
        <v>4713</v>
      </c>
      <c r="F1882" s="285" t="s">
        <v>847</v>
      </c>
      <c r="G1882" s="199">
        <v>5.5</v>
      </c>
      <c r="H1882" s="284">
        <v>332</v>
      </c>
      <c r="I1882" s="284">
        <v>340</v>
      </c>
      <c r="J1882" s="284">
        <v>389</v>
      </c>
      <c r="K1882" s="284">
        <v>356</v>
      </c>
      <c r="L1882" s="284">
        <v>348</v>
      </c>
      <c r="M1882" s="284">
        <v>453</v>
      </c>
      <c r="N1882" s="284">
        <v>380</v>
      </c>
      <c r="O1882" s="284">
        <v>343</v>
      </c>
      <c r="P1882" s="284">
        <v>393</v>
      </c>
      <c r="Q1882" s="284">
        <v>437</v>
      </c>
      <c r="R1882" s="284">
        <v>423</v>
      </c>
      <c r="S1882" s="284">
        <v>449</v>
      </c>
      <c r="T1882" s="284">
        <v>550</v>
      </c>
      <c r="U1882" s="284">
        <v>603</v>
      </c>
      <c r="V1882" s="284">
        <v>464</v>
      </c>
      <c r="W1882" s="284">
        <v>514</v>
      </c>
      <c r="X1882" s="284">
        <v>357</v>
      </c>
      <c r="Y1882" s="284">
        <v>413</v>
      </c>
      <c r="Z1882" s="284">
        <v>497</v>
      </c>
      <c r="AA1882" s="284">
        <v>406</v>
      </c>
      <c r="AB1882" s="284">
        <v>395</v>
      </c>
      <c r="AC1882" s="284">
        <v>472</v>
      </c>
      <c r="AD1882" s="284">
        <v>577</v>
      </c>
      <c r="AE1882" s="284">
        <v>447</v>
      </c>
      <c r="AF1882" s="284">
        <v>430</v>
      </c>
      <c r="AG1882" s="284">
        <v>508</v>
      </c>
      <c r="AH1882" s="284">
        <v>620</v>
      </c>
      <c r="AI1882" s="284">
        <v>356</v>
      </c>
      <c r="AJ1882" s="284">
        <v>438</v>
      </c>
      <c r="AK1882" s="284">
        <v>515</v>
      </c>
      <c r="AL1882" s="284">
        <v>604</v>
      </c>
      <c r="AM1882" s="284">
        <v>368</v>
      </c>
      <c r="AN1882" s="284">
        <v>417</v>
      </c>
      <c r="AO1882" s="284">
        <v>473</v>
      </c>
      <c r="AP1882" s="284">
        <v>431</v>
      </c>
      <c r="AQ1882" s="284">
        <v>431</v>
      </c>
      <c r="AR1882" s="284">
        <v>577</v>
      </c>
      <c r="AS1882" s="284">
        <v>476</v>
      </c>
      <c r="AU1882" t="s">
        <v>277</v>
      </c>
    </row>
    <row r="1883" spans="1:47" ht="13.5" customHeight="1">
      <c r="A1883" s="283"/>
      <c r="B1883" s="283"/>
      <c r="C1883" s="293"/>
      <c r="D1883" s="283" t="s">
        <v>3438</v>
      </c>
      <c r="E1883" s="283" t="s">
        <v>4713</v>
      </c>
      <c r="F1883" s="285" t="s">
        <v>847</v>
      </c>
      <c r="G1883" s="199">
        <v>5.5</v>
      </c>
      <c r="H1883" s="284">
        <v>332</v>
      </c>
      <c r="I1883" s="284">
        <v>340</v>
      </c>
      <c r="J1883" s="284">
        <v>389</v>
      </c>
      <c r="K1883" s="284">
        <v>356</v>
      </c>
      <c r="L1883" s="284">
        <v>348</v>
      </c>
      <c r="M1883" s="284">
        <v>453</v>
      </c>
      <c r="N1883" s="284">
        <v>380</v>
      </c>
      <c r="O1883" s="284">
        <v>343</v>
      </c>
      <c r="P1883" s="284">
        <v>393</v>
      </c>
      <c r="Q1883" s="284">
        <v>437</v>
      </c>
      <c r="R1883" s="284">
        <v>423</v>
      </c>
      <c r="S1883" s="284">
        <v>449</v>
      </c>
      <c r="T1883" s="284">
        <v>550</v>
      </c>
      <c r="U1883" s="284">
        <v>603</v>
      </c>
      <c r="V1883" s="284">
        <v>464</v>
      </c>
      <c r="W1883" s="284">
        <v>514</v>
      </c>
      <c r="X1883" s="284">
        <v>357</v>
      </c>
      <c r="Y1883" s="284">
        <v>413</v>
      </c>
      <c r="Z1883" s="284">
        <v>497</v>
      </c>
      <c r="AA1883" s="284">
        <v>406</v>
      </c>
      <c r="AB1883" s="284">
        <v>395</v>
      </c>
      <c r="AC1883" s="284">
        <v>472</v>
      </c>
      <c r="AD1883" s="284">
        <v>577</v>
      </c>
      <c r="AE1883" s="284">
        <v>447</v>
      </c>
      <c r="AF1883" s="284">
        <v>430</v>
      </c>
      <c r="AG1883" s="284">
        <v>508</v>
      </c>
      <c r="AH1883" s="284">
        <v>620</v>
      </c>
      <c r="AI1883" s="284">
        <v>356</v>
      </c>
      <c r="AJ1883" s="284">
        <v>438</v>
      </c>
      <c r="AK1883" s="284">
        <v>515</v>
      </c>
      <c r="AL1883" s="284">
        <v>604</v>
      </c>
      <c r="AM1883" s="284">
        <v>368</v>
      </c>
      <c r="AN1883" s="284">
        <v>417</v>
      </c>
      <c r="AO1883" s="284">
        <v>473</v>
      </c>
      <c r="AP1883" s="284">
        <v>431</v>
      </c>
      <c r="AQ1883" s="284">
        <v>431</v>
      </c>
      <c r="AR1883" s="284">
        <v>577</v>
      </c>
      <c r="AS1883" s="284">
        <v>476</v>
      </c>
      <c r="AU1883" t="s">
        <v>3438</v>
      </c>
    </row>
    <row r="1884" spans="1:47" ht="13.5" customHeight="1">
      <c r="D1884" s="283" t="s">
        <v>4581</v>
      </c>
      <c r="E1884" s="282"/>
      <c r="F1884" s="285" t="s">
        <v>4582</v>
      </c>
      <c r="G1884" s="199">
        <v>6</v>
      </c>
      <c r="H1884" s="287" t="s">
        <v>2022</v>
      </c>
      <c r="I1884" s="287" t="s">
        <v>2022</v>
      </c>
      <c r="J1884" s="287" t="s">
        <v>2022</v>
      </c>
      <c r="K1884" s="287" t="s">
        <v>2022</v>
      </c>
      <c r="L1884" s="287" t="s">
        <v>2022</v>
      </c>
      <c r="M1884" s="287" t="s">
        <v>2022</v>
      </c>
      <c r="N1884" s="287" t="s">
        <v>2022</v>
      </c>
      <c r="O1884" s="287" t="s">
        <v>2022</v>
      </c>
      <c r="P1884" s="287" t="s">
        <v>2022</v>
      </c>
      <c r="Q1884" s="287" t="s">
        <v>2022</v>
      </c>
      <c r="R1884" s="287" t="s">
        <v>2022</v>
      </c>
      <c r="S1884" s="284">
        <v>637</v>
      </c>
      <c r="T1884" s="284">
        <v>750</v>
      </c>
      <c r="U1884" s="284">
        <v>840</v>
      </c>
      <c r="V1884" s="284">
        <v>589</v>
      </c>
      <c r="W1884" s="284">
        <v>656</v>
      </c>
      <c r="X1884" s="284">
        <v>485</v>
      </c>
      <c r="Y1884" s="284">
        <v>549</v>
      </c>
      <c r="Z1884" s="284">
        <v>656</v>
      </c>
      <c r="AA1884" s="284">
        <v>549</v>
      </c>
      <c r="AB1884" s="284">
        <v>521</v>
      </c>
      <c r="AC1884" s="284">
        <v>608</v>
      </c>
      <c r="AD1884" s="284">
        <v>739</v>
      </c>
      <c r="AE1884" s="284">
        <v>588</v>
      </c>
      <c r="AF1884" s="284">
        <v>592</v>
      </c>
      <c r="AG1884" s="284">
        <v>680</v>
      </c>
      <c r="AH1884" s="284">
        <v>824</v>
      </c>
      <c r="AI1884" s="284">
        <v>0</v>
      </c>
      <c r="AJ1884" s="284">
        <v>576</v>
      </c>
      <c r="AK1884" s="284">
        <v>663</v>
      </c>
      <c r="AL1884" s="284">
        <v>778</v>
      </c>
      <c r="AM1884" s="284">
        <v>486</v>
      </c>
      <c r="AN1884" s="284">
        <v>539</v>
      </c>
      <c r="AO1884" s="284">
        <v>614</v>
      </c>
      <c r="AP1884" s="284">
        <v>529</v>
      </c>
      <c r="AQ1884" s="284">
        <v>529</v>
      </c>
      <c r="AR1884" s="284">
        <v>690</v>
      </c>
      <c r="AS1884" s="284">
        <v>625</v>
      </c>
      <c r="AU1884" t="s">
        <v>4581</v>
      </c>
    </row>
    <row r="1885" spans="1:47" ht="13.5" customHeight="1">
      <c r="A1885" s="272"/>
      <c r="B1885" s="272"/>
      <c r="C1885" s="292"/>
      <c r="D1885" s="283" t="s">
        <v>4583</v>
      </c>
      <c r="E1885" s="283" t="s">
        <v>4713</v>
      </c>
      <c r="F1885" s="285" t="s">
        <v>4573</v>
      </c>
      <c r="G1885" s="199">
        <v>6</v>
      </c>
      <c r="H1885" s="287" t="s">
        <v>2022</v>
      </c>
      <c r="I1885" s="287" t="s">
        <v>2022</v>
      </c>
      <c r="J1885" s="287" t="s">
        <v>2022</v>
      </c>
      <c r="K1885" s="287" t="s">
        <v>2022</v>
      </c>
      <c r="L1885" s="287" t="s">
        <v>2022</v>
      </c>
      <c r="M1885" s="287" t="s">
        <v>2022</v>
      </c>
      <c r="N1885" s="287" t="s">
        <v>2022</v>
      </c>
      <c r="O1885" s="287" t="s">
        <v>2022</v>
      </c>
      <c r="P1885" s="287" t="s">
        <v>2022</v>
      </c>
      <c r="Q1885" s="287" t="s">
        <v>2022</v>
      </c>
      <c r="R1885" s="287" t="s">
        <v>2022</v>
      </c>
      <c r="S1885" s="284">
        <v>506</v>
      </c>
      <c r="T1885" s="284">
        <v>618</v>
      </c>
      <c r="U1885" s="284">
        <v>678</v>
      </c>
      <c r="V1885" s="284">
        <v>509</v>
      </c>
      <c r="W1885" s="284">
        <v>564</v>
      </c>
      <c r="X1885" s="284">
        <v>392</v>
      </c>
      <c r="Y1885" s="284">
        <v>453</v>
      </c>
      <c r="Z1885" s="284">
        <v>545</v>
      </c>
      <c r="AA1885" s="284">
        <v>445</v>
      </c>
      <c r="AB1885" s="284">
        <v>434</v>
      </c>
      <c r="AC1885" s="284">
        <v>519</v>
      </c>
      <c r="AD1885" s="284">
        <v>634</v>
      </c>
      <c r="AE1885" s="284">
        <v>491</v>
      </c>
      <c r="AF1885" s="284">
        <v>469</v>
      </c>
      <c r="AG1885" s="284">
        <v>555</v>
      </c>
      <c r="AH1885" s="284">
        <v>677</v>
      </c>
      <c r="AI1885" s="284">
        <v>0</v>
      </c>
      <c r="AJ1885" s="284">
        <v>480</v>
      </c>
      <c r="AK1885" s="284">
        <v>564</v>
      </c>
      <c r="AL1885" s="284">
        <v>662</v>
      </c>
      <c r="AM1885" s="284">
        <v>404</v>
      </c>
      <c r="AN1885" s="284">
        <v>458</v>
      </c>
      <c r="AO1885" s="284">
        <v>520</v>
      </c>
      <c r="AP1885" s="284">
        <v>480</v>
      </c>
      <c r="AQ1885" s="284">
        <v>480</v>
      </c>
      <c r="AR1885" s="284">
        <v>641</v>
      </c>
      <c r="AS1885" s="284">
        <v>525</v>
      </c>
      <c r="AU1885" t="s">
        <v>4583</v>
      </c>
    </row>
    <row r="1886" spans="1:47" ht="13.5" customHeight="1">
      <c r="A1886" s="272"/>
      <c r="B1886" s="272"/>
      <c r="C1886" s="292"/>
      <c r="D1886" s="283" t="s">
        <v>4584</v>
      </c>
      <c r="E1886" s="283" t="s">
        <v>4713</v>
      </c>
      <c r="F1886" s="285" t="s">
        <v>4573</v>
      </c>
      <c r="G1886" s="199">
        <v>6</v>
      </c>
      <c r="H1886" s="287" t="s">
        <v>2022</v>
      </c>
      <c r="I1886" s="287" t="s">
        <v>2022</v>
      </c>
      <c r="J1886" s="287" t="s">
        <v>2022</v>
      </c>
      <c r="K1886" s="287" t="s">
        <v>2022</v>
      </c>
      <c r="L1886" s="287" t="s">
        <v>2022</v>
      </c>
      <c r="M1886" s="287" t="s">
        <v>2022</v>
      </c>
      <c r="N1886" s="287" t="s">
        <v>2022</v>
      </c>
      <c r="O1886" s="287" t="s">
        <v>2022</v>
      </c>
      <c r="P1886" s="287" t="s">
        <v>2022</v>
      </c>
      <c r="Q1886" s="287" t="s">
        <v>2022</v>
      </c>
      <c r="R1886" s="287" t="s">
        <v>2022</v>
      </c>
      <c r="S1886" s="284">
        <v>506</v>
      </c>
      <c r="T1886" s="284">
        <v>618</v>
      </c>
      <c r="U1886" s="284">
        <v>678</v>
      </c>
      <c r="V1886" s="284">
        <v>509</v>
      </c>
      <c r="W1886" s="284">
        <v>564</v>
      </c>
      <c r="X1886" s="284">
        <v>392</v>
      </c>
      <c r="Y1886" s="284">
        <v>453</v>
      </c>
      <c r="Z1886" s="284">
        <v>545</v>
      </c>
      <c r="AA1886" s="284">
        <v>445</v>
      </c>
      <c r="AB1886" s="284">
        <v>434</v>
      </c>
      <c r="AC1886" s="284">
        <v>519</v>
      </c>
      <c r="AD1886" s="284">
        <v>634</v>
      </c>
      <c r="AE1886" s="284">
        <v>491</v>
      </c>
      <c r="AF1886" s="284">
        <v>469</v>
      </c>
      <c r="AG1886" s="284">
        <v>555</v>
      </c>
      <c r="AH1886" s="284">
        <v>677</v>
      </c>
      <c r="AI1886" s="284">
        <v>0</v>
      </c>
      <c r="AJ1886" s="284">
        <v>480</v>
      </c>
      <c r="AK1886" s="284">
        <v>564</v>
      </c>
      <c r="AL1886" s="284">
        <v>662</v>
      </c>
      <c r="AM1886" s="284">
        <v>404</v>
      </c>
      <c r="AN1886" s="284">
        <v>458</v>
      </c>
      <c r="AO1886" s="284">
        <v>520</v>
      </c>
      <c r="AP1886" s="284">
        <v>480</v>
      </c>
      <c r="AQ1886" s="284">
        <v>480</v>
      </c>
      <c r="AR1886" s="284">
        <v>641</v>
      </c>
      <c r="AS1886" s="284">
        <v>525</v>
      </c>
      <c r="AU1886" t="s">
        <v>4584</v>
      </c>
    </row>
    <row r="1887" spans="1:47" ht="13.5" customHeight="1">
      <c r="D1887" s="283" t="s">
        <v>278</v>
      </c>
      <c r="E1887" s="282"/>
      <c r="F1887" s="285" t="s">
        <v>851</v>
      </c>
      <c r="G1887" s="199">
        <v>6.5</v>
      </c>
      <c r="H1887" s="284">
        <v>484</v>
      </c>
      <c r="I1887" s="284">
        <v>492</v>
      </c>
      <c r="J1887" s="284">
        <v>566</v>
      </c>
      <c r="K1887" s="284">
        <v>535</v>
      </c>
      <c r="L1887" s="284">
        <v>522</v>
      </c>
      <c r="M1887" s="284">
        <v>645</v>
      </c>
      <c r="N1887" s="284">
        <v>563</v>
      </c>
      <c r="O1887" s="284">
        <v>494</v>
      </c>
      <c r="P1887" s="284">
        <v>545</v>
      </c>
      <c r="Q1887" s="284">
        <v>616</v>
      </c>
      <c r="R1887" s="284">
        <v>592</v>
      </c>
      <c r="S1887" s="284">
        <v>657</v>
      </c>
      <c r="T1887" s="284">
        <v>781</v>
      </c>
      <c r="U1887" s="284">
        <v>871</v>
      </c>
      <c r="V1887" s="284">
        <v>645</v>
      </c>
      <c r="W1887" s="284">
        <v>718</v>
      </c>
      <c r="X1887" s="284">
        <v>532</v>
      </c>
      <c r="Y1887" s="284">
        <v>601</v>
      </c>
      <c r="Z1887" s="284">
        <v>719</v>
      </c>
      <c r="AA1887" s="284">
        <v>602</v>
      </c>
      <c r="AB1887" s="284">
        <v>572</v>
      </c>
      <c r="AC1887" s="284">
        <v>667</v>
      </c>
      <c r="AD1887" s="284">
        <v>811</v>
      </c>
      <c r="AE1887" s="284">
        <v>646</v>
      </c>
      <c r="AF1887" s="284">
        <v>643</v>
      </c>
      <c r="AG1887" s="284">
        <v>739</v>
      </c>
      <c r="AH1887" s="284">
        <v>896</v>
      </c>
      <c r="AI1887" s="284">
        <v>538</v>
      </c>
      <c r="AJ1887" s="284">
        <v>630</v>
      </c>
      <c r="AK1887" s="284">
        <v>725</v>
      </c>
      <c r="AL1887" s="284">
        <v>851</v>
      </c>
      <c r="AM1887" s="284">
        <v>535</v>
      </c>
      <c r="AN1887" s="284">
        <v>592</v>
      </c>
      <c r="AO1887" s="284">
        <v>675</v>
      </c>
      <c r="AP1887" s="284">
        <v>568</v>
      </c>
      <c r="AQ1887" s="284">
        <v>568</v>
      </c>
      <c r="AR1887" s="284">
        <v>743</v>
      </c>
      <c r="AS1887" s="284">
        <v>663</v>
      </c>
      <c r="AU1887" t="s">
        <v>278</v>
      </c>
    </row>
    <row r="1888" spans="1:47" ht="13.5" customHeight="1">
      <c r="A1888" s="283"/>
      <c r="B1888" s="283"/>
      <c r="C1888" s="293"/>
      <c r="D1888" s="283" t="s">
        <v>284</v>
      </c>
      <c r="E1888" s="283" t="s">
        <v>4713</v>
      </c>
      <c r="F1888" s="285" t="s">
        <v>848</v>
      </c>
      <c r="G1888" s="199">
        <v>6.5</v>
      </c>
      <c r="H1888" s="284">
        <v>401</v>
      </c>
      <c r="I1888" s="284">
        <v>411</v>
      </c>
      <c r="J1888" s="284">
        <v>470</v>
      </c>
      <c r="K1888" s="284">
        <v>429</v>
      </c>
      <c r="L1888" s="284">
        <v>419</v>
      </c>
      <c r="M1888" s="284">
        <v>548</v>
      </c>
      <c r="N1888" s="284">
        <v>459</v>
      </c>
      <c r="O1888" s="284">
        <v>416</v>
      </c>
      <c r="P1888" s="284">
        <v>477</v>
      </c>
      <c r="Q1888" s="284">
        <v>528</v>
      </c>
      <c r="R1888" s="284">
        <v>510</v>
      </c>
      <c r="S1888" s="284">
        <v>527</v>
      </c>
      <c r="T1888" s="284">
        <v>648</v>
      </c>
      <c r="U1888" s="284">
        <v>709</v>
      </c>
      <c r="V1888" s="284">
        <v>553</v>
      </c>
      <c r="W1888" s="284">
        <v>614</v>
      </c>
      <c r="X1888" s="284">
        <v>426</v>
      </c>
      <c r="Y1888" s="284">
        <v>493</v>
      </c>
      <c r="Z1888" s="284">
        <v>592</v>
      </c>
      <c r="AA1888" s="284">
        <v>484</v>
      </c>
      <c r="AB1888" s="284">
        <v>472</v>
      </c>
      <c r="AC1888" s="284">
        <v>565</v>
      </c>
      <c r="AD1888" s="284">
        <v>691</v>
      </c>
      <c r="AE1888" s="284">
        <v>535</v>
      </c>
      <c r="AF1888" s="284">
        <v>508</v>
      </c>
      <c r="AG1888" s="284">
        <v>601</v>
      </c>
      <c r="AH1888" s="284">
        <v>734</v>
      </c>
      <c r="AI1888" s="284">
        <v>423</v>
      </c>
      <c r="AJ1888" s="284">
        <v>521</v>
      </c>
      <c r="AK1888" s="284">
        <v>613</v>
      </c>
      <c r="AL1888" s="284">
        <v>720</v>
      </c>
      <c r="AM1888" s="284">
        <v>440</v>
      </c>
      <c r="AN1888" s="284">
        <v>498</v>
      </c>
      <c r="AO1888" s="284">
        <v>566</v>
      </c>
      <c r="AP1888" s="284">
        <v>528</v>
      </c>
      <c r="AQ1888" s="284">
        <v>528</v>
      </c>
      <c r="AR1888" s="284">
        <v>704</v>
      </c>
      <c r="AS1888" s="284">
        <v>573</v>
      </c>
      <c r="AU1888" t="s">
        <v>284</v>
      </c>
    </row>
    <row r="1889" spans="1:47" ht="13.5" customHeight="1">
      <c r="A1889" s="283"/>
      <c r="B1889" s="283"/>
      <c r="C1889" s="293"/>
      <c r="D1889" s="283" t="s">
        <v>3441</v>
      </c>
      <c r="E1889" s="283" t="s">
        <v>4713</v>
      </c>
      <c r="F1889" s="285" t="s">
        <v>848</v>
      </c>
      <c r="G1889" s="199">
        <v>6.5</v>
      </c>
      <c r="H1889" s="284">
        <v>401</v>
      </c>
      <c r="I1889" s="284">
        <v>411</v>
      </c>
      <c r="J1889" s="284">
        <v>470</v>
      </c>
      <c r="K1889" s="284">
        <v>429</v>
      </c>
      <c r="L1889" s="284">
        <v>419</v>
      </c>
      <c r="M1889" s="284">
        <v>548</v>
      </c>
      <c r="N1889" s="284">
        <v>459</v>
      </c>
      <c r="O1889" s="284">
        <v>416</v>
      </c>
      <c r="P1889" s="284">
        <v>477</v>
      </c>
      <c r="Q1889" s="284">
        <v>528</v>
      </c>
      <c r="R1889" s="284">
        <v>510</v>
      </c>
      <c r="S1889" s="284">
        <v>527</v>
      </c>
      <c r="T1889" s="284">
        <v>648</v>
      </c>
      <c r="U1889" s="284">
        <v>709</v>
      </c>
      <c r="V1889" s="284">
        <v>553</v>
      </c>
      <c r="W1889" s="284">
        <v>614</v>
      </c>
      <c r="X1889" s="284">
        <v>426</v>
      </c>
      <c r="Y1889" s="284">
        <v>493</v>
      </c>
      <c r="Z1889" s="284">
        <v>592</v>
      </c>
      <c r="AA1889" s="284">
        <v>484</v>
      </c>
      <c r="AB1889" s="284">
        <v>472</v>
      </c>
      <c r="AC1889" s="284">
        <v>565</v>
      </c>
      <c r="AD1889" s="284">
        <v>691</v>
      </c>
      <c r="AE1889" s="284">
        <v>535</v>
      </c>
      <c r="AF1889" s="284">
        <v>508</v>
      </c>
      <c r="AG1889" s="284">
        <v>601</v>
      </c>
      <c r="AH1889" s="284">
        <v>734</v>
      </c>
      <c r="AI1889" s="284">
        <v>423</v>
      </c>
      <c r="AJ1889" s="284">
        <v>521</v>
      </c>
      <c r="AK1889" s="284">
        <v>613</v>
      </c>
      <c r="AL1889" s="284">
        <v>720</v>
      </c>
      <c r="AM1889" s="284">
        <v>440</v>
      </c>
      <c r="AN1889" s="284">
        <v>498</v>
      </c>
      <c r="AO1889" s="284">
        <v>566</v>
      </c>
      <c r="AP1889" s="284">
        <v>528</v>
      </c>
      <c r="AQ1889" s="284">
        <v>528</v>
      </c>
      <c r="AR1889" s="284">
        <v>704</v>
      </c>
      <c r="AS1889" s="284">
        <v>573</v>
      </c>
      <c r="AU1889" t="s">
        <v>3441</v>
      </c>
    </row>
    <row r="1890" spans="1:47" ht="13.5" customHeight="1">
      <c r="D1890" s="283" t="s">
        <v>2870</v>
      </c>
      <c r="E1890" s="282"/>
      <c r="F1890" s="285" t="s">
        <v>3583</v>
      </c>
      <c r="G1890" s="199">
        <v>7.1</v>
      </c>
      <c r="H1890" s="284">
        <v>519</v>
      </c>
      <c r="I1890" s="284">
        <v>515</v>
      </c>
      <c r="J1890" s="284">
        <v>627</v>
      </c>
      <c r="K1890" s="284">
        <v>560</v>
      </c>
      <c r="L1890" s="284">
        <v>554</v>
      </c>
      <c r="M1890" s="284">
        <v>689</v>
      </c>
      <c r="N1890" s="284">
        <v>655</v>
      </c>
      <c r="O1890" s="284">
        <v>569</v>
      </c>
      <c r="P1890" s="284">
        <v>573</v>
      </c>
      <c r="Q1890" s="284">
        <v>657</v>
      </c>
      <c r="R1890" s="284">
        <v>636</v>
      </c>
      <c r="S1890" s="284">
        <v>692</v>
      </c>
      <c r="T1890" s="284">
        <v>824</v>
      </c>
      <c r="U1890" s="284">
        <v>918</v>
      </c>
      <c r="V1890" s="284">
        <v>684</v>
      </c>
      <c r="W1890" s="284">
        <v>763</v>
      </c>
      <c r="X1890" s="284">
        <v>582</v>
      </c>
      <c r="Y1890" s="284">
        <v>658</v>
      </c>
      <c r="Z1890" s="284">
        <v>767</v>
      </c>
      <c r="AA1890" s="284">
        <v>641</v>
      </c>
      <c r="AB1890" s="284">
        <v>641</v>
      </c>
      <c r="AC1890" s="284">
        <v>742</v>
      </c>
      <c r="AD1890" s="284">
        <v>872</v>
      </c>
      <c r="AE1890" s="284">
        <v>693</v>
      </c>
      <c r="AF1890" s="284">
        <v>710</v>
      </c>
      <c r="AG1890" s="284">
        <v>812</v>
      </c>
      <c r="AH1890" s="284">
        <v>954</v>
      </c>
      <c r="AI1890" s="284">
        <v>577</v>
      </c>
      <c r="AJ1890" s="284">
        <v>663</v>
      </c>
      <c r="AK1890" s="284">
        <v>764</v>
      </c>
      <c r="AL1890" s="284">
        <v>898</v>
      </c>
      <c r="AM1890" s="284">
        <v>561</v>
      </c>
      <c r="AN1890" s="284">
        <v>624</v>
      </c>
      <c r="AO1890" s="284">
        <v>710</v>
      </c>
      <c r="AP1890" s="284">
        <v>606</v>
      </c>
      <c r="AQ1890" s="284">
        <v>606</v>
      </c>
      <c r="AR1890" s="284">
        <v>796</v>
      </c>
      <c r="AS1890" s="284">
        <v>706</v>
      </c>
      <c r="AU1890" t="s">
        <v>2870</v>
      </c>
    </row>
    <row r="1891" spans="1:47" ht="13.5" customHeight="1">
      <c r="A1891" s="283"/>
      <c r="B1891" s="283"/>
      <c r="C1891" s="293"/>
      <c r="D1891" s="283" t="s">
        <v>2874</v>
      </c>
      <c r="E1891" s="283" t="s">
        <v>4713</v>
      </c>
      <c r="F1891" s="285" t="s">
        <v>3582</v>
      </c>
      <c r="G1891" s="199">
        <v>7.1</v>
      </c>
      <c r="H1891" s="284">
        <v>411</v>
      </c>
      <c r="I1891" s="284">
        <v>411</v>
      </c>
      <c r="J1891" s="284">
        <v>500</v>
      </c>
      <c r="K1891" s="284">
        <v>436</v>
      </c>
      <c r="L1891" s="284">
        <v>433</v>
      </c>
      <c r="M1891" s="284">
        <v>533</v>
      </c>
      <c r="N1891" s="284">
        <v>509</v>
      </c>
      <c r="O1891" s="284">
        <v>475</v>
      </c>
      <c r="P1891" s="284">
        <v>479</v>
      </c>
      <c r="Q1891" s="284">
        <v>549</v>
      </c>
      <c r="R1891" s="284">
        <v>532</v>
      </c>
      <c r="S1891" s="284">
        <v>542</v>
      </c>
      <c r="T1891" s="284">
        <v>672</v>
      </c>
      <c r="U1891" s="284">
        <v>732</v>
      </c>
      <c r="V1891" s="284">
        <v>572</v>
      </c>
      <c r="W1891" s="284">
        <v>635</v>
      </c>
      <c r="X1891" s="284">
        <v>457</v>
      </c>
      <c r="Y1891" s="284">
        <v>531</v>
      </c>
      <c r="Z1891" s="284">
        <v>617</v>
      </c>
      <c r="AA1891" s="284">
        <v>502</v>
      </c>
      <c r="AB1891" s="284">
        <v>522</v>
      </c>
      <c r="AC1891" s="284">
        <v>621</v>
      </c>
      <c r="AD1891" s="284">
        <v>729</v>
      </c>
      <c r="AE1891" s="284">
        <v>560</v>
      </c>
      <c r="AF1891" s="284">
        <v>556</v>
      </c>
      <c r="AG1891" s="284">
        <v>656</v>
      </c>
      <c r="AH1891" s="284">
        <v>771</v>
      </c>
      <c r="AI1891" s="284">
        <v>440</v>
      </c>
      <c r="AJ1891" s="284">
        <v>533</v>
      </c>
      <c r="AK1891" s="284">
        <v>632</v>
      </c>
      <c r="AL1891" s="284">
        <v>742</v>
      </c>
      <c r="AM1891" s="284">
        <v>447</v>
      </c>
      <c r="AN1891" s="284">
        <v>510</v>
      </c>
      <c r="AO1891" s="284">
        <v>579</v>
      </c>
      <c r="AP1891" s="284">
        <v>544</v>
      </c>
      <c r="AQ1891" s="284">
        <v>544</v>
      </c>
      <c r="AR1891" s="284">
        <v>734</v>
      </c>
      <c r="AS1891" s="284">
        <v>591</v>
      </c>
      <c r="AU1891" t="s">
        <v>2874</v>
      </c>
    </row>
    <row r="1892" spans="1:47" ht="13.5" customHeight="1">
      <c r="A1892" s="283"/>
      <c r="B1892" s="283"/>
      <c r="C1892" s="293"/>
      <c r="D1892" s="283" t="s">
        <v>3445</v>
      </c>
      <c r="E1892" s="283" t="s">
        <v>4713</v>
      </c>
      <c r="F1892" s="285" t="s">
        <v>3582</v>
      </c>
      <c r="G1892" s="199">
        <v>7.1</v>
      </c>
      <c r="H1892" s="284">
        <v>411</v>
      </c>
      <c r="I1892" s="284">
        <v>411</v>
      </c>
      <c r="J1892" s="284">
        <v>500</v>
      </c>
      <c r="K1892" s="284">
        <v>436</v>
      </c>
      <c r="L1892" s="284">
        <v>433</v>
      </c>
      <c r="M1892" s="284">
        <v>533</v>
      </c>
      <c r="N1892" s="284">
        <v>509</v>
      </c>
      <c r="O1892" s="284">
        <v>475</v>
      </c>
      <c r="P1892" s="284">
        <v>479</v>
      </c>
      <c r="Q1892" s="284">
        <v>549</v>
      </c>
      <c r="R1892" s="284">
        <v>532</v>
      </c>
      <c r="S1892" s="284">
        <v>542</v>
      </c>
      <c r="T1892" s="284">
        <v>672</v>
      </c>
      <c r="U1892" s="284">
        <v>732</v>
      </c>
      <c r="V1892" s="284">
        <v>572</v>
      </c>
      <c r="W1892" s="284">
        <v>635</v>
      </c>
      <c r="X1892" s="284">
        <v>457</v>
      </c>
      <c r="Y1892" s="284">
        <v>531</v>
      </c>
      <c r="Z1892" s="284">
        <v>617</v>
      </c>
      <c r="AA1892" s="284">
        <v>502</v>
      </c>
      <c r="AB1892" s="284">
        <v>522</v>
      </c>
      <c r="AC1892" s="284">
        <v>621</v>
      </c>
      <c r="AD1892" s="284">
        <v>729</v>
      </c>
      <c r="AE1892" s="284">
        <v>560</v>
      </c>
      <c r="AF1892" s="284">
        <v>556</v>
      </c>
      <c r="AG1892" s="284">
        <v>656</v>
      </c>
      <c r="AH1892" s="284">
        <v>771</v>
      </c>
      <c r="AI1892" s="284">
        <v>440</v>
      </c>
      <c r="AJ1892" s="284">
        <v>533</v>
      </c>
      <c r="AK1892" s="284">
        <v>632</v>
      </c>
      <c r="AL1892" s="284">
        <v>742</v>
      </c>
      <c r="AM1892" s="284">
        <v>447</v>
      </c>
      <c r="AN1892" s="284">
        <v>510</v>
      </c>
      <c r="AO1892" s="284">
        <v>579</v>
      </c>
      <c r="AP1892" s="284">
        <v>544</v>
      </c>
      <c r="AQ1892" s="284">
        <v>544</v>
      </c>
      <c r="AR1892" s="284">
        <v>734</v>
      </c>
      <c r="AS1892" s="284">
        <v>591</v>
      </c>
      <c r="AU1892" t="s">
        <v>3445</v>
      </c>
    </row>
    <row r="1893" spans="1:47" ht="13.5" customHeight="1">
      <c r="D1893" s="283" t="s">
        <v>286</v>
      </c>
      <c r="E1893" s="282"/>
      <c r="F1893" s="285" t="s">
        <v>852</v>
      </c>
      <c r="G1893" s="199">
        <v>7.6</v>
      </c>
      <c r="H1893" s="284">
        <v>522</v>
      </c>
      <c r="I1893" s="284">
        <v>532</v>
      </c>
      <c r="J1893" s="284">
        <v>612</v>
      </c>
      <c r="K1893" s="284">
        <v>580</v>
      </c>
      <c r="L1893" s="284">
        <v>566</v>
      </c>
      <c r="M1893" s="284">
        <v>704</v>
      </c>
      <c r="N1893" s="284">
        <v>611</v>
      </c>
      <c r="O1893" s="284">
        <v>534</v>
      </c>
      <c r="P1893" s="284">
        <v>595</v>
      </c>
      <c r="Q1893" s="284">
        <v>670</v>
      </c>
      <c r="R1893" s="284">
        <v>647</v>
      </c>
      <c r="S1893" s="284">
        <v>713</v>
      </c>
      <c r="T1893" s="284">
        <v>855</v>
      </c>
      <c r="U1893" s="284">
        <v>949</v>
      </c>
      <c r="V1893" s="284">
        <v>710</v>
      </c>
      <c r="W1893" s="284">
        <v>790</v>
      </c>
      <c r="X1893" s="284">
        <v>570</v>
      </c>
      <c r="Y1893" s="284">
        <v>650</v>
      </c>
      <c r="Z1893" s="284">
        <v>779</v>
      </c>
      <c r="AA1893" s="284">
        <v>646</v>
      </c>
      <c r="AB1893" s="284">
        <v>619</v>
      </c>
      <c r="AC1893" s="284">
        <v>728</v>
      </c>
      <c r="AD1893" s="284">
        <v>888</v>
      </c>
      <c r="AE1893" s="284">
        <v>699</v>
      </c>
      <c r="AF1893" s="284">
        <v>690</v>
      </c>
      <c r="AG1893" s="284">
        <v>801</v>
      </c>
      <c r="AH1893" s="284">
        <v>973</v>
      </c>
      <c r="AI1893" s="284">
        <v>575</v>
      </c>
      <c r="AJ1893" s="284">
        <v>684</v>
      </c>
      <c r="AK1893" s="284">
        <v>793</v>
      </c>
      <c r="AL1893" s="284">
        <v>932</v>
      </c>
      <c r="AM1893" s="284">
        <v>577</v>
      </c>
      <c r="AN1893" s="284">
        <v>645</v>
      </c>
      <c r="AO1893" s="284">
        <v>734</v>
      </c>
      <c r="AP1893" s="284">
        <v>633</v>
      </c>
      <c r="AQ1893" s="284">
        <v>633</v>
      </c>
      <c r="AR1893" s="284">
        <v>837</v>
      </c>
      <c r="AS1893" s="284">
        <v>731</v>
      </c>
      <c r="AU1893" t="s">
        <v>286</v>
      </c>
    </row>
    <row r="1894" spans="1:47" ht="13.5" customHeight="1">
      <c r="A1894" s="272"/>
      <c r="B1894" s="272"/>
      <c r="C1894" s="292"/>
      <c r="D1894" s="283" t="s">
        <v>290</v>
      </c>
      <c r="E1894" s="283" t="s">
        <v>4713</v>
      </c>
      <c r="F1894" s="285" t="s">
        <v>849</v>
      </c>
      <c r="G1894" s="199">
        <v>7.6</v>
      </c>
      <c r="H1894" s="284">
        <v>418</v>
      </c>
      <c r="I1894" s="284">
        <v>430</v>
      </c>
      <c r="J1894" s="284">
        <v>491</v>
      </c>
      <c r="K1894" s="284">
        <v>449</v>
      </c>
      <c r="L1894" s="284">
        <v>438</v>
      </c>
      <c r="M1894" s="284">
        <v>584</v>
      </c>
      <c r="N1894" s="284">
        <v>483</v>
      </c>
      <c r="O1894" s="284">
        <v>436</v>
      </c>
      <c r="P1894" s="284">
        <v>509</v>
      </c>
      <c r="Q1894" s="284">
        <v>560</v>
      </c>
      <c r="R1894" s="284">
        <v>544</v>
      </c>
      <c r="S1894" s="284">
        <v>563</v>
      </c>
      <c r="T1894" s="284">
        <v>703</v>
      </c>
      <c r="U1894" s="284">
        <v>764</v>
      </c>
      <c r="V1894" s="284">
        <v>597</v>
      </c>
      <c r="W1894" s="284">
        <v>663</v>
      </c>
      <c r="X1894" s="284">
        <v>443</v>
      </c>
      <c r="Y1894" s="284">
        <v>521</v>
      </c>
      <c r="Z1894" s="284">
        <v>627</v>
      </c>
      <c r="AA1894" s="284">
        <v>506</v>
      </c>
      <c r="AB1894" s="284">
        <v>498</v>
      </c>
      <c r="AC1894" s="284">
        <v>606</v>
      </c>
      <c r="AD1894" s="284">
        <v>744</v>
      </c>
      <c r="AE1894" s="284">
        <v>566</v>
      </c>
      <c r="AF1894" s="284">
        <v>534</v>
      </c>
      <c r="AG1894" s="284">
        <v>642</v>
      </c>
      <c r="AH1894" s="284">
        <v>786</v>
      </c>
      <c r="AI1894" s="284">
        <v>438</v>
      </c>
      <c r="AJ1894" s="284">
        <v>554</v>
      </c>
      <c r="AK1894" s="284">
        <v>661</v>
      </c>
      <c r="AL1894" s="284">
        <v>776</v>
      </c>
      <c r="AM1894" s="284">
        <v>463</v>
      </c>
      <c r="AN1894" s="284">
        <v>531</v>
      </c>
      <c r="AO1894" s="284">
        <v>603</v>
      </c>
      <c r="AP1894" s="284">
        <v>570</v>
      </c>
      <c r="AQ1894" s="284">
        <v>570</v>
      </c>
      <c r="AR1894" s="284">
        <v>776</v>
      </c>
      <c r="AS1894" s="284">
        <v>616</v>
      </c>
      <c r="AU1894" t="s">
        <v>290</v>
      </c>
    </row>
    <row r="1895" spans="1:47" ht="13.5" customHeight="1">
      <c r="A1895" s="272"/>
      <c r="B1895" s="272"/>
      <c r="C1895" s="292"/>
      <c r="D1895" s="283" t="s">
        <v>3447</v>
      </c>
      <c r="E1895" s="283" t="s">
        <v>4713</v>
      </c>
      <c r="F1895" s="285" t="s">
        <v>849</v>
      </c>
      <c r="G1895" s="199">
        <v>7.6</v>
      </c>
      <c r="H1895" s="284">
        <v>418</v>
      </c>
      <c r="I1895" s="284">
        <v>430</v>
      </c>
      <c r="J1895" s="284">
        <v>491</v>
      </c>
      <c r="K1895" s="284">
        <v>449</v>
      </c>
      <c r="L1895" s="284">
        <v>438</v>
      </c>
      <c r="M1895" s="284">
        <v>584</v>
      </c>
      <c r="N1895" s="284">
        <v>483</v>
      </c>
      <c r="O1895" s="284">
        <v>436</v>
      </c>
      <c r="P1895" s="284">
        <v>509</v>
      </c>
      <c r="Q1895" s="284">
        <v>560</v>
      </c>
      <c r="R1895" s="284">
        <v>544</v>
      </c>
      <c r="S1895" s="284">
        <v>563</v>
      </c>
      <c r="T1895" s="284">
        <v>703</v>
      </c>
      <c r="U1895" s="284">
        <v>764</v>
      </c>
      <c r="V1895" s="284">
        <v>597</v>
      </c>
      <c r="W1895" s="284">
        <v>663</v>
      </c>
      <c r="X1895" s="284">
        <v>443</v>
      </c>
      <c r="Y1895" s="284">
        <v>521</v>
      </c>
      <c r="Z1895" s="284">
        <v>627</v>
      </c>
      <c r="AA1895" s="284">
        <v>506</v>
      </c>
      <c r="AB1895" s="284">
        <v>498</v>
      </c>
      <c r="AC1895" s="284">
        <v>606</v>
      </c>
      <c r="AD1895" s="284">
        <v>744</v>
      </c>
      <c r="AE1895" s="284">
        <v>566</v>
      </c>
      <c r="AF1895" s="284">
        <v>534</v>
      </c>
      <c r="AG1895" s="284">
        <v>642</v>
      </c>
      <c r="AH1895" s="284">
        <v>786</v>
      </c>
      <c r="AI1895" s="284">
        <v>438</v>
      </c>
      <c r="AJ1895" s="284">
        <v>554</v>
      </c>
      <c r="AK1895" s="284">
        <v>661</v>
      </c>
      <c r="AL1895" s="284">
        <v>776</v>
      </c>
      <c r="AM1895" s="284">
        <v>463</v>
      </c>
      <c r="AN1895" s="284">
        <v>531</v>
      </c>
      <c r="AO1895" s="284">
        <v>603</v>
      </c>
      <c r="AP1895" s="284">
        <v>570</v>
      </c>
      <c r="AQ1895" s="284">
        <v>570</v>
      </c>
      <c r="AR1895" s="284">
        <v>776</v>
      </c>
      <c r="AS1895" s="284">
        <v>616</v>
      </c>
      <c r="AU1895" t="s">
        <v>3447</v>
      </c>
    </row>
    <row r="1896" spans="1:47" ht="13.5" customHeight="1">
      <c r="D1896" s="283" t="s">
        <v>2875</v>
      </c>
      <c r="E1896" s="282"/>
      <c r="F1896" s="285" t="s">
        <v>335</v>
      </c>
      <c r="G1896" s="199">
        <v>2.5</v>
      </c>
      <c r="H1896" s="284">
        <v>295</v>
      </c>
      <c r="I1896" s="284">
        <v>291</v>
      </c>
      <c r="J1896" s="284">
        <v>350</v>
      </c>
      <c r="K1896" s="284">
        <v>307</v>
      </c>
      <c r="L1896" s="284">
        <v>302</v>
      </c>
      <c r="M1896" s="284">
        <v>368</v>
      </c>
      <c r="N1896" s="284">
        <v>346</v>
      </c>
      <c r="O1896" s="284">
        <v>306</v>
      </c>
      <c r="P1896" s="284">
        <v>307</v>
      </c>
      <c r="Q1896" s="284">
        <v>351</v>
      </c>
      <c r="R1896" s="284">
        <v>338</v>
      </c>
      <c r="S1896" s="284">
        <v>424</v>
      </c>
      <c r="T1896" s="284">
        <v>475</v>
      </c>
      <c r="U1896" s="284">
        <v>545</v>
      </c>
      <c r="V1896" s="284">
        <v>375</v>
      </c>
      <c r="W1896" s="284">
        <v>417</v>
      </c>
      <c r="X1896" s="284">
        <v>353</v>
      </c>
      <c r="Y1896" s="284">
        <v>383</v>
      </c>
      <c r="Z1896" s="284">
        <v>447</v>
      </c>
      <c r="AA1896" s="284">
        <v>391</v>
      </c>
      <c r="AB1896" s="284">
        <v>366</v>
      </c>
      <c r="AC1896" s="284">
        <v>404</v>
      </c>
      <c r="AD1896" s="284">
        <v>474</v>
      </c>
      <c r="AE1896" s="284">
        <v>400</v>
      </c>
      <c r="AF1896" s="284">
        <v>435</v>
      </c>
      <c r="AG1896" s="284">
        <v>474</v>
      </c>
      <c r="AH1896" s="284">
        <v>556</v>
      </c>
      <c r="AI1896" s="284">
        <v>363</v>
      </c>
      <c r="AJ1896" s="284">
        <v>387</v>
      </c>
      <c r="AK1896" s="284">
        <v>426</v>
      </c>
      <c r="AL1896" s="284">
        <v>499</v>
      </c>
      <c r="AM1896" s="284">
        <v>332</v>
      </c>
      <c r="AN1896" s="284">
        <v>354</v>
      </c>
      <c r="AO1896" s="284">
        <v>404</v>
      </c>
      <c r="AP1896" s="284">
        <v>327</v>
      </c>
      <c r="AQ1896" s="284">
        <v>327</v>
      </c>
      <c r="AR1896" s="284">
        <v>391</v>
      </c>
      <c r="AS1896" s="284">
        <v>426</v>
      </c>
      <c r="AU1896" t="s">
        <v>2875</v>
      </c>
    </row>
    <row r="1897" spans="1:47" ht="13.5" customHeight="1">
      <c r="D1897" s="283" t="s">
        <v>2877</v>
      </c>
      <c r="E1897" s="282"/>
      <c r="F1897" s="285" t="s">
        <v>854</v>
      </c>
      <c r="G1897" s="199">
        <v>3.1</v>
      </c>
      <c r="H1897" s="284">
        <v>309</v>
      </c>
      <c r="I1897" s="284">
        <v>305</v>
      </c>
      <c r="J1897" s="284">
        <v>369</v>
      </c>
      <c r="K1897" s="284">
        <v>324</v>
      </c>
      <c r="L1897" s="284">
        <v>320</v>
      </c>
      <c r="M1897" s="284">
        <v>392</v>
      </c>
      <c r="N1897" s="284">
        <v>369</v>
      </c>
      <c r="O1897" s="284">
        <v>324</v>
      </c>
      <c r="P1897" s="284">
        <v>326</v>
      </c>
      <c r="Q1897" s="284">
        <v>373</v>
      </c>
      <c r="R1897" s="284">
        <v>360</v>
      </c>
      <c r="S1897" s="284">
        <v>444</v>
      </c>
      <c r="T1897" s="284">
        <v>506</v>
      </c>
      <c r="U1897" s="284">
        <v>576</v>
      </c>
      <c r="V1897" s="284">
        <v>400</v>
      </c>
      <c r="W1897" s="284">
        <v>445</v>
      </c>
      <c r="X1897" s="284">
        <v>368</v>
      </c>
      <c r="Y1897" s="284">
        <v>403</v>
      </c>
      <c r="Z1897" s="284">
        <v>471</v>
      </c>
      <c r="AA1897" s="284">
        <v>407</v>
      </c>
      <c r="AB1897" s="284">
        <v>387</v>
      </c>
      <c r="AC1897" s="284">
        <v>433</v>
      </c>
      <c r="AD1897" s="284">
        <v>508</v>
      </c>
      <c r="AE1897" s="284">
        <v>422</v>
      </c>
      <c r="AF1897" s="284">
        <v>456</v>
      </c>
      <c r="AG1897" s="284">
        <v>503</v>
      </c>
      <c r="AH1897" s="284">
        <v>590</v>
      </c>
      <c r="AI1897" s="284">
        <v>376</v>
      </c>
      <c r="AJ1897" s="284">
        <v>408</v>
      </c>
      <c r="AK1897" s="284">
        <v>455</v>
      </c>
      <c r="AL1897" s="284">
        <v>533</v>
      </c>
      <c r="AM1897" s="284">
        <v>347</v>
      </c>
      <c r="AN1897" s="284">
        <v>374</v>
      </c>
      <c r="AO1897" s="284">
        <v>427</v>
      </c>
      <c r="AP1897" s="284">
        <v>353</v>
      </c>
      <c r="AQ1897" s="284">
        <v>353</v>
      </c>
      <c r="AR1897" s="284">
        <v>434</v>
      </c>
      <c r="AS1897" s="284">
        <v>451</v>
      </c>
      <c r="AU1897" t="s">
        <v>2877</v>
      </c>
    </row>
    <row r="1898" spans="1:47" ht="13.5" customHeight="1">
      <c r="D1898" s="283" t="s">
        <v>3775</v>
      </c>
      <c r="E1898" s="282"/>
      <c r="F1898" s="285" t="s">
        <v>337</v>
      </c>
      <c r="G1898" s="199">
        <v>3.7</v>
      </c>
      <c r="H1898" s="284">
        <v>357</v>
      </c>
      <c r="I1898" s="284">
        <v>353</v>
      </c>
      <c r="J1898" s="284">
        <v>426</v>
      </c>
      <c r="K1898" s="284">
        <v>376</v>
      </c>
      <c r="L1898" s="284">
        <v>371</v>
      </c>
      <c r="M1898" s="284">
        <v>455</v>
      </c>
      <c r="N1898" s="284">
        <v>429</v>
      </c>
      <c r="O1898" s="284">
        <v>377</v>
      </c>
      <c r="P1898" s="284">
        <v>379</v>
      </c>
      <c r="Q1898" s="284">
        <v>434</v>
      </c>
      <c r="R1898" s="284">
        <v>418</v>
      </c>
      <c r="S1898" s="284">
        <v>480</v>
      </c>
      <c r="T1898" s="284">
        <v>552</v>
      </c>
      <c r="U1898" s="284">
        <v>625</v>
      </c>
      <c r="V1898" s="284">
        <v>441</v>
      </c>
      <c r="W1898" s="284">
        <v>491</v>
      </c>
      <c r="X1898" s="284">
        <v>402</v>
      </c>
      <c r="Y1898" s="284">
        <v>443</v>
      </c>
      <c r="Z1898" s="284">
        <v>517</v>
      </c>
      <c r="AA1898" s="284">
        <v>443</v>
      </c>
      <c r="AB1898" s="284">
        <v>427</v>
      </c>
      <c r="AC1898" s="284">
        <v>481</v>
      </c>
      <c r="AD1898" s="284">
        <v>565</v>
      </c>
      <c r="AE1898" s="284">
        <v>464</v>
      </c>
      <c r="AF1898" s="284">
        <v>495</v>
      </c>
      <c r="AG1898" s="284">
        <v>551</v>
      </c>
      <c r="AH1898" s="284">
        <v>647</v>
      </c>
      <c r="AI1898" s="284">
        <v>407</v>
      </c>
      <c r="AJ1898" s="284">
        <v>448</v>
      </c>
      <c r="AK1898" s="284">
        <v>503</v>
      </c>
      <c r="AL1898" s="284">
        <v>590</v>
      </c>
      <c r="AM1898" s="284">
        <v>381</v>
      </c>
      <c r="AN1898" s="284">
        <v>413</v>
      </c>
      <c r="AO1898" s="284">
        <v>471</v>
      </c>
      <c r="AP1898" s="284">
        <v>400</v>
      </c>
      <c r="AQ1898" s="284">
        <v>400</v>
      </c>
      <c r="AR1898" s="284">
        <v>497</v>
      </c>
      <c r="AS1898" s="284">
        <v>490</v>
      </c>
      <c r="AU1898" t="s">
        <v>3775</v>
      </c>
    </row>
    <row r="1899" spans="1:47" ht="13.5" customHeight="1">
      <c r="D1899" s="283" t="s">
        <v>1172</v>
      </c>
      <c r="E1899" s="282"/>
      <c r="F1899" s="285" t="s">
        <v>855</v>
      </c>
      <c r="G1899" s="199">
        <v>4.8999999999999995</v>
      </c>
      <c r="H1899" s="284">
        <v>375</v>
      </c>
      <c r="I1899" s="284">
        <v>386</v>
      </c>
      <c r="J1899" s="284">
        <v>442</v>
      </c>
      <c r="K1899" s="284">
        <v>413</v>
      </c>
      <c r="L1899" s="284">
        <v>411</v>
      </c>
      <c r="M1899" s="284">
        <v>500</v>
      </c>
      <c r="N1899" s="284">
        <v>439</v>
      </c>
      <c r="O1899" s="284">
        <v>382</v>
      </c>
      <c r="P1899" s="284">
        <v>427</v>
      </c>
      <c r="Q1899" s="284">
        <v>478</v>
      </c>
      <c r="R1899" s="284">
        <v>455</v>
      </c>
      <c r="S1899" s="284">
        <v>548</v>
      </c>
      <c r="T1899" s="284">
        <v>641</v>
      </c>
      <c r="U1899" s="284">
        <v>720</v>
      </c>
      <c r="V1899" s="284">
        <v>519</v>
      </c>
      <c r="W1899" s="284">
        <v>578</v>
      </c>
      <c r="X1899" s="284">
        <v>432</v>
      </c>
      <c r="Y1899" s="284">
        <v>485</v>
      </c>
      <c r="Z1899" s="284">
        <v>579</v>
      </c>
      <c r="AA1899" s="284">
        <v>489</v>
      </c>
      <c r="AB1899" s="284">
        <v>460</v>
      </c>
      <c r="AC1899" s="284">
        <v>531</v>
      </c>
      <c r="AD1899" s="284">
        <v>644</v>
      </c>
      <c r="AE1899" s="284">
        <v>518</v>
      </c>
      <c r="AF1899" s="284">
        <v>531</v>
      </c>
      <c r="AG1899" s="284">
        <v>603</v>
      </c>
      <c r="AH1899" s="284">
        <v>730</v>
      </c>
      <c r="AI1899" s="284">
        <v>440</v>
      </c>
      <c r="AJ1899" s="284">
        <v>510</v>
      </c>
      <c r="AK1899" s="284">
        <v>581</v>
      </c>
      <c r="AL1899" s="284">
        <v>683</v>
      </c>
      <c r="AM1899" s="284">
        <v>430</v>
      </c>
      <c r="AN1899" s="284">
        <v>474</v>
      </c>
      <c r="AO1899" s="284">
        <v>540</v>
      </c>
      <c r="AP1899" s="284">
        <v>475</v>
      </c>
      <c r="AQ1899" s="284">
        <v>475</v>
      </c>
      <c r="AR1899" s="284">
        <v>605</v>
      </c>
      <c r="AS1899" s="284">
        <v>570</v>
      </c>
      <c r="AU1899" t="s">
        <v>1172</v>
      </c>
    </row>
    <row r="1900" spans="1:47" ht="13.5" customHeight="1">
      <c r="D1900" s="283" t="s">
        <v>291</v>
      </c>
      <c r="E1900" s="282"/>
      <c r="F1900" s="285" t="s">
        <v>850</v>
      </c>
      <c r="G1900" s="199">
        <v>6.1</v>
      </c>
      <c r="H1900" s="284">
        <v>405</v>
      </c>
      <c r="I1900" s="284">
        <v>414</v>
      </c>
      <c r="J1900" s="284">
        <v>477</v>
      </c>
      <c r="K1900" s="284">
        <v>450</v>
      </c>
      <c r="L1900" s="284">
        <v>439</v>
      </c>
      <c r="M1900" s="284">
        <v>550</v>
      </c>
      <c r="N1900" s="284">
        <v>475</v>
      </c>
      <c r="O1900" s="284">
        <v>415</v>
      </c>
      <c r="P1900" s="284">
        <v>466</v>
      </c>
      <c r="Q1900" s="284">
        <v>525</v>
      </c>
      <c r="R1900" s="284">
        <v>507</v>
      </c>
      <c r="S1900" s="284">
        <v>585</v>
      </c>
      <c r="T1900" s="284">
        <v>701</v>
      </c>
      <c r="U1900" s="284">
        <v>778</v>
      </c>
      <c r="V1900" s="284">
        <v>567</v>
      </c>
      <c r="W1900" s="284">
        <v>630</v>
      </c>
      <c r="X1900" s="284">
        <v>457</v>
      </c>
      <c r="Y1900" s="284">
        <v>521</v>
      </c>
      <c r="Z1900" s="284">
        <v>624</v>
      </c>
      <c r="AA1900" s="284">
        <v>518</v>
      </c>
      <c r="AB1900" s="284">
        <v>494</v>
      </c>
      <c r="AC1900" s="284">
        <v>581</v>
      </c>
      <c r="AD1900" s="284">
        <v>709</v>
      </c>
      <c r="AE1900" s="284">
        <v>558</v>
      </c>
      <c r="AF1900" s="284">
        <v>565</v>
      </c>
      <c r="AG1900" s="284">
        <v>654</v>
      </c>
      <c r="AH1900" s="284">
        <v>794</v>
      </c>
      <c r="AI1900" s="284">
        <v>462</v>
      </c>
      <c r="AJ1900" s="284">
        <v>550</v>
      </c>
      <c r="AK1900" s="284">
        <v>637</v>
      </c>
      <c r="AL1900" s="284">
        <v>749</v>
      </c>
      <c r="AM1900" s="284">
        <v>458</v>
      </c>
      <c r="AN1900" s="284">
        <v>512</v>
      </c>
      <c r="AO1900" s="284">
        <v>583</v>
      </c>
      <c r="AP1900" s="284">
        <v>524</v>
      </c>
      <c r="AQ1900" s="284">
        <v>524</v>
      </c>
      <c r="AR1900" s="284">
        <v>688</v>
      </c>
      <c r="AS1900" s="284">
        <v>619</v>
      </c>
      <c r="AU1900" t="s">
        <v>291</v>
      </c>
    </row>
    <row r="1901" spans="1:47" ht="13.5" customHeight="1">
      <c r="D1901" s="283" t="s">
        <v>4585</v>
      </c>
      <c r="E1901" s="282"/>
      <c r="F1901" s="285" t="s">
        <v>4582</v>
      </c>
      <c r="G1901" s="199">
        <v>6.8</v>
      </c>
      <c r="H1901" s="287" t="s">
        <v>2022</v>
      </c>
      <c r="I1901" s="287" t="s">
        <v>2022</v>
      </c>
      <c r="J1901" s="287" t="s">
        <v>2022</v>
      </c>
      <c r="K1901" s="287" t="s">
        <v>2022</v>
      </c>
      <c r="L1901" s="287" t="s">
        <v>2022</v>
      </c>
      <c r="M1901" s="287" t="s">
        <v>2022</v>
      </c>
      <c r="N1901" s="287" t="s">
        <v>2022</v>
      </c>
      <c r="O1901" s="287" t="s">
        <v>2022</v>
      </c>
      <c r="P1901" s="287" t="s">
        <v>2022</v>
      </c>
      <c r="Q1901" s="287" t="s">
        <v>2022</v>
      </c>
      <c r="R1901" s="287" t="s">
        <v>2022</v>
      </c>
      <c r="S1901" s="284">
        <v>660</v>
      </c>
      <c r="T1901" s="284">
        <v>786</v>
      </c>
      <c r="U1901" s="284">
        <v>876</v>
      </c>
      <c r="V1901" s="284">
        <v>622</v>
      </c>
      <c r="W1901" s="284">
        <v>692</v>
      </c>
      <c r="X1901" s="284">
        <v>503</v>
      </c>
      <c r="Y1901" s="284">
        <v>573</v>
      </c>
      <c r="Z1901" s="284">
        <v>687</v>
      </c>
      <c r="AA1901" s="284">
        <v>570</v>
      </c>
      <c r="AB1901" s="284">
        <v>545</v>
      </c>
      <c r="AC1901" s="284">
        <v>641</v>
      </c>
      <c r="AD1901" s="284">
        <v>782</v>
      </c>
      <c r="AE1901" s="284">
        <v>616</v>
      </c>
      <c r="AF1901" s="284">
        <v>616</v>
      </c>
      <c r="AG1901" s="284">
        <v>714</v>
      </c>
      <c r="AH1901" s="284">
        <v>867</v>
      </c>
      <c r="AI1901" s="284">
        <v>0</v>
      </c>
      <c r="AJ1901" s="284">
        <v>604</v>
      </c>
      <c r="AK1901" s="284">
        <v>700</v>
      </c>
      <c r="AL1901" s="284">
        <v>822</v>
      </c>
      <c r="AM1901" s="284">
        <v>506</v>
      </c>
      <c r="AN1901" s="284">
        <v>565</v>
      </c>
      <c r="AO1901" s="284">
        <v>644</v>
      </c>
      <c r="AP1901" s="284">
        <v>563</v>
      </c>
      <c r="AQ1901" s="284">
        <v>563</v>
      </c>
      <c r="AR1901" s="284">
        <v>744</v>
      </c>
      <c r="AS1901" s="284">
        <v>658</v>
      </c>
      <c r="AU1901" t="s">
        <v>4585</v>
      </c>
    </row>
    <row r="1902" spans="1:47" ht="13.5" customHeight="1">
      <c r="D1902" s="283" t="s">
        <v>295</v>
      </c>
      <c r="E1902" s="282"/>
      <c r="F1902" s="285" t="s">
        <v>851</v>
      </c>
      <c r="G1902" s="199">
        <v>7.3999999999999995</v>
      </c>
      <c r="H1902" s="284">
        <v>500</v>
      </c>
      <c r="I1902" s="284">
        <v>510</v>
      </c>
      <c r="J1902" s="284">
        <v>586</v>
      </c>
      <c r="K1902" s="284">
        <v>552</v>
      </c>
      <c r="L1902" s="284">
        <v>538</v>
      </c>
      <c r="M1902" s="284">
        <v>675</v>
      </c>
      <c r="N1902" s="284">
        <v>583</v>
      </c>
      <c r="O1902" s="284">
        <v>513</v>
      </c>
      <c r="P1902" s="284">
        <v>574</v>
      </c>
      <c r="Q1902" s="284">
        <v>645</v>
      </c>
      <c r="R1902" s="284">
        <v>621</v>
      </c>
      <c r="S1902" s="284">
        <v>683</v>
      </c>
      <c r="T1902" s="284">
        <v>820</v>
      </c>
      <c r="U1902" s="284">
        <v>909</v>
      </c>
      <c r="V1902" s="284">
        <v>676</v>
      </c>
      <c r="W1902" s="284">
        <v>754</v>
      </c>
      <c r="X1902" s="284">
        <v>548</v>
      </c>
      <c r="Y1902" s="284">
        <v>625</v>
      </c>
      <c r="Z1902" s="284">
        <v>749</v>
      </c>
      <c r="AA1902" s="284">
        <v>621</v>
      </c>
      <c r="AB1902" s="284">
        <v>595</v>
      </c>
      <c r="AC1902" s="284">
        <v>700</v>
      </c>
      <c r="AD1902" s="284">
        <v>854</v>
      </c>
      <c r="AE1902" s="284">
        <v>673</v>
      </c>
      <c r="AF1902" s="284">
        <v>666</v>
      </c>
      <c r="AG1902" s="284">
        <v>773</v>
      </c>
      <c r="AH1902" s="284">
        <v>939</v>
      </c>
      <c r="AI1902" s="284">
        <v>552</v>
      </c>
      <c r="AJ1902" s="284">
        <v>657</v>
      </c>
      <c r="AK1902" s="284">
        <v>762</v>
      </c>
      <c r="AL1902" s="284">
        <v>895</v>
      </c>
      <c r="AM1902" s="284">
        <v>553</v>
      </c>
      <c r="AN1902" s="284">
        <v>618</v>
      </c>
      <c r="AO1902" s="284">
        <v>704</v>
      </c>
      <c r="AP1902" s="284">
        <v>601</v>
      </c>
      <c r="AQ1902" s="284">
        <v>601</v>
      </c>
      <c r="AR1902" s="284">
        <v>799</v>
      </c>
      <c r="AS1902" s="284">
        <v>696</v>
      </c>
      <c r="AU1902" t="s">
        <v>295</v>
      </c>
    </row>
    <row r="1903" spans="1:47" ht="13.5" customHeight="1">
      <c r="D1903" s="283" t="s">
        <v>2879</v>
      </c>
      <c r="E1903" s="282"/>
      <c r="F1903" s="285" t="s">
        <v>3583</v>
      </c>
      <c r="G1903" s="199">
        <v>8</v>
      </c>
      <c r="H1903" s="284">
        <v>537</v>
      </c>
      <c r="I1903" s="284">
        <v>534</v>
      </c>
      <c r="J1903" s="284">
        <v>652</v>
      </c>
      <c r="K1903" s="284">
        <v>579</v>
      </c>
      <c r="L1903" s="284">
        <v>573</v>
      </c>
      <c r="M1903" s="284">
        <v>715</v>
      </c>
      <c r="N1903" s="284">
        <v>680</v>
      </c>
      <c r="O1903" s="284">
        <v>598</v>
      </c>
      <c r="P1903" s="284">
        <v>603</v>
      </c>
      <c r="Q1903" s="284">
        <v>691</v>
      </c>
      <c r="R1903" s="284">
        <v>670</v>
      </c>
      <c r="S1903" s="284">
        <v>721</v>
      </c>
      <c r="T1903" s="284">
        <v>869</v>
      </c>
      <c r="U1903" s="284">
        <v>963</v>
      </c>
      <c r="V1903" s="284">
        <v>720</v>
      </c>
      <c r="W1903" s="284">
        <v>803</v>
      </c>
      <c r="X1903" s="284">
        <v>604</v>
      </c>
      <c r="Y1903" s="284">
        <v>688</v>
      </c>
      <c r="Z1903" s="284">
        <v>801</v>
      </c>
      <c r="AA1903" s="284">
        <v>664</v>
      </c>
      <c r="AB1903" s="284">
        <v>672</v>
      </c>
      <c r="AC1903" s="284">
        <v>785</v>
      </c>
      <c r="AD1903" s="284">
        <v>922</v>
      </c>
      <c r="AE1903" s="284">
        <v>724</v>
      </c>
      <c r="AF1903" s="284">
        <v>741</v>
      </c>
      <c r="AG1903" s="284">
        <v>855</v>
      </c>
      <c r="AH1903" s="284">
        <v>1004</v>
      </c>
      <c r="AI1903" s="284">
        <v>594</v>
      </c>
      <c r="AJ1903" s="284">
        <v>693</v>
      </c>
      <c r="AK1903" s="284">
        <v>807</v>
      </c>
      <c r="AL1903" s="284">
        <v>948</v>
      </c>
      <c r="AM1903" s="284">
        <v>583</v>
      </c>
      <c r="AN1903" s="284">
        <v>653</v>
      </c>
      <c r="AO1903" s="284">
        <v>743</v>
      </c>
      <c r="AP1903" s="284">
        <v>644</v>
      </c>
      <c r="AQ1903" s="284">
        <v>644</v>
      </c>
      <c r="AR1903" s="284">
        <v>858</v>
      </c>
      <c r="AS1903" s="284">
        <v>743</v>
      </c>
      <c r="AU1903" t="s">
        <v>2879</v>
      </c>
    </row>
    <row r="1904" spans="1:47" ht="13.5" customHeight="1">
      <c r="D1904" s="283" t="s">
        <v>299</v>
      </c>
      <c r="E1904" s="282"/>
      <c r="F1904" s="285" t="s">
        <v>852</v>
      </c>
      <c r="G1904" s="199">
        <v>8.6</v>
      </c>
      <c r="H1904" s="284">
        <v>542</v>
      </c>
      <c r="I1904" s="284">
        <v>554</v>
      </c>
      <c r="J1904" s="284">
        <v>636</v>
      </c>
      <c r="K1904" s="284">
        <v>600</v>
      </c>
      <c r="L1904" s="284">
        <v>586</v>
      </c>
      <c r="M1904" s="284">
        <v>741</v>
      </c>
      <c r="N1904" s="284">
        <v>635</v>
      </c>
      <c r="O1904" s="284">
        <v>557</v>
      </c>
      <c r="P1904" s="284">
        <v>630</v>
      </c>
      <c r="Q1904" s="284">
        <v>705</v>
      </c>
      <c r="R1904" s="284">
        <v>681</v>
      </c>
      <c r="S1904" s="284">
        <v>743</v>
      </c>
      <c r="T1904" s="284">
        <v>903</v>
      </c>
      <c r="U1904" s="284">
        <v>996</v>
      </c>
      <c r="V1904" s="284">
        <v>748</v>
      </c>
      <c r="W1904" s="284">
        <v>833</v>
      </c>
      <c r="X1904" s="284">
        <v>590</v>
      </c>
      <c r="Y1904" s="284">
        <v>679</v>
      </c>
      <c r="Z1904" s="284">
        <v>815</v>
      </c>
      <c r="AA1904" s="284">
        <v>670</v>
      </c>
      <c r="AB1904" s="284">
        <v>647</v>
      </c>
      <c r="AC1904" s="284">
        <v>769</v>
      </c>
      <c r="AD1904" s="284">
        <v>939</v>
      </c>
      <c r="AE1904" s="284">
        <v>732</v>
      </c>
      <c r="AF1904" s="284">
        <v>718</v>
      </c>
      <c r="AG1904" s="284">
        <v>841</v>
      </c>
      <c r="AH1904" s="284">
        <v>1025</v>
      </c>
      <c r="AI1904" s="284">
        <v>592</v>
      </c>
      <c r="AJ1904" s="284">
        <v>717</v>
      </c>
      <c r="AK1904" s="284">
        <v>838</v>
      </c>
      <c r="AL1904" s="284">
        <v>985</v>
      </c>
      <c r="AM1904" s="284">
        <v>600</v>
      </c>
      <c r="AN1904" s="284">
        <v>676</v>
      </c>
      <c r="AO1904" s="284">
        <v>769</v>
      </c>
      <c r="AP1904" s="284">
        <v>673</v>
      </c>
      <c r="AQ1904" s="284">
        <v>673</v>
      </c>
      <c r="AR1904" s="284">
        <v>904</v>
      </c>
      <c r="AS1904" s="284">
        <v>771</v>
      </c>
      <c r="AU1904" t="s">
        <v>299</v>
      </c>
    </row>
    <row r="1905" spans="4:47" ht="13.5" customHeight="1">
      <c r="D1905" s="283" t="s">
        <v>303</v>
      </c>
      <c r="E1905" s="282"/>
      <c r="F1905" s="285" t="s">
        <v>853</v>
      </c>
      <c r="G1905" s="199">
        <v>1.4000000000000001</v>
      </c>
      <c r="H1905" s="284">
        <v>201</v>
      </c>
      <c r="I1905" s="284">
        <v>198</v>
      </c>
      <c r="J1905" s="284">
        <v>231</v>
      </c>
      <c r="K1905" s="284">
        <v>201</v>
      </c>
      <c r="L1905" s="284">
        <v>198</v>
      </c>
      <c r="M1905" s="284">
        <v>231</v>
      </c>
      <c r="N1905" s="284">
        <v>214</v>
      </c>
      <c r="O1905" s="284">
        <v>198</v>
      </c>
      <c r="P1905" s="284">
        <v>198</v>
      </c>
      <c r="Q1905" s="284">
        <v>231</v>
      </c>
      <c r="R1905" s="284">
        <v>235</v>
      </c>
      <c r="S1905" s="284">
        <v>259</v>
      </c>
      <c r="T1905" s="284">
        <v>289</v>
      </c>
      <c r="U1905" s="284">
        <v>266</v>
      </c>
      <c r="V1905" s="284">
        <v>234</v>
      </c>
      <c r="W1905" s="284">
        <v>257</v>
      </c>
      <c r="X1905" s="284">
        <v>223</v>
      </c>
      <c r="Y1905" s="284">
        <v>240</v>
      </c>
      <c r="Z1905" s="284">
        <v>284</v>
      </c>
      <c r="AA1905" s="284">
        <v>250</v>
      </c>
      <c r="AB1905" s="284">
        <v>233</v>
      </c>
      <c r="AC1905" s="284">
        <v>255</v>
      </c>
      <c r="AD1905" s="284">
        <v>305</v>
      </c>
      <c r="AE1905" s="284">
        <v>261</v>
      </c>
      <c r="AF1905" s="284">
        <v>264</v>
      </c>
      <c r="AG1905" s="284">
        <v>287</v>
      </c>
      <c r="AH1905" s="284">
        <v>343</v>
      </c>
      <c r="AI1905" s="284">
        <v>229</v>
      </c>
      <c r="AJ1905" s="284">
        <v>240</v>
      </c>
      <c r="AK1905" s="284">
        <v>262</v>
      </c>
      <c r="AL1905" s="284">
        <v>307</v>
      </c>
      <c r="AM1905" s="284">
        <v>214</v>
      </c>
      <c r="AN1905" s="284">
        <v>232</v>
      </c>
      <c r="AO1905" s="284">
        <v>265</v>
      </c>
      <c r="AP1905" s="284">
        <v>221</v>
      </c>
      <c r="AQ1905" s="284">
        <v>221</v>
      </c>
      <c r="AR1905" s="284">
        <v>257</v>
      </c>
      <c r="AS1905" s="284">
        <v>249</v>
      </c>
      <c r="AU1905" t="s">
        <v>303</v>
      </c>
    </row>
    <row r="1906" spans="4:47" ht="13.5" customHeight="1">
      <c r="D1906" s="283" t="s">
        <v>334</v>
      </c>
      <c r="E1906" s="282"/>
      <c r="F1906" s="285" t="s">
        <v>335</v>
      </c>
      <c r="G1906" s="199">
        <v>2.8000000000000003</v>
      </c>
      <c r="H1906" s="284">
        <v>289</v>
      </c>
      <c r="I1906" s="284">
        <v>290</v>
      </c>
      <c r="J1906" s="284">
        <v>337</v>
      </c>
      <c r="K1906" s="284">
        <v>315</v>
      </c>
      <c r="L1906" s="284">
        <v>307</v>
      </c>
      <c r="M1906" s="284">
        <v>366</v>
      </c>
      <c r="N1906" s="284">
        <v>328</v>
      </c>
      <c r="O1906" s="284">
        <v>290</v>
      </c>
      <c r="P1906" s="284">
        <v>308</v>
      </c>
      <c r="Q1906" s="284">
        <v>355</v>
      </c>
      <c r="R1906" s="284">
        <v>337</v>
      </c>
      <c r="S1906" s="284">
        <v>429</v>
      </c>
      <c r="T1906" s="284">
        <v>484</v>
      </c>
      <c r="U1906" s="284">
        <v>553</v>
      </c>
      <c r="V1906" s="284">
        <v>381</v>
      </c>
      <c r="W1906" s="284">
        <v>423</v>
      </c>
      <c r="X1906" s="284">
        <v>346</v>
      </c>
      <c r="Y1906" s="284">
        <v>377</v>
      </c>
      <c r="Z1906" s="284">
        <v>448</v>
      </c>
      <c r="AA1906" s="284">
        <v>389</v>
      </c>
      <c r="AB1906" s="284">
        <v>356</v>
      </c>
      <c r="AC1906" s="284">
        <v>397</v>
      </c>
      <c r="AD1906" s="284">
        <v>478</v>
      </c>
      <c r="AE1906" s="284">
        <v>399</v>
      </c>
      <c r="AF1906" s="284">
        <v>427</v>
      </c>
      <c r="AG1906" s="284">
        <v>470</v>
      </c>
      <c r="AH1906" s="284">
        <v>563</v>
      </c>
      <c r="AI1906" s="284">
        <v>357</v>
      </c>
      <c r="AJ1906" s="284">
        <v>390</v>
      </c>
      <c r="AK1906" s="284">
        <v>432</v>
      </c>
      <c r="AL1906" s="284">
        <v>507</v>
      </c>
      <c r="AM1906" s="284">
        <v>333</v>
      </c>
      <c r="AN1906" s="284">
        <v>357</v>
      </c>
      <c r="AO1906" s="284">
        <v>407</v>
      </c>
      <c r="AP1906" s="284">
        <v>332</v>
      </c>
      <c r="AQ1906" s="284">
        <v>332</v>
      </c>
      <c r="AR1906" s="284">
        <v>403</v>
      </c>
      <c r="AS1906" s="284">
        <v>430</v>
      </c>
      <c r="AU1906" t="s">
        <v>334</v>
      </c>
    </row>
    <row r="1907" spans="4:47" ht="13.5" customHeight="1">
      <c r="D1907" s="283" t="s">
        <v>387</v>
      </c>
      <c r="E1907" s="282"/>
      <c r="F1907" s="285" t="s">
        <v>854</v>
      </c>
      <c r="G1907" s="199">
        <v>3.4</v>
      </c>
      <c r="H1907" s="284">
        <v>308</v>
      </c>
      <c r="I1907" s="284">
        <v>311</v>
      </c>
      <c r="J1907" s="284">
        <v>361</v>
      </c>
      <c r="K1907" s="284">
        <v>337</v>
      </c>
      <c r="L1907" s="284">
        <v>329</v>
      </c>
      <c r="M1907" s="284">
        <v>398</v>
      </c>
      <c r="N1907" s="284">
        <v>353</v>
      </c>
      <c r="O1907" s="284">
        <v>311</v>
      </c>
      <c r="P1907" s="284">
        <v>336</v>
      </c>
      <c r="Q1907" s="284">
        <v>383</v>
      </c>
      <c r="R1907" s="284">
        <v>365</v>
      </c>
      <c r="S1907" s="284">
        <v>456</v>
      </c>
      <c r="T1907" s="284">
        <v>522</v>
      </c>
      <c r="U1907" s="284">
        <v>592</v>
      </c>
      <c r="V1907" s="284">
        <v>414</v>
      </c>
      <c r="W1907" s="284">
        <v>460</v>
      </c>
      <c r="X1907" s="284">
        <v>357</v>
      </c>
      <c r="Y1907" s="284">
        <v>391</v>
      </c>
      <c r="Z1907" s="284">
        <v>465</v>
      </c>
      <c r="AA1907" s="284">
        <v>402</v>
      </c>
      <c r="AB1907" s="284">
        <v>369</v>
      </c>
      <c r="AC1907" s="284">
        <v>413</v>
      </c>
      <c r="AD1907" s="284">
        <v>498</v>
      </c>
      <c r="AE1907" s="284">
        <v>414</v>
      </c>
      <c r="AF1907" s="284">
        <v>440</v>
      </c>
      <c r="AG1907" s="284">
        <v>486</v>
      </c>
      <c r="AH1907" s="284">
        <v>583</v>
      </c>
      <c r="AI1907" s="284">
        <v>368</v>
      </c>
      <c r="AJ1907" s="284">
        <v>418</v>
      </c>
      <c r="AK1907" s="284">
        <v>469</v>
      </c>
      <c r="AL1907" s="284">
        <v>550</v>
      </c>
      <c r="AM1907" s="284">
        <v>353</v>
      </c>
      <c r="AN1907" s="284">
        <v>383</v>
      </c>
      <c r="AO1907" s="284">
        <v>437</v>
      </c>
      <c r="AP1907" s="284">
        <v>365</v>
      </c>
      <c r="AQ1907" s="284">
        <v>365</v>
      </c>
      <c r="AR1907" s="284">
        <v>455</v>
      </c>
      <c r="AS1907" s="284">
        <v>463</v>
      </c>
      <c r="AU1907" t="s">
        <v>387</v>
      </c>
    </row>
    <row r="1908" spans="4:47" ht="13.5" customHeight="1">
      <c r="D1908" s="283" t="s">
        <v>336</v>
      </c>
      <c r="E1908" s="282"/>
      <c r="F1908" s="285" t="s">
        <v>337</v>
      </c>
      <c r="G1908" s="199">
        <v>4.0999999999999996</v>
      </c>
      <c r="H1908" s="284">
        <v>320</v>
      </c>
      <c r="I1908" s="284">
        <v>325</v>
      </c>
      <c r="J1908" s="284">
        <v>376</v>
      </c>
      <c r="K1908" s="284">
        <v>352</v>
      </c>
      <c r="L1908" s="284">
        <v>344</v>
      </c>
      <c r="M1908" s="284">
        <v>422</v>
      </c>
      <c r="N1908" s="284">
        <v>370</v>
      </c>
      <c r="O1908" s="284">
        <v>325</v>
      </c>
      <c r="P1908" s="284">
        <v>356</v>
      </c>
      <c r="Q1908" s="284">
        <v>404</v>
      </c>
      <c r="R1908" s="284">
        <v>385</v>
      </c>
      <c r="S1908" s="284">
        <v>474</v>
      </c>
      <c r="T1908" s="284">
        <v>553</v>
      </c>
      <c r="U1908" s="284">
        <v>621</v>
      </c>
      <c r="V1908" s="284">
        <v>437</v>
      </c>
      <c r="W1908" s="284">
        <v>486</v>
      </c>
      <c r="X1908" s="284">
        <v>376</v>
      </c>
      <c r="Y1908" s="284">
        <v>420</v>
      </c>
      <c r="Z1908" s="284">
        <v>501</v>
      </c>
      <c r="AA1908" s="284">
        <v>424</v>
      </c>
      <c r="AB1908" s="284">
        <v>396</v>
      </c>
      <c r="AC1908" s="284">
        <v>456</v>
      </c>
      <c r="AD1908" s="284">
        <v>552</v>
      </c>
      <c r="AE1908" s="284">
        <v>447</v>
      </c>
      <c r="AF1908" s="284">
        <v>467</v>
      </c>
      <c r="AG1908" s="284">
        <v>528</v>
      </c>
      <c r="AH1908" s="284">
        <v>638</v>
      </c>
      <c r="AI1908" s="284">
        <v>384</v>
      </c>
      <c r="AJ1908" s="284">
        <v>438</v>
      </c>
      <c r="AK1908" s="284">
        <v>497</v>
      </c>
      <c r="AL1908" s="284">
        <v>584</v>
      </c>
      <c r="AM1908" s="284">
        <v>366</v>
      </c>
      <c r="AN1908" s="284">
        <v>403</v>
      </c>
      <c r="AO1908" s="284">
        <v>458</v>
      </c>
      <c r="AP1908" s="284">
        <v>390</v>
      </c>
      <c r="AQ1908" s="284">
        <v>390</v>
      </c>
      <c r="AR1908" s="284">
        <v>499</v>
      </c>
      <c r="AS1908" s="284">
        <v>487</v>
      </c>
      <c r="AU1908" t="s">
        <v>336</v>
      </c>
    </row>
    <row r="1909" spans="4:47" ht="13.5" customHeight="1">
      <c r="D1909" s="283" t="s">
        <v>1901</v>
      </c>
      <c r="E1909" s="282"/>
      <c r="F1909" s="285" t="s">
        <v>1902</v>
      </c>
      <c r="G1909" s="199">
        <v>4.8</v>
      </c>
      <c r="H1909" s="284">
        <v>347</v>
      </c>
      <c r="I1909" s="284">
        <v>346</v>
      </c>
      <c r="J1909" s="284">
        <v>412</v>
      </c>
      <c r="K1909" s="284">
        <v>372</v>
      </c>
      <c r="L1909" s="284">
        <v>369</v>
      </c>
      <c r="M1909" s="284">
        <v>444</v>
      </c>
      <c r="N1909" s="284">
        <v>422</v>
      </c>
      <c r="O1909" s="284">
        <v>356</v>
      </c>
      <c r="P1909" s="284">
        <v>392</v>
      </c>
      <c r="Q1909" s="284">
        <v>430</v>
      </c>
      <c r="R1909" s="284">
        <v>413</v>
      </c>
      <c r="S1909" s="284">
        <v>496</v>
      </c>
      <c r="T1909" s="284">
        <v>587</v>
      </c>
      <c r="U1909" s="284">
        <v>655</v>
      </c>
      <c r="V1909" s="284">
        <v>464</v>
      </c>
      <c r="W1909" s="284">
        <v>516</v>
      </c>
      <c r="X1909" s="284">
        <v>404</v>
      </c>
      <c r="Y1909" s="284">
        <v>455</v>
      </c>
      <c r="Z1909" s="284">
        <v>530</v>
      </c>
      <c r="AA1909" s="284">
        <v>445</v>
      </c>
      <c r="AB1909" s="284">
        <v>440</v>
      </c>
      <c r="AC1909" s="284">
        <v>508</v>
      </c>
      <c r="AD1909" s="284">
        <v>596</v>
      </c>
      <c r="AE1909" s="284">
        <v>475</v>
      </c>
      <c r="AF1909" s="284">
        <v>508</v>
      </c>
      <c r="AG1909" s="284">
        <v>578</v>
      </c>
      <c r="AH1909" s="284">
        <v>678</v>
      </c>
      <c r="AI1909" s="284">
        <v>404</v>
      </c>
      <c r="AJ1909" s="284">
        <v>461</v>
      </c>
      <c r="AK1909" s="284">
        <v>530</v>
      </c>
      <c r="AL1909" s="284">
        <v>622</v>
      </c>
      <c r="AM1909" s="284">
        <v>383</v>
      </c>
      <c r="AN1909" s="284">
        <v>425</v>
      </c>
      <c r="AO1909" s="284">
        <v>483</v>
      </c>
      <c r="AP1909" s="284">
        <v>419</v>
      </c>
      <c r="AQ1909" s="284">
        <v>419</v>
      </c>
      <c r="AR1909" s="284">
        <v>545</v>
      </c>
      <c r="AS1909" s="284">
        <v>516</v>
      </c>
      <c r="AU1909" t="s">
        <v>1901</v>
      </c>
    </row>
    <row r="1910" spans="4:47" ht="13.5" customHeight="1">
      <c r="D1910" s="283" t="s">
        <v>338</v>
      </c>
      <c r="E1910" s="282"/>
      <c r="F1910" s="285" t="s">
        <v>855</v>
      </c>
      <c r="G1910" s="199">
        <v>5.5</v>
      </c>
      <c r="H1910" s="284">
        <v>361</v>
      </c>
      <c r="I1910" s="284">
        <v>369</v>
      </c>
      <c r="J1910" s="284">
        <v>426</v>
      </c>
      <c r="K1910" s="284">
        <v>400</v>
      </c>
      <c r="L1910" s="284">
        <v>391</v>
      </c>
      <c r="M1910" s="284">
        <v>490</v>
      </c>
      <c r="N1910" s="284">
        <v>423</v>
      </c>
      <c r="O1910" s="284">
        <v>370</v>
      </c>
      <c r="P1910" s="284">
        <v>413</v>
      </c>
      <c r="Q1910" s="284">
        <v>464</v>
      </c>
      <c r="R1910" s="284">
        <v>446</v>
      </c>
      <c r="S1910" s="284">
        <v>531</v>
      </c>
      <c r="T1910" s="284">
        <v>634</v>
      </c>
      <c r="U1910" s="284">
        <v>704</v>
      </c>
      <c r="V1910" s="284">
        <v>505</v>
      </c>
      <c r="W1910" s="284">
        <v>562</v>
      </c>
      <c r="X1910" s="284">
        <v>415</v>
      </c>
      <c r="Y1910" s="284">
        <v>472</v>
      </c>
      <c r="Z1910" s="284">
        <v>565</v>
      </c>
      <c r="AA1910" s="284">
        <v>470</v>
      </c>
      <c r="AB1910" s="284">
        <v>447</v>
      </c>
      <c r="AC1910" s="284">
        <v>524</v>
      </c>
      <c r="AD1910" s="284">
        <v>639</v>
      </c>
      <c r="AE1910" s="284">
        <v>505</v>
      </c>
      <c r="AF1910" s="284">
        <v>518</v>
      </c>
      <c r="AG1910" s="284">
        <v>597</v>
      </c>
      <c r="AH1910" s="284">
        <v>724</v>
      </c>
      <c r="AI1910" s="284">
        <v>421</v>
      </c>
      <c r="AJ1910" s="284">
        <v>497</v>
      </c>
      <c r="AK1910" s="284">
        <v>575</v>
      </c>
      <c r="AL1910" s="284">
        <v>675</v>
      </c>
      <c r="AM1910" s="284">
        <v>412</v>
      </c>
      <c r="AN1910" s="284">
        <v>460</v>
      </c>
      <c r="AO1910" s="284">
        <v>523</v>
      </c>
      <c r="AP1910" s="284">
        <v>462</v>
      </c>
      <c r="AQ1910" s="284">
        <v>462</v>
      </c>
      <c r="AR1910" s="284">
        <v>608</v>
      </c>
      <c r="AS1910" s="284">
        <v>558</v>
      </c>
      <c r="AU1910" t="s">
        <v>338</v>
      </c>
    </row>
    <row r="1911" spans="4:47" ht="13.5" customHeight="1">
      <c r="D1911" s="283" t="s">
        <v>304</v>
      </c>
      <c r="E1911" s="282"/>
      <c r="F1911" s="285" t="s">
        <v>850</v>
      </c>
      <c r="G1911" s="199">
        <v>6.8</v>
      </c>
      <c r="H1911" s="284">
        <v>423</v>
      </c>
      <c r="I1911" s="284">
        <v>433</v>
      </c>
      <c r="J1911" s="284">
        <v>499</v>
      </c>
      <c r="K1911" s="284">
        <v>469</v>
      </c>
      <c r="L1911" s="284">
        <v>458</v>
      </c>
      <c r="M1911" s="284">
        <v>581</v>
      </c>
      <c r="N1911" s="284">
        <v>497</v>
      </c>
      <c r="O1911" s="284">
        <v>436</v>
      </c>
      <c r="P1911" s="284">
        <v>494</v>
      </c>
      <c r="Q1911" s="284">
        <v>555</v>
      </c>
      <c r="R1911" s="284">
        <v>537</v>
      </c>
      <c r="S1911" s="284">
        <v>612</v>
      </c>
      <c r="T1911" s="284">
        <v>739</v>
      </c>
      <c r="U1911" s="284">
        <v>817</v>
      </c>
      <c r="V1911" s="284">
        <v>599</v>
      </c>
      <c r="W1911" s="284">
        <v>666</v>
      </c>
      <c r="X1911" s="284">
        <v>475</v>
      </c>
      <c r="Y1911" s="284">
        <v>545</v>
      </c>
      <c r="Z1911" s="284">
        <v>655</v>
      </c>
      <c r="AA1911" s="284">
        <v>539</v>
      </c>
      <c r="AB1911" s="284">
        <v>518</v>
      </c>
      <c r="AC1911" s="284">
        <v>614</v>
      </c>
      <c r="AD1911" s="284">
        <v>750</v>
      </c>
      <c r="AE1911" s="284">
        <v>586</v>
      </c>
      <c r="AF1911" s="284">
        <v>589</v>
      </c>
      <c r="AG1911" s="284">
        <v>687</v>
      </c>
      <c r="AH1911" s="284">
        <v>836</v>
      </c>
      <c r="AI1911" s="284">
        <v>479</v>
      </c>
      <c r="AJ1911" s="284">
        <v>578</v>
      </c>
      <c r="AK1911" s="284">
        <v>674</v>
      </c>
      <c r="AL1911" s="284">
        <v>792</v>
      </c>
      <c r="AM1911" s="284">
        <v>479</v>
      </c>
      <c r="AN1911" s="284">
        <v>539</v>
      </c>
      <c r="AO1911" s="284">
        <v>613</v>
      </c>
      <c r="AP1911" s="284">
        <v>558</v>
      </c>
      <c r="AQ1911" s="284">
        <v>558</v>
      </c>
      <c r="AR1911" s="284">
        <v>741</v>
      </c>
      <c r="AS1911" s="284">
        <v>653</v>
      </c>
      <c r="AU1911" t="s">
        <v>304</v>
      </c>
    </row>
    <row r="1912" spans="4:47" ht="13.5" customHeight="1">
      <c r="D1912" s="283" t="s">
        <v>4586</v>
      </c>
      <c r="E1912" s="282"/>
      <c r="F1912" s="285" t="s">
        <v>4582</v>
      </c>
      <c r="G1912" s="199">
        <v>7.5</v>
      </c>
      <c r="H1912" s="287" t="s">
        <v>2022</v>
      </c>
      <c r="I1912" s="287" t="s">
        <v>2022</v>
      </c>
      <c r="J1912" s="287" t="s">
        <v>2022</v>
      </c>
      <c r="K1912" s="287" t="s">
        <v>2022</v>
      </c>
      <c r="L1912" s="287" t="s">
        <v>2022</v>
      </c>
      <c r="M1912" s="287" t="s">
        <v>2022</v>
      </c>
      <c r="N1912" s="287" t="s">
        <v>2022</v>
      </c>
      <c r="O1912" s="287" t="s">
        <v>2022</v>
      </c>
      <c r="P1912" s="287" t="s">
        <v>2022</v>
      </c>
      <c r="Q1912" s="287" t="s">
        <v>2022</v>
      </c>
      <c r="R1912" s="287" t="s">
        <v>2022</v>
      </c>
      <c r="S1912" s="284">
        <v>689</v>
      </c>
      <c r="T1912" s="284">
        <v>829</v>
      </c>
      <c r="U1912" s="284">
        <v>918</v>
      </c>
      <c r="V1912" s="284">
        <v>656</v>
      </c>
      <c r="W1912" s="284">
        <v>731</v>
      </c>
      <c r="X1912" s="284">
        <v>522</v>
      </c>
      <c r="Y1912" s="284">
        <v>599</v>
      </c>
      <c r="Z1912" s="284">
        <v>720</v>
      </c>
      <c r="AA1912" s="284">
        <v>593</v>
      </c>
      <c r="AB1912" s="284">
        <v>570</v>
      </c>
      <c r="AC1912" s="284">
        <v>677</v>
      </c>
      <c r="AD1912" s="284">
        <v>826</v>
      </c>
      <c r="AE1912" s="284">
        <v>645</v>
      </c>
      <c r="AF1912" s="284">
        <v>642</v>
      </c>
      <c r="AG1912" s="284">
        <v>749</v>
      </c>
      <c r="AH1912" s="284">
        <v>912</v>
      </c>
      <c r="AI1912" s="284">
        <v>0</v>
      </c>
      <c r="AJ1912" s="284">
        <v>634</v>
      </c>
      <c r="AK1912" s="284">
        <v>740</v>
      </c>
      <c r="AL1912" s="284">
        <v>869</v>
      </c>
      <c r="AM1912" s="284">
        <v>528</v>
      </c>
      <c r="AN1912" s="284">
        <v>594</v>
      </c>
      <c r="AO1912" s="284">
        <v>676</v>
      </c>
      <c r="AP1912" s="284">
        <v>600</v>
      </c>
      <c r="AQ1912" s="284">
        <v>600</v>
      </c>
      <c r="AR1912" s="284">
        <v>801</v>
      </c>
      <c r="AS1912" s="284">
        <v>694</v>
      </c>
      <c r="AU1912" t="s">
        <v>4586</v>
      </c>
    </row>
    <row r="1913" spans="4:47" ht="13.5" customHeight="1">
      <c r="D1913" s="283" t="s">
        <v>308</v>
      </c>
      <c r="E1913" s="282"/>
      <c r="F1913" s="285" t="s">
        <v>851</v>
      </c>
      <c r="G1913" s="199">
        <v>8.1999999999999993</v>
      </c>
      <c r="H1913" s="284">
        <v>520</v>
      </c>
      <c r="I1913" s="284">
        <v>532</v>
      </c>
      <c r="J1913" s="284">
        <v>611</v>
      </c>
      <c r="K1913" s="284">
        <v>573</v>
      </c>
      <c r="L1913" s="284">
        <v>559</v>
      </c>
      <c r="M1913" s="284">
        <v>711</v>
      </c>
      <c r="N1913" s="284">
        <v>607</v>
      </c>
      <c r="O1913" s="284">
        <v>536</v>
      </c>
      <c r="P1913" s="284">
        <v>606</v>
      </c>
      <c r="Q1913" s="284">
        <v>679</v>
      </c>
      <c r="R1913" s="284">
        <v>655</v>
      </c>
      <c r="S1913" s="284">
        <v>713</v>
      </c>
      <c r="T1913" s="284">
        <v>864</v>
      </c>
      <c r="U1913" s="284">
        <v>954</v>
      </c>
      <c r="V1913" s="284">
        <v>713</v>
      </c>
      <c r="W1913" s="284">
        <v>795</v>
      </c>
      <c r="X1913" s="284">
        <v>569</v>
      </c>
      <c r="Y1913" s="284">
        <v>653</v>
      </c>
      <c r="Z1913" s="284">
        <v>784</v>
      </c>
      <c r="AA1913" s="284">
        <v>646</v>
      </c>
      <c r="AB1913" s="284">
        <v>622</v>
      </c>
      <c r="AC1913" s="284">
        <v>739</v>
      </c>
      <c r="AD1913" s="284">
        <v>902</v>
      </c>
      <c r="AE1913" s="284">
        <v>704</v>
      </c>
      <c r="AF1913" s="284">
        <v>694</v>
      </c>
      <c r="AG1913" s="284">
        <v>811</v>
      </c>
      <c r="AH1913" s="284">
        <v>988</v>
      </c>
      <c r="AI1913" s="284">
        <v>571</v>
      </c>
      <c r="AJ1913" s="284">
        <v>689</v>
      </c>
      <c r="AK1913" s="284">
        <v>805</v>
      </c>
      <c r="AL1913" s="284">
        <v>946</v>
      </c>
      <c r="AM1913" s="284">
        <v>577</v>
      </c>
      <c r="AN1913" s="284">
        <v>649</v>
      </c>
      <c r="AO1913" s="284">
        <v>738</v>
      </c>
      <c r="AP1913" s="284">
        <v>641</v>
      </c>
      <c r="AQ1913" s="284">
        <v>641</v>
      </c>
      <c r="AR1913" s="284">
        <v>860</v>
      </c>
      <c r="AS1913" s="284">
        <v>734</v>
      </c>
      <c r="AU1913" t="s">
        <v>308</v>
      </c>
    </row>
    <row r="1914" spans="4:47" ht="13.5" customHeight="1">
      <c r="D1914" s="283" t="s">
        <v>2885</v>
      </c>
      <c r="E1914" s="282"/>
      <c r="F1914" s="285" t="s">
        <v>3583</v>
      </c>
      <c r="G1914" s="199">
        <v>8.9</v>
      </c>
      <c r="H1914" s="284">
        <v>566</v>
      </c>
      <c r="I1914" s="284">
        <v>563</v>
      </c>
      <c r="J1914" s="284">
        <v>688</v>
      </c>
      <c r="K1914" s="284">
        <v>609</v>
      </c>
      <c r="L1914" s="284">
        <v>603</v>
      </c>
      <c r="M1914" s="284">
        <v>752</v>
      </c>
      <c r="N1914" s="284">
        <v>716</v>
      </c>
      <c r="O1914" s="284">
        <v>637</v>
      </c>
      <c r="P1914" s="284">
        <v>642</v>
      </c>
      <c r="Q1914" s="284">
        <v>737</v>
      </c>
      <c r="R1914" s="284">
        <v>715</v>
      </c>
      <c r="S1914" s="284">
        <v>762</v>
      </c>
      <c r="T1914" s="284">
        <v>925</v>
      </c>
      <c r="U1914" s="284">
        <v>1021</v>
      </c>
      <c r="V1914" s="284">
        <v>769</v>
      </c>
      <c r="W1914" s="284">
        <v>857</v>
      </c>
      <c r="X1914" s="284">
        <v>636</v>
      </c>
      <c r="Y1914" s="284">
        <v>728</v>
      </c>
      <c r="Z1914" s="284">
        <v>848</v>
      </c>
      <c r="AA1914" s="284">
        <v>699</v>
      </c>
      <c r="AB1914" s="284">
        <v>713</v>
      </c>
      <c r="AC1914" s="284">
        <v>838</v>
      </c>
      <c r="AD1914" s="284">
        <v>984</v>
      </c>
      <c r="AE1914" s="284">
        <v>767</v>
      </c>
      <c r="AF1914" s="284">
        <v>781</v>
      </c>
      <c r="AG1914" s="284">
        <v>908</v>
      </c>
      <c r="AH1914" s="284">
        <v>1067</v>
      </c>
      <c r="AI1914" s="284">
        <v>622</v>
      </c>
      <c r="AJ1914" s="284">
        <v>734</v>
      </c>
      <c r="AK1914" s="284">
        <v>859</v>
      </c>
      <c r="AL1914" s="284">
        <v>1010</v>
      </c>
      <c r="AM1914" s="284">
        <v>615</v>
      </c>
      <c r="AN1914" s="284">
        <v>693</v>
      </c>
      <c r="AO1914" s="284">
        <v>789</v>
      </c>
      <c r="AP1914" s="284">
        <v>693</v>
      </c>
      <c r="AQ1914" s="284">
        <v>693</v>
      </c>
      <c r="AR1914" s="284">
        <v>932</v>
      </c>
      <c r="AS1914" s="284">
        <v>792</v>
      </c>
      <c r="AU1914" t="s">
        <v>2885</v>
      </c>
    </row>
    <row r="1915" spans="4:47" ht="13.5" customHeight="1">
      <c r="D1915" s="283" t="s">
        <v>312</v>
      </c>
      <c r="E1915" s="282"/>
      <c r="F1915" s="285" t="s">
        <v>852</v>
      </c>
      <c r="G1915" s="199">
        <v>9.5</v>
      </c>
      <c r="H1915" s="284">
        <v>571</v>
      </c>
      <c r="I1915" s="284">
        <v>585</v>
      </c>
      <c r="J1915" s="284">
        <v>672</v>
      </c>
      <c r="K1915" s="284">
        <v>630</v>
      </c>
      <c r="L1915" s="284">
        <v>615</v>
      </c>
      <c r="M1915" s="284">
        <v>789</v>
      </c>
      <c r="N1915" s="284">
        <v>670</v>
      </c>
      <c r="O1915" s="284">
        <v>590</v>
      </c>
      <c r="P1915" s="284">
        <v>674</v>
      </c>
      <c r="Q1915" s="284">
        <v>751</v>
      </c>
      <c r="R1915" s="284">
        <v>728</v>
      </c>
      <c r="S1915" s="284">
        <v>787</v>
      </c>
      <c r="T1915" s="284">
        <v>962</v>
      </c>
      <c r="U1915" s="284">
        <v>1058</v>
      </c>
      <c r="V1915" s="284">
        <v>799</v>
      </c>
      <c r="W1915" s="284">
        <v>891</v>
      </c>
      <c r="X1915" s="284">
        <v>620</v>
      </c>
      <c r="Y1915" s="284">
        <v>717</v>
      </c>
      <c r="Z1915" s="284">
        <v>862</v>
      </c>
      <c r="AA1915" s="284">
        <v>704</v>
      </c>
      <c r="AB1915" s="284">
        <v>684</v>
      </c>
      <c r="AC1915" s="284">
        <v>819</v>
      </c>
      <c r="AD1915" s="284">
        <v>1003</v>
      </c>
      <c r="AE1915" s="284">
        <v>775</v>
      </c>
      <c r="AF1915" s="284">
        <v>755</v>
      </c>
      <c r="AG1915" s="284">
        <v>891</v>
      </c>
      <c r="AH1915" s="284">
        <v>1088</v>
      </c>
      <c r="AI1915" s="284">
        <v>619</v>
      </c>
      <c r="AJ1915" s="284">
        <v>760</v>
      </c>
      <c r="AK1915" s="284">
        <v>894</v>
      </c>
      <c r="AL1915" s="284">
        <v>1051</v>
      </c>
      <c r="AM1915" s="284">
        <v>634</v>
      </c>
      <c r="AN1915" s="284">
        <v>718</v>
      </c>
      <c r="AO1915" s="284">
        <v>817</v>
      </c>
      <c r="AP1915" s="284">
        <v>726</v>
      </c>
      <c r="AQ1915" s="284">
        <v>726</v>
      </c>
      <c r="AR1915" s="284">
        <v>982</v>
      </c>
      <c r="AS1915" s="284">
        <v>822</v>
      </c>
      <c r="AU1915" t="s">
        <v>312</v>
      </c>
    </row>
    <row r="1916" spans="4:47" ht="13.5" customHeight="1">
      <c r="D1916" s="283" t="s">
        <v>339</v>
      </c>
      <c r="E1916" s="282"/>
      <c r="F1916" s="285" t="s">
        <v>335</v>
      </c>
      <c r="G1916" s="199">
        <v>3</v>
      </c>
      <c r="H1916" s="284">
        <v>300</v>
      </c>
      <c r="I1916" s="284">
        <v>301</v>
      </c>
      <c r="J1916" s="284">
        <v>350</v>
      </c>
      <c r="K1916" s="284">
        <v>326</v>
      </c>
      <c r="L1916" s="284">
        <v>318</v>
      </c>
      <c r="M1916" s="284">
        <v>381</v>
      </c>
      <c r="N1916" s="284">
        <v>340</v>
      </c>
      <c r="O1916" s="284">
        <v>302</v>
      </c>
      <c r="P1916" s="284">
        <v>322</v>
      </c>
      <c r="Q1916" s="284">
        <v>370</v>
      </c>
      <c r="R1916" s="284">
        <v>351</v>
      </c>
      <c r="S1916" s="284">
        <v>443</v>
      </c>
      <c r="T1916" s="284">
        <v>503</v>
      </c>
      <c r="U1916" s="284">
        <v>573</v>
      </c>
      <c r="V1916" s="284">
        <v>398</v>
      </c>
      <c r="W1916" s="284">
        <v>442</v>
      </c>
      <c r="X1916" s="284">
        <v>356</v>
      </c>
      <c r="Y1916" s="284">
        <v>390</v>
      </c>
      <c r="Z1916" s="284">
        <v>464</v>
      </c>
      <c r="AA1916" s="284">
        <v>401</v>
      </c>
      <c r="AB1916" s="284">
        <v>368</v>
      </c>
      <c r="AC1916" s="284">
        <v>413</v>
      </c>
      <c r="AD1916" s="284">
        <v>498</v>
      </c>
      <c r="AE1916" s="284">
        <v>414</v>
      </c>
      <c r="AF1916" s="284">
        <v>439</v>
      </c>
      <c r="AG1916" s="284">
        <v>486</v>
      </c>
      <c r="AH1916" s="284">
        <v>583</v>
      </c>
      <c r="AI1916" s="284">
        <v>367</v>
      </c>
      <c r="AJ1916" s="284">
        <v>405</v>
      </c>
      <c r="AK1916" s="284">
        <v>450</v>
      </c>
      <c r="AL1916" s="284">
        <v>528</v>
      </c>
      <c r="AM1916" s="284">
        <v>344</v>
      </c>
      <c r="AN1916" s="284">
        <v>371</v>
      </c>
      <c r="AO1916" s="284">
        <v>423</v>
      </c>
      <c r="AP1916" s="284">
        <v>349</v>
      </c>
      <c r="AQ1916" s="284">
        <v>349</v>
      </c>
      <c r="AR1916" s="284">
        <v>427</v>
      </c>
      <c r="AS1916" s="284">
        <v>447</v>
      </c>
      <c r="AU1916" t="s">
        <v>339</v>
      </c>
    </row>
    <row r="1917" spans="4:47" ht="13.5" customHeight="1">
      <c r="D1917" s="283" t="s">
        <v>1898</v>
      </c>
      <c r="E1917" s="282"/>
      <c r="F1917" s="285" t="s">
        <v>854</v>
      </c>
      <c r="G1917" s="199">
        <v>3.8000000000000003</v>
      </c>
      <c r="H1917" s="284">
        <v>327</v>
      </c>
      <c r="I1917" s="284">
        <v>325</v>
      </c>
      <c r="J1917" s="284">
        <v>386</v>
      </c>
      <c r="K1917" s="284">
        <v>345</v>
      </c>
      <c r="L1917" s="284">
        <v>342</v>
      </c>
      <c r="M1917" s="284">
        <v>409</v>
      </c>
      <c r="N1917" s="284">
        <v>387</v>
      </c>
      <c r="O1917" s="284">
        <v>333</v>
      </c>
      <c r="P1917" s="284">
        <v>360</v>
      </c>
      <c r="Q1917" s="284">
        <v>397</v>
      </c>
      <c r="R1917" s="284">
        <v>381</v>
      </c>
      <c r="S1917" s="284">
        <v>468</v>
      </c>
      <c r="T1917" s="284">
        <v>541</v>
      </c>
      <c r="U1917" s="284">
        <v>610</v>
      </c>
      <c r="V1917" s="284">
        <v>428</v>
      </c>
      <c r="W1917" s="284">
        <v>476</v>
      </c>
      <c r="X1917" s="284">
        <v>383</v>
      </c>
      <c r="Y1917" s="284">
        <v>425</v>
      </c>
      <c r="Z1917" s="284">
        <v>495</v>
      </c>
      <c r="AA1917" s="284">
        <v>423</v>
      </c>
      <c r="AB1917" s="284">
        <v>409</v>
      </c>
      <c r="AC1917" s="284">
        <v>464</v>
      </c>
      <c r="AD1917" s="284">
        <v>544</v>
      </c>
      <c r="AE1917" s="284">
        <v>444</v>
      </c>
      <c r="AF1917" s="284">
        <v>477</v>
      </c>
      <c r="AG1917" s="284">
        <v>533</v>
      </c>
      <c r="AH1917" s="284">
        <v>626</v>
      </c>
      <c r="AI1917" s="284">
        <v>388</v>
      </c>
      <c r="AJ1917" s="284">
        <v>430</v>
      </c>
      <c r="AK1917" s="284">
        <v>485</v>
      </c>
      <c r="AL1917" s="284">
        <v>569</v>
      </c>
      <c r="AM1917" s="284">
        <v>362</v>
      </c>
      <c r="AN1917" s="284">
        <v>395</v>
      </c>
      <c r="AO1917" s="284">
        <v>450</v>
      </c>
      <c r="AP1917" s="284">
        <v>380</v>
      </c>
      <c r="AQ1917" s="284">
        <v>380</v>
      </c>
      <c r="AR1917" s="284">
        <v>479</v>
      </c>
      <c r="AS1917" s="284">
        <v>478</v>
      </c>
      <c r="AU1917" t="s">
        <v>1898</v>
      </c>
    </row>
    <row r="1918" spans="4:47" ht="13.5" customHeight="1">
      <c r="D1918" s="283" t="s">
        <v>340</v>
      </c>
      <c r="E1918" s="282"/>
      <c r="F1918" s="285" t="s">
        <v>337</v>
      </c>
      <c r="G1918" s="199">
        <v>4.5</v>
      </c>
      <c r="H1918" s="284">
        <v>333</v>
      </c>
      <c r="I1918" s="284">
        <v>338</v>
      </c>
      <c r="J1918" s="284">
        <v>391</v>
      </c>
      <c r="K1918" s="284">
        <v>366</v>
      </c>
      <c r="L1918" s="284">
        <v>357</v>
      </c>
      <c r="M1918" s="284">
        <v>442</v>
      </c>
      <c r="N1918" s="284">
        <v>385</v>
      </c>
      <c r="O1918" s="284">
        <v>339</v>
      </c>
      <c r="P1918" s="284">
        <v>374</v>
      </c>
      <c r="Q1918" s="284">
        <v>423</v>
      </c>
      <c r="R1918" s="284">
        <v>404</v>
      </c>
      <c r="S1918" s="284">
        <v>492</v>
      </c>
      <c r="T1918" s="284">
        <v>578</v>
      </c>
      <c r="U1918" s="284">
        <v>648</v>
      </c>
      <c r="V1918" s="284">
        <v>459</v>
      </c>
      <c r="W1918" s="284">
        <v>510</v>
      </c>
      <c r="X1918" s="284">
        <v>388</v>
      </c>
      <c r="Y1918" s="284">
        <v>436</v>
      </c>
      <c r="Z1918" s="284">
        <v>521</v>
      </c>
      <c r="AA1918" s="284">
        <v>439</v>
      </c>
      <c r="AB1918" s="284">
        <v>412</v>
      </c>
      <c r="AC1918" s="284">
        <v>477</v>
      </c>
      <c r="AD1918" s="284">
        <v>579</v>
      </c>
      <c r="AE1918" s="284">
        <v>465</v>
      </c>
      <c r="AF1918" s="284">
        <v>483</v>
      </c>
      <c r="AG1918" s="284">
        <v>550</v>
      </c>
      <c r="AH1918" s="284">
        <v>665</v>
      </c>
      <c r="AI1918" s="284">
        <v>396</v>
      </c>
      <c r="AJ1918" s="284">
        <v>456</v>
      </c>
      <c r="AK1918" s="284">
        <v>521</v>
      </c>
      <c r="AL1918" s="284">
        <v>612</v>
      </c>
      <c r="AM1918" s="284">
        <v>380</v>
      </c>
      <c r="AN1918" s="284">
        <v>420</v>
      </c>
      <c r="AO1918" s="284">
        <v>478</v>
      </c>
      <c r="AP1918" s="284">
        <v>412</v>
      </c>
      <c r="AQ1918" s="284">
        <v>412</v>
      </c>
      <c r="AR1918" s="284">
        <v>532</v>
      </c>
      <c r="AS1918" s="284">
        <v>509</v>
      </c>
      <c r="AU1918" t="s">
        <v>340</v>
      </c>
    </row>
    <row r="1919" spans="4:47" ht="13.5" customHeight="1">
      <c r="D1919" s="283" t="s">
        <v>1903</v>
      </c>
      <c r="E1919" s="282"/>
      <c r="F1919" s="285" t="s">
        <v>1902</v>
      </c>
      <c r="G1919" s="199">
        <v>5.3</v>
      </c>
      <c r="H1919" s="284">
        <v>361</v>
      </c>
      <c r="I1919" s="284">
        <v>361</v>
      </c>
      <c r="J1919" s="284">
        <v>430</v>
      </c>
      <c r="K1919" s="284">
        <v>387</v>
      </c>
      <c r="L1919" s="284">
        <v>384</v>
      </c>
      <c r="M1919" s="284">
        <v>463</v>
      </c>
      <c r="N1919" s="284">
        <v>441</v>
      </c>
      <c r="O1919" s="284">
        <v>373</v>
      </c>
      <c r="P1919" s="284">
        <v>413</v>
      </c>
      <c r="Q1919" s="284">
        <v>453</v>
      </c>
      <c r="R1919" s="284">
        <v>435</v>
      </c>
      <c r="S1919" s="284">
        <v>516</v>
      </c>
      <c r="T1919" s="284">
        <v>616</v>
      </c>
      <c r="U1919" s="284">
        <v>684</v>
      </c>
      <c r="V1919" s="284">
        <v>489</v>
      </c>
      <c r="W1919" s="284">
        <v>543</v>
      </c>
      <c r="X1919" s="284">
        <v>419</v>
      </c>
      <c r="Y1919" s="284">
        <v>475</v>
      </c>
      <c r="Z1919" s="284">
        <v>553</v>
      </c>
      <c r="AA1919" s="284">
        <v>462</v>
      </c>
      <c r="AB1919" s="284">
        <v>460</v>
      </c>
      <c r="AC1919" s="284">
        <v>535</v>
      </c>
      <c r="AD1919" s="284">
        <v>628</v>
      </c>
      <c r="AE1919" s="284">
        <v>496</v>
      </c>
      <c r="AF1919" s="284">
        <v>529</v>
      </c>
      <c r="AG1919" s="284">
        <v>605</v>
      </c>
      <c r="AH1919" s="284">
        <v>710</v>
      </c>
      <c r="AI1919" s="284">
        <v>418</v>
      </c>
      <c r="AJ1919" s="284">
        <v>481</v>
      </c>
      <c r="AK1919" s="284">
        <v>556</v>
      </c>
      <c r="AL1919" s="284">
        <v>653</v>
      </c>
      <c r="AM1919" s="284">
        <v>398</v>
      </c>
      <c r="AN1919" s="284">
        <v>445</v>
      </c>
      <c r="AO1919" s="284">
        <v>506</v>
      </c>
      <c r="AP1919" s="284">
        <v>443</v>
      </c>
      <c r="AQ1919" s="284">
        <v>443</v>
      </c>
      <c r="AR1919" s="284">
        <v>583</v>
      </c>
      <c r="AS1919" s="284">
        <v>540</v>
      </c>
      <c r="AU1919" t="s">
        <v>1903</v>
      </c>
    </row>
    <row r="1920" spans="4:47" ht="13.5" customHeight="1">
      <c r="D1920" s="283" t="s">
        <v>341</v>
      </c>
      <c r="E1920" s="282"/>
      <c r="F1920" s="285" t="s">
        <v>855</v>
      </c>
      <c r="G1920" s="199">
        <v>6</v>
      </c>
      <c r="H1920" s="284">
        <v>378</v>
      </c>
      <c r="I1920" s="284">
        <v>386</v>
      </c>
      <c r="J1920" s="284">
        <v>445</v>
      </c>
      <c r="K1920" s="284">
        <v>417</v>
      </c>
      <c r="L1920" s="284">
        <v>407</v>
      </c>
      <c r="M1920" s="284">
        <v>516</v>
      </c>
      <c r="N1920" s="284">
        <v>442</v>
      </c>
      <c r="O1920" s="284">
        <v>388</v>
      </c>
      <c r="P1920" s="284">
        <v>437</v>
      </c>
      <c r="Q1920" s="284">
        <v>488</v>
      </c>
      <c r="R1920" s="284">
        <v>470</v>
      </c>
      <c r="S1920" s="284">
        <v>555</v>
      </c>
      <c r="T1920" s="284">
        <v>667</v>
      </c>
      <c r="U1920" s="284">
        <v>738</v>
      </c>
      <c r="V1920" s="284">
        <v>533</v>
      </c>
      <c r="W1920" s="284">
        <v>593</v>
      </c>
      <c r="X1920" s="284">
        <v>431</v>
      </c>
      <c r="Y1920" s="284">
        <v>493</v>
      </c>
      <c r="Z1920" s="284">
        <v>592</v>
      </c>
      <c r="AA1920" s="284">
        <v>489</v>
      </c>
      <c r="AB1920" s="284">
        <v>467</v>
      </c>
      <c r="AC1920" s="284">
        <v>552</v>
      </c>
      <c r="AD1920" s="284">
        <v>674</v>
      </c>
      <c r="AE1920" s="284">
        <v>528</v>
      </c>
      <c r="AF1920" s="284">
        <v>538</v>
      </c>
      <c r="AG1920" s="284">
        <v>625</v>
      </c>
      <c r="AH1920" s="284">
        <v>760</v>
      </c>
      <c r="AI1920" s="284">
        <v>436</v>
      </c>
      <c r="AJ1920" s="284">
        <v>521</v>
      </c>
      <c r="AK1920" s="284">
        <v>606</v>
      </c>
      <c r="AL1920" s="284">
        <v>712</v>
      </c>
      <c r="AM1920" s="284">
        <v>430</v>
      </c>
      <c r="AN1920" s="284">
        <v>483</v>
      </c>
      <c r="AO1920" s="284">
        <v>549</v>
      </c>
      <c r="AP1920" s="284">
        <v>491</v>
      </c>
      <c r="AQ1920" s="284">
        <v>491</v>
      </c>
      <c r="AR1920" s="284">
        <v>651</v>
      </c>
      <c r="AS1920" s="284">
        <v>587</v>
      </c>
      <c r="AU1920" t="s">
        <v>341</v>
      </c>
    </row>
    <row r="1921" spans="4:47" ht="13.5" customHeight="1">
      <c r="D1921" s="283" t="s">
        <v>316</v>
      </c>
      <c r="E1921" s="282"/>
      <c r="F1921" s="285" t="s">
        <v>850</v>
      </c>
      <c r="G1921" s="199">
        <v>7.5</v>
      </c>
      <c r="H1921" s="284">
        <v>464</v>
      </c>
      <c r="I1921" s="284">
        <v>475</v>
      </c>
      <c r="J1921" s="284">
        <v>546</v>
      </c>
      <c r="K1921" s="284">
        <v>510</v>
      </c>
      <c r="L1921" s="284">
        <v>497</v>
      </c>
      <c r="M1921" s="284">
        <v>636</v>
      </c>
      <c r="N1921" s="284">
        <v>541</v>
      </c>
      <c r="O1921" s="284">
        <v>478</v>
      </c>
      <c r="P1921" s="284">
        <v>544</v>
      </c>
      <c r="Q1921" s="284">
        <v>609</v>
      </c>
      <c r="R1921" s="284">
        <v>589</v>
      </c>
      <c r="S1921" s="284">
        <v>657</v>
      </c>
      <c r="T1921" s="284">
        <v>797</v>
      </c>
      <c r="U1921" s="284">
        <v>880</v>
      </c>
      <c r="V1921" s="284">
        <v>651</v>
      </c>
      <c r="W1921" s="284">
        <v>724</v>
      </c>
      <c r="X1921" s="284">
        <v>515</v>
      </c>
      <c r="Y1921" s="284">
        <v>592</v>
      </c>
      <c r="Z1921" s="284">
        <v>711</v>
      </c>
      <c r="AA1921" s="284">
        <v>584</v>
      </c>
      <c r="AB1921" s="284">
        <v>563</v>
      </c>
      <c r="AC1921" s="284">
        <v>669</v>
      </c>
      <c r="AD1921" s="284">
        <v>818</v>
      </c>
      <c r="AE1921" s="284">
        <v>637</v>
      </c>
      <c r="AF1921" s="284">
        <v>634</v>
      </c>
      <c r="AG1921" s="284">
        <v>742</v>
      </c>
      <c r="AH1921" s="284">
        <v>903</v>
      </c>
      <c r="AI1921" s="284">
        <v>517</v>
      </c>
      <c r="AJ1921" s="284">
        <v>627</v>
      </c>
      <c r="AK1921" s="284">
        <v>733</v>
      </c>
      <c r="AL1921" s="284">
        <v>861</v>
      </c>
      <c r="AM1921" s="284">
        <v>521</v>
      </c>
      <c r="AN1921" s="284">
        <v>587</v>
      </c>
      <c r="AO1921" s="284">
        <v>668</v>
      </c>
      <c r="AP1921" s="284">
        <v>616</v>
      </c>
      <c r="AQ1921" s="284">
        <v>616</v>
      </c>
      <c r="AR1921" s="284">
        <v>817</v>
      </c>
      <c r="AS1921" s="284">
        <v>710</v>
      </c>
      <c r="AU1921" t="s">
        <v>316</v>
      </c>
    </row>
    <row r="1922" spans="4:47" ht="13.5" customHeight="1">
      <c r="D1922" s="283" t="s">
        <v>4587</v>
      </c>
      <c r="E1922" s="282"/>
      <c r="F1922" s="285" t="s">
        <v>4582</v>
      </c>
      <c r="G1922" s="199">
        <v>8.1999999999999993</v>
      </c>
      <c r="H1922" s="287" t="s">
        <v>2022</v>
      </c>
      <c r="I1922" s="287" t="s">
        <v>2022</v>
      </c>
      <c r="J1922" s="287" t="s">
        <v>2022</v>
      </c>
      <c r="K1922" s="287" t="s">
        <v>2022</v>
      </c>
      <c r="L1922" s="287" t="s">
        <v>2022</v>
      </c>
      <c r="M1922" s="287" t="s">
        <v>2022</v>
      </c>
      <c r="N1922" s="287" t="s">
        <v>2022</v>
      </c>
      <c r="O1922" s="287" t="s">
        <v>2022</v>
      </c>
      <c r="P1922" s="287" t="s">
        <v>2022</v>
      </c>
      <c r="Q1922" s="287" t="s">
        <v>2022</v>
      </c>
      <c r="R1922" s="287" t="s">
        <v>2022</v>
      </c>
      <c r="S1922" s="284">
        <v>707</v>
      </c>
      <c r="T1922" s="284">
        <v>847</v>
      </c>
      <c r="U1922" s="284">
        <v>941</v>
      </c>
      <c r="V1922" s="284">
        <v>651</v>
      </c>
      <c r="W1922" s="284">
        <v>724</v>
      </c>
      <c r="X1922" s="284">
        <v>515</v>
      </c>
      <c r="Y1922" s="284">
        <v>592</v>
      </c>
      <c r="Z1922" s="284">
        <v>711</v>
      </c>
      <c r="AA1922" s="284">
        <v>584</v>
      </c>
      <c r="AB1922" s="284">
        <v>563</v>
      </c>
      <c r="AC1922" s="284">
        <v>669</v>
      </c>
      <c r="AD1922" s="284">
        <v>818</v>
      </c>
      <c r="AE1922" s="284">
        <v>637</v>
      </c>
      <c r="AF1922" s="284">
        <v>634</v>
      </c>
      <c r="AG1922" s="284">
        <v>742</v>
      </c>
      <c r="AH1922" s="284">
        <v>903</v>
      </c>
      <c r="AI1922" s="284">
        <v>0</v>
      </c>
      <c r="AJ1922" s="284">
        <v>627</v>
      </c>
      <c r="AK1922" s="284">
        <v>733</v>
      </c>
      <c r="AL1922" s="284">
        <v>861</v>
      </c>
      <c r="AM1922" s="284">
        <v>521</v>
      </c>
      <c r="AN1922" s="284">
        <v>587</v>
      </c>
      <c r="AO1922" s="284">
        <v>668</v>
      </c>
      <c r="AP1922" s="284">
        <v>651</v>
      </c>
      <c r="AQ1922" s="284">
        <v>651</v>
      </c>
      <c r="AR1922" s="284">
        <v>873</v>
      </c>
      <c r="AS1922" s="284">
        <v>745</v>
      </c>
      <c r="AU1922" t="s">
        <v>4587</v>
      </c>
    </row>
    <row r="1923" spans="4:47" ht="13.5" customHeight="1">
      <c r="D1923" s="283" t="s">
        <v>320</v>
      </c>
      <c r="E1923" s="282"/>
      <c r="F1923" s="285" t="s">
        <v>851</v>
      </c>
      <c r="G1923" s="199">
        <v>9</v>
      </c>
      <c r="H1923" s="284">
        <v>547</v>
      </c>
      <c r="I1923" s="284">
        <v>560</v>
      </c>
      <c r="J1923" s="284">
        <v>643</v>
      </c>
      <c r="K1923" s="284">
        <v>599</v>
      </c>
      <c r="L1923" s="284">
        <v>585</v>
      </c>
      <c r="M1923" s="284">
        <v>752</v>
      </c>
      <c r="N1923" s="284">
        <v>638</v>
      </c>
      <c r="O1923" s="284">
        <v>565</v>
      </c>
      <c r="P1923" s="284">
        <v>645</v>
      </c>
      <c r="Q1923" s="284">
        <v>719</v>
      </c>
      <c r="R1923" s="284">
        <v>695</v>
      </c>
      <c r="S1923" s="284">
        <v>752</v>
      </c>
      <c r="T1923" s="284">
        <v>917</v>
      </c>
      <c r="U1923" s="284">
        <v>1010</v>
      </c>
      <c r="V1923" s="284">
        <v>759</v>
      </c>
      <c r="W1923" s="284">
        <v>846</v>
      </c>
      <c r="X1923" s="284">
        <v>595</v>
      </c>
      <c r="Y1923" s="284">
        <v>687</v>
      </c>
      <c r="Z1923" s="284">
        <v>826</v>
      </c>
      <c r="AA1923" s="284">
        <v>676</v>
      </c>
      <c r="AB1923" s="284">
        <v>655</v>
      </c>
      <c r="AC1923" s="284">
        <v>782</v>
      </c>
      <c r="AD1923" s="284">
        <v>958</v>
      </c>
      <c r="AE1923" s="284">
        <v>742</v>
      </c>
      <c r="AF1923" s="284">
        <v>726</v>
      </c>
      <c r="AG1923" s="284">
        <v>855</v>
      </c>
      <c r="AH1923" s="284">
        <v>1043</v>
      </c>
      <c r="AI1923" s="284">
        <v>595</v>
      </c>
      <c r="AJ1923" s="284">
        <v>727</v>
      </c>
      <c r="AK1923" s="284">
        <v>854</v>
      </c>
      <c r="AL1923" s="284">
        <v>1003</v>
      </c>
      <c r="AM1923" s="284">
        <v>606</v>
      </c>
      <c r="AN1923" s="284">
        <v>686</v>
      </c>
      <c r="AO1923" s="284">
        <v>780</v>
      </c>
      <c r="AP1923" s="284">
        <v>686</v>
      </c>
      <c r="AQ1923" s="284">
        <v>686</v>
      </c>
      <c r="AR1923" s="284">
        <v>928</v>
      </c>
      <c r="AS1923" s="284">
        <v>779</v>
      </c>
      <c r="AU1923" t="s">
        <v>320</v>
      </c>
    </row>
    <row r="1924" spans="4:47" ht="13.5" customHeight="1">
      <c r="D1924" s="283" t="s">
        <v>2891</v>
      </c>
      <c r="E1924" s="282"/>
      <c r="F1924" s="285" t="s">
        <v>3583</v>
      </c>
      <c r="G1924" s="199">
        <v>9.6999999999999993</v>
      </c>
      <c r="H1924" s="284">
        <v>589</v>
      </c>
      <c r="I1924" s="284">
        <v>587</v>
      </c>
      <c r="J1924" s="284">
        <v>719</v>
      </c>
      <c r="K1924" s="284">
        <v>633</v>
      </c>
      <c r="L1924" s="284">
        <v>628</v>
      </c>
      <c r="M1924" s="284">
        <v>783</v>
      </c>
      <c r="N1924" s="284">
        <v>747</v>
      </c>
      <c r="O1924" s="284">
        <v>670</v>
      </c>
      <c r="P1924" s="284">
        <v>677</v>
      </c>
      <c r="Q1924" s="284">
        <v>776</v>
      </c>
      <c r="R1924" s="284">
        <v>754</v>
      </c>
      <c r="S1924" s="284">
        <v>797</v>
      </c>
      <c r="T1924" s="284">
        <v>976</v>
      </c>
      <c r="U1924" s="284">
        <v>1072</v>
      </c>
      <c r="V1924" s="284">
        <v>810</v>
      </c>
      <c r="W1924" s="284">
        <v>904</v>
      </c>
      <c r="X1924" s="284">
        <v>663</v>
      </c>
      <c r="Y1924" s="284">
        <v>764</v>
      </c>
      <c r="Z1924" s="284">
        <v>889</v>
      </c>
      <c r="AA1924" s="284">
        <v>728</v>
      </c>
      <c r="AB1924" s="284">
        <v>748</v>
      </c>
      <c r="AC1924" s="284">
        <v>885</v>
      </c>
      <c r="AD1924" s="284">
        <v>1040</v>
      </c>
      <c r="AE1924" s="284">
        <v>804</v>
      </c>
      <c r="AF1924" s="284">
        <v>817</v>
      </c>
      <c r="AG1924" s="284">
        <v>955</v>
      </c>
      <c r="AH1924" s="284">
        <v>1122</v>
      </c>
      <c r="AI1924" s="284">
        <v>644</v>
      </c>
      <c r="AJ1924" s="284">
        <v>770</v>
      </c>
      <c r="AK1924" s="284">
        <v>907</v>
      </c>
      <c r="AL1924" s="284">
        <v>1065</v>
      </c>
      <c r="AM1924" s="284">
        <v>641</v>
      </c>
      <c r="AN1924" s="284">
        <v>727</v>
      </c>
      <c r="AO1924" s="284">
        <v>827</v>
      </c>
      <c r="AP1924" s="284">
        <v>737</v>
      </c>
      <c r="AQ1924" s="284">
        <v>737</v>
      </c>
      <c r="AR1924" s="284">
        <v>999</v>
      </c>
      <c r="AS1924" s="284">
        <v>834</v>
      </c>
      <c r="AU1924" t="s">
        <v>2891</v>
      </c>
    </row>
    <row r="1925" spans="4:47" ht="13.5" customHeight="1">
      <c r="D1925" s="283" t="s">
        <v>324</v>
      </c>
      <c r="E1925" s="282"/>
      <c r="F1925" s="285" t="s">
        <v>852</v>
      </c>
      <c r="G1925" s="199">
        <v>10.5</v>
      </c>
      <c r="H1925" s="284">
        <v>595</v>
      </c>
      <c r="I1925" s="284">
        <v>612</v>
      </c>
      <c r="J1925" s="284">
        <v>701</v>
      </c>
      <c r="K1925" s="284">
        <v>655</v>
      </c>
      <c r="L1925" s="284">
        <v>639</v>
      </c>
      <c r="M1925" s="284">
        <v>831</v>
      </c>
      <c r="N1925" s="284">
        <v>699</v>
      </c>
      <c r="O1925" s="284">
        <v>618</v>
      </c>
      <c r="P1925" s="284">
        <v>713</v>
      </c>
      <c r="Q1925" s="284">
        <v>791</v>
      </c>
      <c r="R1925" s="284">
        <v>767</v>
      </c>
      <c r="S1925" s="284">
        <v>824</v>
      </c>
      <c r="T1925" s="284">
        <v>1015</v>
      </c>
      <c r="U1925" s="284">
        <v>1112</v>
      </c>
      <c r="V1925" s="284">
        <v>843</v>
      </c>
      <c r="W1925" s="284">
        <v>940</v>
      </c>
      <c r="X1925" s="284">
        <v>644</v>
      </c>
      <c r="Y1925" s="284">
        <v>751</v>
      </c>
      <c r="Z1925" s="284">
        <v>904</v>
      </c>
      <c r="AA1925" s="284">
        <v>733</v>
      </c>
      <c r="AB1925" s="284">
        <v>716</v>
      </c>
      <c r="AC1925" s="284">
        <v>864</v>
      </c>
      <c r="AD1925" s="284">
        <v>1060</v>
      </c>
      <c r="AE1925" s="284">
        <v>812</v>
      </c>
      <c r="AF1925" s="284">
        <v>787</v>
      </c>
      <c r="AG1925" s="284">
        <v>936</v>
      </c>
      <c r="AH1925" s="284">
        <v>1145</v>
      </c>
      <c r="AI1925" s="284">
        <v>641</v>
      </c>
      <c r="AJ1925" s="284">
        <v>798</v>
      </c>
      <c r="AK1925" s="284">
        <v>945</v>
      </c>
      <c r="AL1925" s="284">
        <v>1110</v>
      </c>
      <c r="AM1925" s="284">
        <v>662</v>
      </c>
      <c r="AN1925" s="284">
        <v>755</v>
      </c>
      <c r="AO1925" s="284">
        <v>858</v>
      </c>
      <c r="AP1925" s="284">
        <v>772</v>
      </c>
      <c r="AQ1925" s="284">
        <v>772</v>
      </c>
      <c r="AR1925" s="284">
        <v>1055</v>
      </c>
      <c r="AS1925" s="284">
        <v>867</v>
      </c>
      <c r="AU1925" t="s">
        <v>324</v>
      </c>
    </row>
    <row r="1926" spans="4:47" ht="13.5" customHeight="1">
      <c r="D1926" s="283" t="s">
        <v>2895</v>
      </c>
      <c r="E1926" s="282"/>
      <c r="F1926" s="285" t="s">
        <v>335</v>
      </c>
      <c r="G1926" s="199">
        <v>3.3000000000000003</v>
      </c>
      <c r="H1926" s="284">
        <v>312</v>
      </c>
      <c r="I1926" s="284">
        <v>319</v>
      </c>
      <c r="J1926" s="284">
        <v>365</v>
      </c>
      <c r="K1926" s="284">
        <v>339</v>
      </c>
      <c r="L1926" s="284">
        <v>336</v>
      </c>
      <c r="M1926" s="284">
        <v>399</v>
      </c>
      <c r="N1926" s="284">
        <v>356</v>
      </c>
      <c r="O1926" s="284">
        <v>314</v>
      </c>
      <c r="P1926" s="284">
        <v>343</v>
      </c>
      <c r="Q1926" s="284">
        <v>389</v>
      </c>
      <c r="R1926" s="284">
        <v>361</v>
      </c>
      <c r="S1926" s="284">
        <v>452</v>
      </c>
      <c r="T1926" s="284">
        <v>517</v>
      </c>
      <c r="U1926" s="284">
        <v>586</v>
      </c>
      <c r="V1926" s="284">
        <v>409</v>
      </c>
      <c r="W1926" s="284">
        <v>454</v>
      </c>
      <c r="X1926" s="284">
        <v>371</v>
      </c>
      <c r="Y1926" s="284">
        <v>408</v>
      </c>
      <c r="Z1926" s="284">
        <v>476</v>
      </c>
      <c r="AA1926" s="284">
        <v>410</v>
      </c>
      <c r="AB1926" s="284">
        <v>392</v>
      </c>
      <c r="AC1926" s="284">
        <v>440</v>
      </c>
      <c r="AD1926" s="284">
        <v>517</v>
      </c>
      <c r="AE1926" s="284">
        <v>426</v>
      </c>
      <c r="AF1926" s="284">
        <v>460</v>
      </c>
      <c r="AG1926" s="284">
        <v>510</v>
      </c>
      <c r="AH1926" s="284">
        <v>599</v>
      </c>
      <c r="AI1926" s="284">
        <v>381</v>
      </c>
      <c r="AJ1926" s="284">
        <v>413</v>
      </c>
      <c r="AK1926" s="284">
        <v>462</v>
      </c>
      <c r="AL1926" s="284">
        <v>542</v>
      </c>
      <c r="AM1926" s="284">
        <v>350</v>
      </c>
      <c r="AN1926" s="284">
        <v>379</v>
      </c>
      <c r="AO1926" s="284">
        <v>432</v>
      </c>
      <c r="AP1926" s="284">
        <v>360</v>
      </c>
      <c r="AQ1926" s="284">
        <v>360</v>
      </c>
      <c r="AR1926" s="284">
        <v>445</v>
      </c>
      <c r="AS1926" s="284">
        <v>458</v>
      </c>
      <c r="AU1926" t="s">
        <v>2895</v>
      </c>
    </row>
    <row r="1927" spans="4:47" ht="13.5" customHeight="1">
      <c r="D1927" s="283" t="s">
        <v>1899</v>
      </c>
      <c r="E1927" s="282"/>
      <c r="F1927" s="285" t="s">
        <v>854</v>
      </c>
      <c r="G1927" s="199">
        <v>4.0999999999999996</v>
      </c>
      <c r="H1927" s="284">
        <v>334</v>
      </c>
      <c r="I1927" s="284">
        <v>333</v>
      </c>
      <c r="J1927" s="284">
        <v>396</v>
      </c>
      <c r="K1927" s="284">
        <v>352</v>
      </c>
      <c r="L1927" s="284">
        <v>349</v>
      </c>
      <c r="M1927" s="284">
        <v>419</v>
      </c>
      <c r="N1927" s="284">
        <v>397</v>
      </c>
      <c r="O1927" s="284">
        <v>341</v>
      </c>
      <c r="P1927" s="284">
        <v>371</v>
      </c>
      <c r="Q1927" s="284">
        <v>409</v>
      </c>
      <c r="R1927" s="284">
        <v>394</v>
      </c>
      <c r="S1927" s="284">
        <v>478</v>
      </c>
      <c r="T1927" s="284">
        <v>557</v>
      </c>
      <c r="U1927" s="284">
        <v>626</v>
      </c>
      <c r="V1927" s="284">
        <v>441</v>
      </c>
      <c r="W1927" s="284">
        <v>490</v>
      </c>
      <c r="X1927" s="284">
        <v>391</v>
      </c>
      <c r="Y1927" s="284">
        <v>436</v>
      </c>
      <c r="Z1927" s="284">
        <v>507</v>
      </c>
      <c r="AA1927" s="284">
        <v>431</v>
      </c>
      <c r="AB1927" s="284">
        <v>420</v>
      </c>
      <c r="AC1927" s="284">
        <v>479</v>
      </c>
      <c r="AD1927" s="284">
        <v>562</v>
      </c>
      <c r="AE1927" s="284">
        <v>455</v>
      </c>
      <c r="AF1927" s="284">
        <v>488</v>
      </c>
      <c r="AG1927" s="284">
        <v>549</v>
      </c>
      <c r="AH1927" s="284">
        <v>644</v>
      </c>
      <c r="AI1927" s="284">
        <v>395</v>
      </c>
      <c r="AJ1927" s="284">
        <v>441</v>
      </c>
      <c r="AK1927" s="284">
        <v>501</v>
      </c>
      <c r="AL1927" s="284">
        <v>587</v>
      </c>
      <c r="AM1927" s="284">
        <v>370</v>
      </c>
      <c r="AN1927" s="284">
        <v>406</v>
      </c>
      <c r="AO1927" s="284">
        <v>462</v>
      </c>
      <c r="AP1927" s="284">
        <v>394</v>
      </c>
      <c r="AQ1927" s="284">
        <v>394</v>
      </c>
      <c r="AR1927" s="284">
        <v>502</v>
      </c>
      <c r="AS1927" s="284">
        <v>491</v>
      </c>
      <c r="AU1927" t="s">
        <v>1899</v>
      </c>
    </row>
    <row r="1928" spans="4:47" ht="13.5" customHeight="1">
      <c r="D1928" s="283" t="s">
        <v>2898</v>
      </c>
      <c r="E1928" s="282"/>
      <c r="F1928" s="285" t="s">
        <v>337</v>
      </c>
      <c r="G1928" s="199">
        <v>4.8999999999999995</v>
      </c>
      <c r="H1928" s="284">
        <v>348</v>
      </c>
      <c r="I1928" s="284">
        <v>361</v>
      </c>
      <c r="J1928" s="284">
        <v>411</v>
      </c>
      <c r="K1928" s="284">
        <v>381</v>
      </c>
      <c r="L1928" s="284">
        <v>380</v>
      </c>
      <c r="M1928" s="284">
        <v>466</v>
      </c>
      <c r="N1928" s="284">
        <v>406</v>
      </c>
      <c r="O1928" s="284">
        <v>356</v>
      </c>
      <c r="P1928" s="284">
        <v>403</v>
      </c>
      <c r="Q1928" s="284">
        <v>448</v>
      </c>
      <c r="R1928" s="284">
        <v>417</v>
      </c>
      <c r="S1928" s="284">
        <v>504</v>
      </c>
      <c r="T1928" s="284">
        <v>597</v>
      </c>
      <c r="U1928" s="284">
        <v>666</v>
      </c>
      <c r="V1928" s="284">
        <v>475</v>
      </c>
      <c r="W1928" s="284">
        <v>526</v>
      </c>
      <c r="X1928" s="284">
        <v>410</v>
      </c>
      <c r="Y1928" s="284">
        <v>462</v>
      </c>
      <c r="Z1928" s="284">
        <v>538</v>
      </c>
      <c r="AA1928" s="284">
        <v>451</v>
      </c>
      <c r="AB1928" s="284">
        <v>447</v>
      </c>
      <c r="AC1928" s="284">
        <v>517</v>
      </c>
      <c r="AD1928" s="284">
        <v>607</v>
      </c>
      <c r="AE1928" s="284">
        <v>483</v>
      </c>
      <c r="AF1928" s="284">
        <v>516</v>
      </c>
      <c r="AG1928" s="284">
        <v>587</v>
      </c>
      <c r="AH1928" s="284">
        <v>689</v>
      </c>
      <c r="AI1928" s="284">
        <v>412</v>
      </c>
      <c r="AJ1928" s="284">
        <v>468</v>
      </c>
      <c r="AK1928" s="284">
        <v>539</v>
      </c>
      <c r="AL1928" s="284">
        <v>632</v>
      </c>
      <c r="AM1928" s="284">
        <v>389</v>
      </c>
      <c r="AN1928" s="284">
        <v>432</v>
      </c>
      <c r="AO1928" s="284">
        <v>492</v>
      </c>
      <c r="AP1928" s="284">
        <v>428</v>
      </c>
      <c r="AQ1928" s="284">
        <v>428</v>
      </c>
      <c r="AR1928" s="284">
        <v>558</v>
      </c>
      <c r="AS1928" s="284">
        <v>525</v>
      </c>
      <c r="AU1928" t="s">
        <v>2898</v>
      </c>
    </row>
    <row r="1929" spans="4:47" ht="13.5" customHeight="1">
      <c r="D1929" s="283" t="s">
        <v>1904</v>
      </c>
      <c r="E1929" s="282"/>
      <c r="F1929" s="285" t="s">
        <v>1902</v>
      </c>
      <c r="G1929" s="199">
        <v>5.6999999999999993</v>
      </c>
      <c r="H1929" s="284">
        <v>371</v>
      </c>
      <c r="I1929" s="284">
        <v>371</v>
      </c>
      <c r="J1929" s="284">
        <v>443</v>
      </c>
      <c r="K1929" s="284">
        <v>397</v>
      </c>
      <c r="L1929" s="284">
        <v>394</v>
      </c>
      <c r="M1929" s="284">
        <v>476</v>
      </c>
      <c r="N1929" s="284">
        <v>454</v>
      </c>
      <c r="O1929" s="284">
        <v>384</v>
      </c>
      <c r="P1929" s="284">
        <v>428</v>
      </c>
      <c r="Q1929" s="284">
        <v>469</v>
      </c>
      <c r="R1929" s="284">
        <v>451</v>
      </c>
      <c r="S1929" s="284">
        <v>531</v>
      </c>
      <c r="T1929" s="284">
        <v>638</v>
      </c>
      <c r="U1929" s="284">
        <v>706</v>
      </c>
      <c r="V1929" s="284">
        <v>507</v>
      </c>
      <c r="W1929" s="284">
        <v>563</v>
      </c>
      <c r="X1929" s="284">
        <v>430</v>
      </c>
      <c r="Y1929" s="284">
        <v>490</v>
      </c>
      <c r="Z1929" s="284">
        <v>570</v>
      </c>
      <c r="AA1929" s="284">
        <v>473</v>
      </c>
      <c r="AB1929" s="284">
        <v>475</v>
      </c>
      <c r="AC1929" s="284">
        <v>556</v>
      </c>
      <c r="AD1929" s="284">
        <v>653</v>
      </c>
      <c r="AE1929" s="284">
        <v>512</v>
      </c>
      <c r="AF1929" s="284">
        <v>544</v>
      </c>
      <c r="AG1929" s="284">
        <v>626</v>
      </c>
      <c r="AH1929" s="284">
        <v>735</v>
      </c>
      <c r="AI1929" s="284">
        <v>426</v>
      </c>
      <c r="AJ1929" s="284">
        <v>496</v>
      </c>
      <c r="AK1929" s="284">
        <v>578</v>
      </c>
      <c r="AL1929" s="284">
        <v>678</v>
      </c>
      <c r="AM1929" s="284">
        <v>409</v>
      </c>
      <c r="AN1929" s="284">
        <v>459</v>
      </c>
      <c r="AO1929" s="284">
        <v>522</v>
      </c>
      <c r="AP1929" s="284">
        <v>462</v>
      </c>
      <c r="AQ1929" s="284">
        <v>462</v>
      </c>
      <c r="AR1929" s="284">
        <v>615</v>
      </c>
      <c r="AS1929" s="284">
        <v>559</v>
      </c>
      <c r="AU1929" t="s">
        <v>1904</v>
      </c>
    </row>
    <row r="1930" spans="4:47" ht="13.5" customHeight="1">
      <c r="D1930" s="283" t="s">
        <v>2899</v>
      </c>
      <c r="E1930" s="282"/>
      <c r="F1930" s="285" t="s">
        <v>855</v>
      </c>
      <c r="G1930" s="199">
        <v>6.5</v>
      </c>
      <c r="H1930" s="284">
        <v>385</v>
      </c>
      <c r="I1930" s="284">
        <v>403</v>
      </c>
      <c r="J1930" s="284">
        <v>456</v>
      </c>
      <c r="K1930" s="284">
        <v>424</v>
      </c>
      <c r="L1930" s="284">
        <v>424</v>
      </c>
      <c r="M1930" s="284">
        <v>534</v>
      </c>
      <c r="N1930" s="284">
        <v>456</v>
      </c>
      <c r="O1930" s="284">
        <v>397</v>
      </c>
      <c r="P1930" s="284">
        <v>464</v>
      </c>
      <c r="Q1930" s="284">
        <v>508</v>
      </c>
      <c r="R1930" s="284">
        <v>473</v>
      </c>
      <c r="S1930" s="284">
        <v>571</v>
      </c>
      <c r="T1930" s="284">
        <v>693</v>
      </c>
      <c r="U1930" s="284">
        <v>764</v>
      </c>
      <c r="V1930" s="284">
        <v>554</v>
      </c>
      <c r="W1930" s="284">
        <v>616</v>
      </c>
      <c r="X1930" s="284">
        <v>463</v>
      </c>
      <c r="Y1930" s="284">
        <v>531</v>
      </c>
      <c r="Z1930" s="284">
        <v>618</v>
      </c>
      <c r="AA1930" s="284">
        <v>509</v>
      </c>
      <c r="AB1930" s="284">
        <v>517</v>
      </c>
      <c r="AC1930" s="284">
        <v>609</v>
      </c>
      <c r="AD1930" s="284">
        <v>715</v>
      </c>
      <c r="AE1930" s="284">
        <v>556</v>
      </c>
      <c r="AF1930" s="284">
        <v>585</v>
      </c>
      <c r="AG1930" s="284">
        <v>679</v>
      </c>
      <c r="AH1930" s="284">
        <v>797</v>
      </c>
      <c r="AI1930" s="284">
        <v>459</v>
      </c>
      <c r="AJ1930" s="284">
        <v>538</v>
      </c>
      <c r="AK1930" s="284">
        <v>630</v>
      </c>
      <c r="AL1930" s="284">
        <v>740</v>
      </c>
      <c r="AM1930" s="284">
        <v>442</v>
      </c>
      <c r="AN1930" s="284">
        <v>500</v>
      </c>
      <c r="AO1930" s="284">
        <v>568</v>
      </c>
      <c r="AP1930" s="284">
        <v>513</v>
      </c>
      <c r="AQ1930" s="284">
        <v>513</v>
      </c>
      <c r="AR1930" s="284">
        <v>688</v>
      </c>
      <c r="AS1930" s="284">
        <v>608</v>
      </c>
      <c r="AU1930" t="s">
        <v>2899</v>
      </c>
    </row>
    <row r="1931" spans="4:47" ht="13.5" customHeight="1">
      <c r="D1931" s="283" t="s">
        <v>343</v>
      </c>
      <c r="E1931" s="282"/>
      <c r="F1931" s="285" t="s">
        <v>850</v>
      </c>
      <c r="G1931" s="199">
        <v>8.1999999999999993</v>
      </c>
      <c r="H1931" s="284">
        <v>481</v>
      </c>
      <c r="I1931" s="284">
        <v>493</v>
      </c>
      <c r="J1931" s="284">
        <v>567</v>
      </c>
      <c r="K1931" s="284">
        <v>527</v>
      </c>
      <c r="L1931" s="284">
        <v>515</v>
      </c>
      <c r="M1931" s="284">
        <v>665</v>
      </c>
      <c r="N1931" s="284">
        <v>562</v>
      </c>
      <c r="O1931" s="284">
        <v>498</v>
      </c>
      <c r="P1931" s="284">
        <v>571</v>
      </c>
      <c r="Q1931" s="284">
        <v>637</v>
      </c>
      <c r="R1931" s="284">
        <v>617</v>
      </c>
      <c r="S1931" s="284">
        <v>683</v>
      </c>
      <c r="T1931" s="284">
        <v>834</v>
      </c>
      <c r="U1931" s="284">
        <v>918</v>
      </c>
      <c r="V1931" s="284">
        <v>682</v>
      </c>
      <c r="W1931" s="284">
        <v>759</v>
      </c>
      <c r="X1931" s="284">
        <v>532</v>
      </c>
      <c r="Y1931" s="284">
        <v>616</v>
      </c>
      <c r="Z1931" s="284">
        <v>740</v>
      </c>
      <c r="AA1931" s="284">
        <v>605</v>
      </c>
      <c r="AB1931" s="284">
        <v>585</v>
      </c>
      <c r="AC1931" s="284">
        <v>701</v>
      </c>
      <c r="AD1931" s="284">
        <v>858</v>
      </c>
      <c r="AE1931" s="284">
        <v>663</v>
      </c>
      <c r="AF1931" s="284">
        <v>656</v>
      </c>
      <c r="AG1931" s="284">
        <v>773</v>
      </c>
      <c r="AH1931" s="284">
        <v>943</v>
      </c>
      <c r="AI1931" s="284">
        <v>532</v>
      </c>
      <c r="AJ1931" s="284">
        <v>653</v>
      </c>
      <c r="AK1931" s="284">
        <v>768</v>
      </c>
      <c r="AL1931" s="284">
        <v>903</v>
      </c>
      <c r="AM1931" s="284">
        <v>541</v>
      </c>
      <c r="AN1931" s="284">
        <v>613</v>
      </c>
      <c r="AO1931" s="284">
        <v>697</v>
      </c>
      <c r="AP1931" s="284">
        <v>648</v>
      </c>
      <c r="AQ1931" s="284">
        <v>648</v>
      </c>
      <c r="AR1931" s="284">
        <v>868</v>
      </c>
      <c r="AS1931" s="284">
        <v>742</v>
      </c>
      <c r="AU1931" t="s">
        <v>343</v>
      </c>
    </row>
    <row r="1932" spans="4:47" ht="13.5" customHeight="1">
      <c r="D1932" s="283" t="s">
        <v>4588</v>
      </c>
      <c r="E1932" s="282"/>
      <c r="F1932" s="285" t="s">
        <v>4582</v>
      </c>
      <c r="G1932" s="199">
        <v>9</v>
      </c>
      <c r="H1932" s="287" t="s">
        <v>2022</v>
      </c>
      <c r="I1932" s="287" t="s">
        <v>2022</v>
      </c>
      <c r="J1932" s="287" t="s">
        <v>2022</v>
      </c>
      <c r="K1932" s="287" t="s">
        <v>2022</v>
      </c>
      <c r="L1932" s="287" t="s">
        <v>2022</v>
      </c>
      <c r="M1932" s="287" t="s">
        <v>2022</v>
      </c>
      <c r="N1932" s="287" t="s">
        <v>2022</v>
      </c>
      <c r="O1932" s="287" t="s">
        <v>2022</v>
      </c>
      <c r="P1932" s="287" t="s">
        <v>2022</v>
      </c>
      <c r="Q1932" s="287" t="s">
        <v>2022</v>
      </c>
      <c r="R1932" s="287" t="s">
        <v>2022</v>
      </c>
      <c r="S1932" s="284">
        <v>754</v>
      </c>
      <c r="T1932" s="284">
        <v>919</v>
      </c>
      <c r="U1932" s="284">
        <v>1012</v>
      </c>
      <c r="V1932" s="284">
        <v>740</v>
      </c>
      <c r="W1932" s="284">
        <v>824</v>
      </c>
      <c r="X1932" s="284">
        <v>574</v>
      </c>
      <c r="Y1932" s="284">
        <v>666</v>
      </c>
      <c r="Z1932" s="284">
        <v>801</v>
      </c>
      <c r="AA1932" s="284">
        <v>653</v>
      </c>
      <c r="AB1932" s="284">
        <v>634</v>
      </c>
      <c r="AC1932" s="284">
        <v>761</v>
      </c>
      <c r="AD1932" s="284">
        <v>932</v>
      </c>
      <c r="AE1932" s="284">
        <v>718</v>
      </c>
      <c r="AF1932" s="284">
        <v>705</v>
      </c>
      <c r="AG1932" s="284">
        <v>834</v>
      </c>
      <c r="AH1932" s="284">
        <v>1018</v>
      </c>
      <c r="AI1932" s="284">
        <v>0</v>
      </c>
      <c r="AJ1932" s="284">
        <v>706</v>
      </c>
      <c r="AK1932" s="284">
        <v>833</v>
      </c>
      <c r="AL1932" s="284">
        <v>979</v>
      </c>
      <c r="AM1932" s="284">
        <v>586</v>
      </c>
      <c r="AN1932" s="284">
        <v>665</v>
      </c>
      <c r="AO1932" s="284">
        <v>756</v>
      </c>
      <c r="AP1932" s="284">
        <v>687</v>
      </c>
      <c r="AQ1932" s="284">
        <v>687</v>
      </c>
      <c r="AR1932" s="284">
        <v>929</v>
      </c>
      <c r="AS1932" s="284">
        <v>780</v>
      </c>
      <c r="AU1932" t="s">
        <v>4588</v>
      </c>
    </row>
    <row r="1933" spans="4:47" ht="13.5" customHeight="1">
      <c r="D1933" s="283" t="s">
        <v>347</v>
      </c>
      <c r="E1933" s="282"/>
      <c r="F1933" s="285" t="s">
        <v>851</v>
      </c>
      <c r="G1933" s="199">
        <v>9.7999999999999989</v>
      </c>
      <c r="H1933" s="284">
        <v>567</v>
      </c>
      <c r="I1933" s="284">
        <v>583</v>
      </c>
      <c r="J1933" s="284">
        <v>668</v>
      </c>
      <c r="K1933" s="284">
        <v>620</v>
      </c>
      <c r="L1933" s="284">
        <v>606</v>
      </c>
      <c r="M1933" s="284">
        <v>788</v>
      </c>
      <c r="N1933" s="284">
        <v>662</v>
      </c>
      <c r="O1933" s="284">
        <v>588</v>
      </c>
      <c r="P1933" s="284">
        <v>678</v>
      </c>
      <c r="Q1933" s="284">
        <v>753</v>
      </c>
      <c r="R1933" s="284">
        <v>729</v>
      </c>
      <c r="S1933" s="284">
        <v>783</v>
      </c>
      <c r="T1933" s="284">
        <v>963</v>
      </c>
      <c r="U1933" s="284">
        <v>1056</v>
      </c>
      <c r="V1933" s="284">
        <v>797</v>
      </c>
      <c r="W1933" s="284">
        <v>888</v>
      </c>
      <c r="X1933" s="284">
        <v>616</v>
      </c>
      <c r="Y1933" s="284">
        <v>716</v>
      </c>
      <c r="Z1933" s="284">
        <v>861</v>
      </c>
      <c r="AA1933" s="284">
        <v>701</v>
      </c>
      <c r="AB1933" s="284">
        <v>683</v>
      </c>
      <c r="AC1933" s="284">
        <v>821</v>
      </c>
      <c r="AD1933" s="284">
        <v>1006</v>
      </c>
      <c r="AE1933" s="284">
        <v>773</v>
      </c>
      <c r="AF1933" s="284">
        <v>754</v>
      </c>
      <c r="AG1933" s="284">
        <v>894</v>
      </c>
      <c r="AH1933" s="284">
        <v>1092</v>
      </c>
      <c r="AI1933" s="284">
        <v>614</v>
      </c>
      <c r="AJ1933" s="284">
        <v>759</v>
      </c>
      <c r="AK1933" s="284">
        <v>897</v>
      </c>
      <c r="AL1933" s="284">
        <v>1054</v>
      </c>
      <c r="AM1933" s="284">
        <v>630</v>
      </c>
      <c r="AN1933" s="284">
        <v>717</v>
      </c>
      <c r="AO1933" s="284">
        <v>815</v>
      </c>
      <c r="AP1933" s="284">
        <v>725</v>
      </c>
      <c r="AQ1933" s="284">
        <v>725</v>
      </c>
      <c r="AR1933" s="284">
        <v>990</v>
      </c>
      <c r="AS1933" s="284">
        <v>817</v>
      </c>
      <c r="AU1933" t="s">
        <v>347</v>
      </c>
    </row>
    <row r="1934" spans="4:47" ht="13.5" customHeight="1">
      <c r="D1934" s="283" t="s">
        <v>2900</v>
      </c>
      <c r="E1934" s="282"/>
      <c r="F1934" s="285" t="s">
        <v>3583</v>
      </c>
      <c r="G1934" s="199">
        <v>10.6</v>
      </c>
      <c r="H1934" s="284">
        <v>611</v>
      </c>
      <c r="I1934" s="284">
        <v>610</v>
      </c>
      <c r="J1934" s="284">
        <v>747</v>
      </c>
      <c r="K1934" s="284">
        <v>656</v>
      </c>
      <c r="L1934" s="284">
        <v>651</v>
      </c>
      <c r="M1934" s="284">
        <v>812</v>
      </c>
      <c r="N1934" s="284">
        <v>776</v>
      </c>
      <c r="O1934" s="284">
        <v>703</v>
      </c>
      <c r="P1934" s="284">
        <v>710</v>
      </c>
      <c r="Q1934" s="284">
        <v>814</v>
      </c>
      <c r="R1934" s="284">
        <v>792</v>
      </c>
      <c r="S1934" s="284">
        <v>830</v>
      </c>
      <c r="T1934" s="284">
        <v>1024</v>
      </c>
      <c r="U1934" s="284">
        <v>1122</v>
      </c>
      <c r="V1934" s="284">
        <v>851</v>
      </c>
      <c r="W1934" s="284">
        <v>949</v>
      </c>
      <c r="X1934" s="284">
        <v>688</v>
      </c>
      <c r="Y1934" s="284">
        <v>797</v>
      </c>
      <c r="Z1934" s="284">
        <v>928</v>
      </c>
      <c r="AA1934" s="284">
        <v>755</v>
      </c>
      <c r="AB1934" s="284">
        <v>783</v>
      </c>
      <c r="AC1934" s="284">
        <v>931</v>
      </c>
      <c r="AD1934" s="284">
        <v>1094</v>
      </c>
      <c r="AE1934" s="284">
        <v>839</v>
      </c>
      <c r="AF1934" s="284">
        <v>851</v>
      </c>
      <c r="AG1934" s="284">
        <v>1001</v>
      </c>
      <c r="AH1934" s="284">
        <v>1177</v>
      </c>
      <c r="AI1934" s="284">
        <v>665</v>
      </c>
      <c r="AJ1934" s="284">
        <v>804</v>
      </c>
      <c r="AK1934" s="284">
        <v>953</v>
      </c>
      <c r="AL1934" s="284">
        <v>1120</v>
      </c>
      <c r="AM1934" s="284">
        <v>667</v>
      </c>
      <c r="AN1934" s="284">
        <v>760</v>
      </c>
      <c r="AO1934" s="284">
        <v>865</v>
      </c>
      <c r="AP1934" s="284">
        <v>779</v>
      </c>
      <c r="AQ1934" s="284">
        <v>779</v>
      </c>
      <c r="AR1934" s="284">
        <v>1066</v>
      </c>
      <c r="AS1934" s="284">
        <v>875</v>
      </c>
      <c r="AU1934" t="s">
        <v>2900</v>
      </c>
    </row>
    <row r="1935" spans="4:47" ht="13.5" customHeight="1">
      <c r="D1935" s="283" t="s">
        <v>351</v>
      </c>
      <c r="E1935" s="282"/>
      <c r="F1935" s="285" t="s">
        <v>852</v>
      </c>
      <c r="G1935" s="199">
        <v>11.4</v>
      </c>
      <c r="H1935" s="284">
        <v>618</v>
      </c>
      <c r="I1935" s="284">
        <v>637</v>
      </c>
      <c r="J1935" s="284">
        <v>730</v>
      </c>
      <c r="K1935" s="284">
        <v>678</v>
      </c>
      <c r="L1935" s="284">
        <v>662</v>
      </c>
      <c r="M1935" s="284">
        <v>871</v>
      </c>
      <c r="N1935" s="284">
        <v>727</v>
      </c>
      <c r="O1935" s="284">
        <v>644</v>
      </c>
      <c r="P1935" s="284">
        <v>750</v>
      </c>
      <c r="Q1935" s="284">
        <v>830</v>
      </c>
      <c r="R1935" s="284">
        <v>806</v>
      </c>
      <c r="S1935" s="284">
        <v>858</v>
      </c>
      <c r="T1935" s="284">
        <v>1066</v>
      </c>
      <c r="U1935" s="284">
        <v>1164</v>
      </c>
      <c r="V1935" s="284">
        <v>886</v>
      </c>
      <c r="W1935" s="284">
        <v>987</v>
      </c>
      <c r="X1935" s="284">
        <v>667</v>
      </c>
      <c r="Y1935" s="284">
        <v>783</v>
      </c>
      <c r="Z1935" s="284">
        <v>944</v>
      </c>
      <c r="AA1935" s="284">
        <v>761</v>
      </c>
      <c r="AB1935" s="284">
        <v>747</v>
      </c>
      <c r="AC1935" s="284">
        <v>908</v>
      </c>
      <c r="AD1935" s="284">
        <v>1115</v>
      </c>
      <c r="AE1935" s="284">
        <v>848</v>
      </c>
      <c r="AF1935" s="284">
        <v>818</v>
      </c>
      <c r="AG1935" s="284">
        <v>980</v>
      </c>
      <c r="AH1935" s="284">
        <v>1201</v>
      </c>
      <c r="AI1935" s="284">
        <v>662</v>
      </c>
      <c r="AJ1935" s="284">
        <v>834</v>
      </c>
      <c r="AK1935" s="284">
        <v>994</v>
      </c>
      <c r="AL1935" s="284">
        <v>1168</v>
      </c>
      <c r="AM1935" s="284">
        <v>689</v>
      </c>
      <c r="AN1935" s="284">
        <v>790</v>
      </c>
      <c r="AO1935" s="284">
        <v>898</v>
      </c>
      <c r="AP1935" s="284">
        <v>816</v>
      </c>
      <c r="AQ1935" s="284">
        <v>816</v>
      </c>
      <c r="AR1935" s="284">
        <v>1125</v>
      </c>
      <c r="AS1935" s="284">
        <v>911</v>
      </c>
      <c r="AU1935" t="s">
        <v>351</v>
      </c>
    </row>
    <row r="1936" spans="4:47" ht="13.5" customHeight="1">
      <c r="D1936" s="283" t="s">
        <v>2904</v>
      </c>
      <c r="E1936" s="282"/>
      <c r="F1936" s="285" t="s">
        <v>335</v>
      </c>
      <c r="G1936" s="199">
        <v>3.6</v>
      </c>
      <c r="H1936" s="284">
        <v>324</v>
      </c>
      <c r="I1936" s="284">
        <v>332</v>
      </c>
      <c r="J1936" s="284">
        <v>380</v>
      </c>
      <c r="K1936" s="284">
        <v>351</v>
      </c>
      <c r="L1936" s="284">
        <v>349</v>
      </c>
      <c r="M1936" s="284">
        <v>415</v>
      </c>
      <c r="N1936" s="284">
        <v>370</v>
      </c>
      <c r="O1936" s="284">
        <v>327</v>
      </c>
      <c r="P1936" s="284">
        <v>359</v>
      </c>
      <c r="Q1936" s="284">
        <v>405</v>
      </c>
      <c r="R1936" s="284">
        <v>377</v>
      </c>
      <c r="S1936" s="284">
        <v>466</v>
      </c>
      <c r="T1936" s="284">
        <v>538</v>
      </c>
      <c r="U1936" s="284">
        <v>608</v>
      </c>
      <c r="V1936" s="284">
        <v>430</v>
      </c>
      <c r="W1936" s="284">
        <v>475</v>
      </c>
      <c r="X1936" s="284">
        <v>383</v>
      </c>
      <c r="Y1936" s="284">
        <v>424</v>
      </c>
      <c r="Z1936" s="284">
        <v>493</v>
      </c>
      <c r="AA1936" s="284">
        <v>423</v>
      </c>
      <c r="AB1936" s="284">
        <v>407</v>
      </c>
      <c r="AC1936" s="284">
        <v>460</v>
      </c>
      <c r="AD1936" s="284">
        <v>538</v>
      </c>
      <c r="AE1936" s="284">
        <v>442</v>
      </c>
      <c r="AF1936" s="284">
        <v>475</v>
      </c>
      <c r="AG1936" s="284">
        <v>530</v>
      </c>
      <c r="AH1936" s="284">
        <v>621</v>
      </c>
      <c r="AI1936" s="284">
        <v>392</v>
      </c>
      <c r="AJ1936" s="284">
        <v>428</v>
      </c>
      <c r="AK1936" s="284">
        <v>481</v>
      </c>
      <c r="AL1936" s="284">
        <v>564</v>
      </c>
      <c r="AM1936" s="284">
        <v>362</v>
      </c>
      <c r="AN1936" s="284">
        <v>394</v>
      </c>
      <c r="AO1936" s="284">
        <v>448</v>
      </c>
      <c r="AP1936" s="284">
        <v>378</v>
      </c>
      <c r="AQ1936" s="284">
        <v>378</v>
      </c>
      <c r="AR1936" s="284">
        <v>471</v>
      </c>
      <c r="AS1936" s="284">
        <v>476</v>
      </c>
      <c r="AU1936" t="s">
        <v>2904</v>
      </c>
    </row>
    <row r="1937" spans="4:47" ht="13.5" customHeight="1">
      <c r="D1937" s="283" t="s">
        <v>1900</v>
      </c>
      <c r="E1937" s="282"/>
      <c r="F1937" s="285" t="s">
        <v>854</v>
      </c>
      <c r="G1937" s="199">
        <v>4.5</v>
      </c>
      <c r="H1937" s="284">
        <v>350</v>
      </c>
      <c r="I1937" s="284">
        <v>349</v>
      </c>
      <c r="J1937" s="284">
        <v>416</v>
      </c>
      <c r="K1937" s="284">
        <v>368</v>
      </c>
      <c r="L1937" s="284">
        <v>366</v>
      </c>
      <c r="M1937" s="284">
        <v>439</v>
      </c>
      <c r="N1937" s="284">
        <v>416</v>
      </c>
      <c r="O1937" s="284">
        <v>358</v>
      </c>
      <c r="P1937" s="284">
        <v>392</v>
      </c>
      <c r="Q1937" s="284">
        <v>430</v>
      </c>
      <c r="R1937" s="284">
        <v>415</v>
      </c>
      <c r="S1937" s="284">
        <v>496</v>
      </c>
      <c r="T1937" s="284">
        <v>584</v>
      </c>
      <c r="U1937" s="284">
        <v>654</v>
      </c>
      <c r="V1937" s="284">
        <v>468</v>
      </c>
      <c r="W1937" s="284">
        <v>516</v>
      </c>
      <c r="X1937" s="284">
        <v>407</v>
      </c>
      <c r="Y1937" s="284">
        <v>456</v>
      </c>
      <c r="Z1937" s="284">
        <v>530</v>
      </c>
      <c r="AA1937" s="284">
        <v>448</v>
      </c>
      <c r="AB1937" s="284">
        <v>439</v>
      </c>
      <c r="AC1937" s="284">
        <v>504</v>
      </c>
      <c r="AD1937" s="284">
        <v>590</v>
      </c>
      <c r="AE1937" s="284">
        <v>476</v>
      </c>
      <c r="AF1937" s="284">
        <v>507</v>
      </c>
      <c r="AG1937" s="284">
        <v>574</v>
      </c>
      <c r="AH1937" s="284">
        <v>672</v>
      </c>
      <c r="AI1937" s="284">
        <v>410</v>
      </c>
      <c r="AJ1937" s="284">
        <v>460</v>
      </c>
      <c r="AK1937" s="284">
        <v>525</v>
      </c>
      <c r="AL1937" s="284">
        <v>616</v>
      </c>
      <c r="AM1937" s="284">
        <v>385</v>
      </c>
      <c r="AN1937" s="284">
        <v>425</v>
      </c>
      <c r="AO1937" s="284">
        <v>483</v>
      </c>
      <c r="AP1937" s="284">
        <v>417</v>
      </c>
      <c r="AQ1937" s="284">
        <v>417</v>
      </c>
      <c r="AR1937" s="284">
        <v>535</v>
      </c>
      <c r="AS1937" s="284">
        <v>515</v>
      </c>
      <c r="AU1937" t="s">
        <v>1900</v>
      </c>
    </row>
    <row r="1938" spans="4:47" ht="13.5" customHeight="1">
      <c r="D1938" s="283" t="s">
        <v>2907</v>
      </c>
      <c r="E1938" s="282"/>
      <c r="F1938" s="285" t="s">
        <v>337</v>
      </c>
      <c r="G1938" s="199">
        <v>5.3</v>
      </c>
      <c r="H1938" s="284">
        <v>367</v>
      </c>
      <c r="I1938" s="284">
        <v>381</v>
      </c>
      <c r="J1938" s="284">
        <v>433</v>
      </c>
      <c r="K1938" s="284">
        <v>400</v>
      </c>
      <c r="L1938" s="284">
        <v>400</v>
      </c>
      <c r="M1938" s="284">
        <v>492</v>
      </c>
      <c r="N1938" s="284">
        <v>428</v>
      </c>
      <c r="O1938" s="284">
        <v>375</v>
      </c>
      <c r="P1938" s="284">
        <v>429</v>
      </c>
      <c r="Q1938" s="284">
        <v>474</v>
      </c>
      <c r="R1938" s="284">
        <v>441</v>
      </c>
      <c r="S1938" s="284">
        <v>526</v>
      </c>
      <c r="T1938" s="284">
        <v>630</v>
      </c>
      <c r="U1938" s="284">
        <v>700</v>
      </c>
      <c r="V1938" s="284">
        <v>505</v>
      </c>
      <c r="W1938" s="284">
        <v>557</v>
      </c>
      <c r="X1938" s="284">
        <v>429</v>
      </c>
      <c r="Y1938" s="284">
        <v>486</v>
      </c>
      <c r="Z1938" s="284">
        <v>565</v>
      </c>
      <c r="AA1938" s="284">
        <v>472</v>
      </c>
      <c r="AB1938" s="284">
        <v>470</v>
      </c>
      <c r="AC1938" s="284">
        <v>546</v>
      </c>
      <c r="AD1938" s="284">
        <v>640</v>
      </c>
      <c r="AE1938" s="284">
        <v>507</v>
      </c>
      <c r="AF1938" s="284">
        <v>538</v>
      </c>
      <c r="AG1938" s="284">
        <v>616</v>
      </c>
      <c r="AH1938" s="284">
        <v>722</v>
      </c>
      <c r="AI1938" s="284">
        <v>430</v>
      </c>
      <c r="AJ1938" s="284">
        <v>491</v>
      </c>
      <c r="AK1938" s="284">
        <v>568</v>
      </c>
      <c r="AL1938" s="284">
        <v>666</v>
      </c>
      <c r="AM1938" s="284">
        <v>407</v>
      </c>
      <c r="AN1938" s="284">
        <v>455</v>
      </c>
      <c r="AO1938" s="284">
        <v>517</v>
      </c>
      <c r="AP1938" s="284">
        <v>456</v>
      </c>
      <c r="AQ1938" s="284">
        <v>456</v>
      </c>
      <c r="AR1938" s="284">
        <v>598</v>
      </c>
      <c r="AS1938" s="284">
        <v>553</v>
      </c>
      <c r="AU1938" t="s">
        <v>2907</v>
      </c>
    </row>
    <row r="1939" spans="4:47" ht="13.5" customHeight="1">
      <c r="D1939" s="283" t="s">
        <v>1905</v>
      </c>
      <c r="E1939" s="282"/>
      <c r="F1939" s="285" t="s">
        <v>1902</v>
      </c>
      <c r="G1939" s="199">
        <v>6.1999999999999993</v>
      </c>
      <c r="H1939" s="284">
        <v>391</v>
      </c>
      <c r="I1939" s="284">
        <v>392</v>
      </c>
      <c r="J1939" s="284">
        <v>468</v>
      </c>
      <c r="K1939" s="284">
        <v>417</v>
      </c>
      <c r="L1939" s="284">
        <v>416</v>
      </c>
      <c r="M1939" s="284">
        <v>502</v>
      </c>
      <c r="N1939" s="284">
        <v>479</v>
      </c>
      <c r="O1939" s="284">
        <v>406</v>
      </c>
      <c r="P1939" s="284">
        <v>456</v>
      </c>
      <c r="Q1939" s="284">
        <v>498</v>
      </c>
      <c r="R1939" s="284">
        <v>479</v>
      </c>
      <c r="S1939" s="284">
        <v>556</v>
      </c>
      <c r="T1939" s="284">
        <v>675</v>
      </c>
      <c r="U1939" s="284">
        <v>745</v>
      </c>
      <c r="V1939" s="284">
        <v>542</v>
      </c>
      <c r="W1939" s="284">
        <v>598</v>
      </c>
      <c r="X1939" s="284">
        <v>451</v>
      </c>
      <c r="Y1939" s="284">
        <v>517</v>
      </c>
      <c r="Z1939" s="284">
        <v>600</v>
      </c>
      <c r="AA1939" s="284">
        <v>480</v>
      </c>
      <c r="AB1939" s="284">
        <v>501</v>
      </c>
      <c r="AC1939" s="284">
        <v>590</v>
      </c>
      <c r="AD1939" s="284">
        <v>691</v>
      </c>
      <c r="AE1939" s="284">
        <v>540</v>
      </c>
      <c r="AF1939" s="284">
        <v>570</v>
      </c>
      <c r="AG1939" s="284">
        <v>660</v>
      </c>
      <c r="AH1939" s="284">
        <v>773</v>
      </c>
      <c r="AI1939" s="284">
        <v>447</v>
      </c>
      <c r="AJ1939" s="284">
        <v>522</v>
      </c>
      <c r="AK1939" s="284">
        <v>611</v>
      </c>
      <c r="AL1939" s="284">
        <v>717</v>
      </c>
      <c r="AM1939" s="284">
        <v>430</v>
      </c>
      <c r="AN1939" s="284">
        <v>486</v>
      </c>
      <c r="AO1939" s="284">
        <v>551</v>
      </c>
      <c r="AP1939" s="284">
        <v>495</v>
      </c>
      <c r="AQ1939" s="284">
        <v>495</v>
      </c>
      <c r="AR1939" s="284">
        <v>660</v>
      </c>
      <c r="AS1939" s="284">
        <v>590</v>
      </c>
      <c r="AU1939" t="s">
        <v>1905</v>
      </c>
    </row>
    <row r="1940" spans="4:47" ht="13.5" customHeight="1">
      <c r="D1940" s="283" t="s">
        <v>2908</v>
      </c>
      <c r="E1940" s="282"/>
      <c r="F1940" s="285" t="s">
        <v>855</v>
      </c>
      <c r="G1940" s="199">
        <v>7.1</v>
      </c>
      <c r="H1940" s="284">
        <v>406</v>
      </c>
      <c r="I1940" s="284">
        <v>427</v>
      </c>
      <c r="J1940" s="284">
        <v>483</v>
      </c>
      <c r="K1940" s="284">
        <v>447</v>
      </c>
      <c r="L1940" s="284">
        <v>448</v>
      </c>
      <c r="M1940" s="284">
        <v>566</v>
      </c>
      <c r="N1940" s="284">
        <v>482</v>
      </c>
      <c r="O1940" s="284">
        <v>421</v>
      </c>
      <c r="P1940" s="284">
        <v>495</v>
      </c>
      <c r="Q1940" s="284">
        <v>540</v>
      </c>
      <c r="R1940" s="284">
        <v>503</v>
      </c>
      <c r="S1940" s="284">
        <v>599</v>
      </c>
      <c r="T1940" s="284">
        <v>734</v>
      </c>
      <c r="U1940" s="284">
        <v>807</v>
      </c>
      <c r="V1940" s="284">
        <v>594</v>
      </c>
      <c r="W1940" s="284">
        <v>656</v>
      </c>
      <c r="X1940" s="284">
        <v>487</v>
      </c>
      <c r="Y1940" s="284">
        <v>562</v>
      </c>
      <c r="Z1940" s="284">
        <v>652</v>
      </c>
      <c r="AA1940" s="284">
        <v>536</v>
      </c>
      <c r="AB1940" s="284">
        <v>546</v>
      </c>
      <c r="AC1940" s="284">
        <v>647</v>
      </c>
      <c r="AD1940" s="284">
        <v>758</v>
      </c>
      <c r="AE1940" s="284">
        <v>587</v>
      </c>
      <c r="AF1940" s="284">
        <v>615</v>
      </c>
      <c r="AG1940" s="284">
        <v>717</v>
      </c>
      <c r="AH1940" s="284">
        <v>840</v>
      </c>
      <c r="AI1940" s="284">
        <v>482</v>
      </c>
      <c r="AJ1940" s="284">
        <v>567</v>
      </c>
      <c r="AK1940" s="284">
        <v>668</v>
      </c>
      <c r="AL1940" s="284">
        <v>784</v>
      </c>
      <c r="AM1940" s="284">
        <v>466</v>
      </c>
      <c r="AN1940" s="284">
        <v>530</v>
      </c>
      <c r="AO1940" s="284">
        <v>601</v>
      </c>
      <c r="AP1940" s="284">
        <v>549</v>
      </c>
      <c r="AQ1940" s="284">
        <v>549</v>
      </c>
      <c r="AR1940" s="284">
        <v>739</v>
      </c>
      <c r="AS1940" s="284">
        <v>644</v>
      </c>
      <c r="AU1940" t="s">
        <v>2908</v>
      </c>
    </row>
    <row r="1941" spans="4:47" ht="13.5" customHeight="1">
      <c r="D1941" s="283" t="s">
        <v>1827</v>
      </c>
      <c r="E1941" s="282"/>
      <c r="F1941" s="285" t="s">
        <v>850</v>
      </c>
      <c r="G1941" s="199">
        <v>8.9</v>
      </c>
      <c r="H1941" s="284">
        <v>515</v>
      </c>
      <c r="I1941" s="284">
        <v>517</v>
      </c>
      <c r="J1941" s="284">
        <v>617</v>
      </c>
      <c r="K1941" s="284">
        <v>554</v>
      </c>
      <c r="L1941" s="284">
        <v>552</v>
      </c>
      <c r="M1941" s="284">
        <v>666</v>
      </c>
      <c r="N1941" s="284">
        <v>637</v>
      </c>
      <c r="O1941" s="284">
        <v>540</v>
      </c>
      <c r="P1941" s="284">
        <v>627</v>
      </c>
      <c r="Q1941" s="284">
        <v>669</v>
      </c>
      <c r="R1941" s="284">
        <v>654</v>
      </c>
      <c r="S1941" s="284">
        <v>701</v>
      </c>
      <c r="T1941" s="284">
        <v>868</v>
      </c>
      <c r="U1941" s="284">
        <v>950</v>
      </c>
      <c r="V1941" s="284">
        <v>713</v>
      </c>
      <c r="W1941" s="284">
        <v>789</v>
      </c>
      <c r="X1941" s="284">
        <v>622</v>
      </c>
      <c r="Y1941" s="284">
        <v>746</v>
      </c>
      <c r="Z1941" s="284">
        <v>908</v>
      </c>
      <c r="AA1941" s="284">
        <v>705</v>
      </c>
      <c r="AB1941" s="284">
        <v>655</v>
      </c>
      <c r="AC1941" s="284">
        <v>780</v>
      </c>
      <c r="AD1941" s="284">
        <v>915</v>
      </c>
      <c r="AE1941" s="284">
        <v>703</v>
      </c>
      <c r="AF1941" s="284">
        <v>724</v>
      </c>
      <c r="AG1941" s="284">
        <v>850</v>
      </c>
      <c r="AH1941" s="284">
        <v>997</v>
      </c>
      <c r="AI1941" s="284">
        <v>564</v>
      </c>
      <c r="AJ1941" s="284">
        <v>676</v>
      </c>
      <c r="AK1941" s="284">
        <v>802</v>
      </c>
      <c r="AL1941" s="284">
        <v>941</v>
      </c>
      <c r="AM1941" s="284">
        <v>557</v>
      </c>
      <c r="AN1941" s="284">
        <v>637</v>
      </c>
      <c r="AO1941" s="284">
        <v>722</v>
      </c>
      <c r="AP1941" s="284">
        <v>678</v>
      </c>
      <c r="AQ1941" s="284">
        <v>678</v>
      </c>
      <c r="AR1941" s="284">
        <v>917</v>
      </c>
      <c r="AS1941" s="284">
        <v>772</v>
      </c>
      <c r="AU1941" t="s">
        <v>1827</v>
      </c>
    </row>
    <row r="1942" spans="4:47" ht="13.5" customHeight="1">
      <c r="D1942" s="283" t="s">
        <v>4589</v>
      </c>
      <c r="E1942" s="282"/>
      <c r="F1942" s="285" t="s">
        <v>4582</v>
      </c>
      <c r="G1942" s="199">
        <v>9.6999999999999993</v>
      </c>
      <c r="H1942" s="287" t="s">
        <v>2022</v>
      </c>
      <c r="I1942" s="287" t="s">
        <v>2022</v>
      </c>
      <c r="J1942" s="287" t="s">
        <v>2022</v>
      </c>
      <c r="K1942" s="287" t="s">
        <v>2022</v>
      </c>
      <c r="L1942" s="287" t="s">
        <v>2022</v>
      </c>
      <c r="M1942" s="287" t="s">
        <v>2022</v>
      </c>
      <c r="N1942" s="287" t="s">
        <v>2022</v>
      </c>
      <c r="O1942" s="287" t="s">
        <v>2022</v>
      </c>
      <c r="P1942" s="287" t="s">
        <v>2022</v>
      </c>
      <c r="Q1942" s="287" t="s">
        <v>2022</v>
      </c>
      <c r="R1942" s="287" t="s">
        <v>2022</v>
      </c>
      <c r="S1942" s="284">
        <v>766</v>
      </c>
      <c r="T1942" s="284">
        <v>951</v>
      </c>
      <c r="U1942" s="284">
        <v>1041</v>
      </c>
      <c r="V1942" s="284">
        <v>770</v>
      </c>
      <c r="W1942" s="284">
        <v>852</v>
      </c>
      <c r="X1942" s="284">
        <v>670</v>
      </c>
      <c r="Y1942" s="284">
        <v>806</v>
      </c>
      <c r="Z1942" s="284">
        <v>982</v>
      </c>
      <c r="AA1942" s="284">
        <v>760</v>
      </c>
      <c r="AB1942" s="284">
        <v>708</v>
      </c>
      <c r="AC1942" s="284">
        <v>845</v>
      </c>
      <c r="AD1942" s="284">
        <v>991</v>
      </c>
      <c r="AE1942" s="284">
        <v>759</v>
      </c>
      <c r="AF1942" s="284">
        <v>776</v>
      </c>
      <c r="AG1942" s="284">
        <v>915</v>
      </c>
      <c r="AH1942" s="284">
        <v>1073</v>
      </c>
      <c r="AI1942" s="284">
        <v>0</v>
      </c>
      <c r="AJ1942" s="284">
        <v>729</v>
      </c>
      <c r="AK1942" s="284">
        <v>867</v>
      </c>
      <c r="AL1942" s="284">
        <v>1017</v>
      </c>
      <c r="AM1942" s="284">
        <v>601</v>
      </c>
      <c r="AN1942" s="284">
        <v>689</v>
      </c>
      <c r="AO1942" s="284">
        <v>781</v>
      </c>
      <c r="AP1942" s="284">
        <v>717</v>
      </c>
      <c r="AQ1942" s="284">
        <v>717</v>
      </c>
      <c r="AR1942" s="284">
        <v>980</v>
      </c>
      <c r="AS1942" s="284">
        <v>810</v>
      </c>
      <c r="AU1942" t="s">
        <v>4589</v>
      </c>
    </row>
    <row r="1943" spans="4:47" ht="13.5" customHeight="1">
      <c r="D1943" s="283" t="s">
        <v>1828</v>
      </c>
      <c r="E1943" s="282"/>
      <c r="F1943" s="285" t="s">
        <v>851</v>
      </c>
      <c r="G1943" s="199">
        <v>10.6</v>
      </c>
      <c r="H1943" s="284">
        <v>599</v>
      </c>
      <c r="I1943" s="284">
        <v>602</v>
      </c>
      <c r="J1943" s="284">
        <v>718</v>
      </c>
      <c r="K1943" s="284">
        <v>646</v>
      </c>
      <c r="L1943" s="284">
        <v>645</v>
      </c>
      <c r="M1943" s="284">
        <v>778</v>
      </c>
      <c r="N1943" s="284">
        <v>745</v>
      </c>
      <c r="O1943" s="284">
        <v>631</v>
      </c>
      <c r="P1943" s="284">
        <v>737</v>
      </c>
      <c r="Q1943" s="284">
        <v>786</v>
      </c>
      <c r="R1943" s="284">
        <v>766</v>
      </c>
      <c r="S1943" s="284">
        <v>797</v>
      </c>
      <c r="T1943" s="284">
        <v>997</v>
      </c>
      <c r="U1943" s="284">
        <v>1087</v>
      </c>
      <c r="V1943" s="284">
        <v>827</v>
      </c>
      <c r="W1943" s="284">
        <v>915</v>
      </c>
      <c r="X1943" s="284">
        <v>718</v>
      </c>
      <c r="Y1943" s="284">
        <v>866</v>
      </c>
      <c r="Z1943" s="284">
        <v>1056</v>
      </c>
      <c r="AA1943" s="284">
        <v>814</v>
      </c>
      <c r="AB1943" s="284">
        <v>760</v>
      </c>
      <c r="AC1943" s="284">
        <v>910</v>
      </c>
      <c r="AD1943" s="284">
        <v>1067</v>
      </c>
      <c r="AE1943" s="284">
        <v>815</v>
      </c>
      <c r="AF1943" s="284">
        <v>828</v>
      </c>
      <c r="AG1943" s="284">
        <v>980</v>
      </c>
      <c r="AH1943" s="284">
        <v>1149</v>
      </c>
      <c r="AI1943" s="284">
        <v>644</v>
      </c>
      <c r="AJ1943" s="284">
        <v>781</v>
      </c>
      <c r="AK1943" s="284">
        <v>931</v>
      </c>
      <c r="AL1943" s="284">
        <v>1093</v>
      </c>
      <c r="AM1943" s="284">
        <v>644</v>
      </c>
      <c r="AN1943" s="284">
        <v>740</v>
      </c>
      <c r="AO1943" s="284">
        <v>839</v>
      </c>
      <c r="AP1943" s="284">
        <v>755</v>
      </c>
      <c r="AQ1943" s="284">
        <v>755</v>
      </c>
      <c r="AR1943" s="284">
        <v>1042</v>
      </c>
      <c r="AS1943" s="284">
        <v>848</v>
      </c>
      <c r="AU1943" t="s">
        <v>1828</v>
      </c>
    </row>
    <row r="1944" spans="4:47" ht="13.5" customHeight="1">
      <c r="D1944" s="283" t="s">
        <v>2909</v>
      </c>
      <c r="E1944" s="282"/>
      <c r="F1944" s="285" t="s">
        <v>3583</v>
      </c>
      <c r="G1944" s="199">
        <v>11.5</v>
      </c>
      <c r="H1944" s="284">
        <v>632</v>
      </c>
      <c r="I1944" s="284">
        <v>633</v>
      </c>
      <c r="J1944" s="284">
        <v>775</v>
      </c>
      <c r="K1944" s="284">
        <v>677</v>
      </c>
      <c r="L1944" s="284">
        <v>675</v>
      </c>
      <c r="M1944" s="284">
        <v>841</v>
      </c>
      <c r="N1944" s="284">
        <v>805</v>
      </c>
      <c r="O1944" s="284">
        <v>734</v>
      </c>
      <c r="P1944" s="284">
        <v>744</v>
      </c>
      <c r="Q1944" s="284">
        <v>851</v>
      </c>
      <c r="R1944" s="284">
        <v>829</v>
      </c>
      <c r="S1944" s="284">
        <v>855</v>
      </c>
      <c r="T1944" s="284">
        <v>1071</v>
      </c>
      <c r="U1944" s="284">
        <v>1168</v>
      </c>
      <c r="V1944" s="284">
        <v>895</v>
      </c>
      <c r="W1944" s="284">
        <v>991</v>
      </c>
      <c r="X1944" s="284">
        <v>712</v>
      </c>
      <c r="Y1944" s="284">
        <v>832</v>
      </c>
      <c r="Z1944" s="284">
        <v>965</v>
      </c>
      <c r="AA1944" s="284">
        <v>782</v>
      </c>
      <c r="AB1944" s="284">
        <v>816</v>
      </c>
      <c r="AC1944" s="284">
        <v>978</v>
      </c>
      <c r="AD1944" s="284">
        <v>1147</v>
      </c>
      <c r="AE1944" s="284">
        <v>874</v>
      </c>
      <c r="AF1944" s="284">
        <v>884</v>
      </c>
      <c r="AG1944" s="284">
        <v>1048</v>
      </c>
      <c r="AH1944" s="284">
        <v>1229</v>
      </c>
      <c r="AI1944" s="284">
        <v>688</v>
      </c>
      <c r="AJ1944" s="284">
        <v>837</v>
      </c>
      <c r="AK1944" s="284">
        <v>1000</v>
      </c>
      <c r="AL1944" s="284">
        <v>1173</v>
      </c>
      <c r="AM1944" s="284">
        <v>691</v>
      </c>
      <c r="AN1944" s="284">
        <v>794</v>
      </c>
      <c r="AO1944" s="284">
        <v>901</v>
      </c>
      <c r="AP1944" s="284">
        <v>822</v>
      </c>
      <c r="AQ1944" s="284">
        <v>822</v>
      </c>
      <c r="AR1944" s="284">
        <v>1133</v>
      </c>
      <c r="AS1944" s="284">
        <v>918</v>
      </c>
      <c r="AU1944" t="s">
        <v>2909</v>
      </c>
    </row>
    <row r="1945" spans="4:47" ht="13.5" customHeight="1">
      <c r="D1945" s="283" t="s">
        <v>1829</v>
      </c>
      <c r="E1945" s="282"/>
      <c r="F1945" s="285" t="s">
        <v>852</v>
      </c>
      <c r="G1945" s="199">
        <v>12.4</v>
      </c>
      <c r="H1945" s="284">
        <v>663</v>
      </c>
      <c r="I1945" s="284">
        <v>667</v>
      </c>
      <c r="J1945" s="284">
        <v>797</v>
      </c>
      <c r="K1945" s="284">
        <v>718</v>
      </c>
      <c r="L1945" s="284">
        <v>718</v>
      </c>
      <c r="M1945" s="284">
        <v>867</v>
      </c>
      <c r="N1945" s="284">
        <v>831</v>
      </c>
      <c r="O1945" s="284">
        <v>702</v>
      </c>
      <c r="P1945" s="284">
        <v>827</v>
      </c>
      <c r="Q1945" s="284">
        <v>879</v>
      </c>
      <c r="R1945" s="284">
        <v>858</v>
      </c>
      <c r="S1945" s="284">
        <v>884</v>
      </c>
      <c r="T1945" s="284">
        <v>1116</v>
      </c>
      <c r="U1945" s="284">
        <v>1213</v>
      </c>
      <c r="V1945" s="284">
        <v>931</v>
      </c>
      <c r="W1945" s="284">
        <v>1031</v>
      </c>
      <c r="X1945" s="284">
        <v>796</v>
      </c>
      <c r="Y1945" s="284">
        <v>967</v>
      </c>
      <c r="Z1945" s="284">
        <v>1182</v>
      </c>
      <c r="AA1945" s="284">
        <v>903</v>
      </c>
      <c r="AB1945" s="284">
        <v>846</v>
      </c>
      <c r="AC1945" s="284">
        <v>1020</v>
      </c>
      <c r="AD1945" s="284">
        <v>1197</v>
      </c>
      <c r="AE1945" s="284">
        <v>906</v>
      </c>
      <c r="AF1945" s="284">
        <v>915</v>
      </c>
      <c r="AG1945" s="284">
        <v>1090</v>
      </c>
      <c r="AH1945" s="284">
        <v>1280</v>
      </c>
      <c r="AI1945" s="284">
        <v>705</v>
      </c>
      <c r="AJ1945" s="284">
        <v>868</v>
      </c>
      <c r="AK1945" s="284">
        <v>1042</v>
      </c>
      <c r="AL1945" s="284">
        <v>1223</v>
      </c>
      <c r="AM1945" s="284">
        <v>713</v>
      </c>
      <c r="AN1945" s="284">
        <v>824</v>
      </c>
      <c r="AO1945" s="284">
        <v>934</v>
      </c>
      <c r="AP1945" s="284">
        <v>860</v>
      </c>
      <c r="AQ1945" s="284">
        <v>860</v>
      </c>
      <c r="AR1945" s="284">
        <v>1195</v>
      </c>
      <c r="AS1945" s="284">
        <v>955</v>
      </c>
      <c r="AU1945" t="s">
        <v>1829</v>
      </c>
    </row>
    <row r="1946" spans="4:47" ht="13.5" customHeight="1">
      <c r="D1946" s="283" t="s">
        <v>1034</v>
      </c>
      <c r="E1946" s="283" t="s">
        <v>4713</v>
      </c>
      <c r="F1946" s="285" t="s">
        <v>1046</v>
      </c>
      <c r="G1946" s="199">
        <v>5.5</v>
      </c>
      <c r="H1946" s="284">
        <v>708</v>
      </c>
      <c r="I1946" s="284">
        <v>702</v>
      </c>
      <c r="J1946" s="284">
        <v>813</v>
      </c>
      <c r="K1946" s="284">
        <v>730</v>
      </c>
      <c r="L1946" s="284">
        <v>714</v>
      </c>
      <c r="M1946" s="284">
        <v>852</v>
      </c>
      <c r="N1946" s="284">
        <v>769</v>
      </c>
      <c r="O1946" s="284">
        <v>704</v>
      </c>
      <c r="P1946" s="284">
        <v>730</v>
      </c>
      <c r="Q1946" s="284">
        <v>839</v>
      </c>
      <c r="R1946" s="284">
        <v>817</v>
      </c>
      <c r="S1946" s="284">
        <v>1079</v>
      </c>
      <c r="T1946" s="284">
        <v>1217</v>
      </c>
      <c r="U1946" s="284">
        <v>1203</v>
      </c>
      <c r="V1946" s="284">
        <v>935</v>
      </c>
      <c r="W1946" s="284">
        <v>1043</v>
      </c>
      <c r="X1946" s="284">
        <v>860</v>
      </c>
      <c r="Y1946" s="284">
        <v>925</v>
      </c>
      <c r="Z1946" s="284">
        <v>1098</v>
      </c>
      <c r="AA1946" s="284">
        <v>964</v>
      </c>
      <c r="AB1946" s="284">
        <v>895</v>
      </c>
      <c r="AC1946" s="284">
        <v>981</v>
      </c>
      <c r="AD1946" s="284">
        <v>1175</v>
      </c>
      <c r="AE1946" s="284">
        <v>1003</v>
      </c>
      <c r="AF1946" s="284">
        <v>1025</v>
      </c>
      <c r="AG1946" s="284">
        <v>1114</v>
      </c>
      <c r="AH1946" s="284">
        <v>1331</v>
      </c>
      <c r="AI1946" s="284">
        <v>867</v>
      </c>
      <c r="AJ1946" s="284">
        <v>934</v>
      </c>
      <c r="AK1946" s="284">
        <v>1005</v>
      </c>
      <c r="AL1946" s="284">
        <v>1197</v>
      </c>
      <c r="AM1946" s="284">
        <v>808</v>
      </c>
      <c r="AN1946" s="284">
        <v>863</v>
      </c>
      <c r="AO1946" s="284">
        <v>987</v>
      </c>
      <c r="AP1946" s="284">
        <v>880</v>
      </c>
      <c r="AQ1946" s="284">
        <v>880</v>
      </c>
      <c r="AR1946" s="284">
        <v>1060</v>
      </c>
      <c r="AS1946" s="284">
        <v>1022</v>
      </c>
      <c r="AU1946" t="s">
        <v>1034</v>
      </c>
    </row>
    <row r="1947" spans="4:47" ht="13.5" customHeight="1">
      <c r="D1947" s="283" t="s">
        <v>3450</v>
      </c>
      <c r="E1947" s="283" t="s">
        <v>4713</v>
      </c>
      <c r="F1947" s="285" t="s">
        <v>1046</v>
      </c>
      <c r="G1947" s="199">
        <v>5.5</v>
      </c>
      <c r="H1947" s="284">
        <v>708</v>
      </c>
      <c r="I1947" s="284">
        <v>702</v>
      </c>
      <c r="J1947" s="284">
        <v>813</v>
      </c>
      <c r="K1947" s="284">
        <v>730</v>
      </c>
      <c r="L1947" s="284">
        <v>714</v>
      </c>
      <c r="M1947" s="284">
        <v>852</v>
      </c>
      <c r="N1947" s="284">
        <v>769</v>
      </c>
      <c r="O1947" s="284">
        <v>704</v>
      </c>
      <c r="P1947" s="284">
        <v>730</v>
      </c>
      <c r="Q1947" s="284">
        <v>839</v>
      </c>
      <c r="R1947" s="284">
        <v>817</v>
      </c>
      <c r="S1947" s="284">
        <v>1079</v>
      </c>
      <c r="T1947" s="284">
        <v>1217</v>
      </c>
      <c r="U1947" s="284">
        <v>1203</v>
      </c>
      <c r="V1947" s="284">
        <v>935</v>
      </c>
      <c r="W1947" s="284">
        <v>1043</v>
      </c>
      <c r="X1947" s="284">
        <v>860</v>
      </c>
      <c r="Y1947" s="284">
        <v>925</v>
      </c>
      <c r="Z1947" s="284">
        <v>1098</v>
      </c>
      <c r="AA1947" s="284">
        <v>964</v>
      </c>
      <c r="AB1947" s="284">
        <v>895</v>
      </c>
      <c r="AC1947" s="284">
        <v>981</v>
      </c>
      <c r="AD1947" s="284">
        <v>1175</v>
      </c>
      <c r="AE1947" s="284">
        <v>1003</v>
      </c>
      <c r="AF1947" s="284">
        <v>1025</v>
      </c>
      <c r="AG1947" s="284">
        <v>1114</v>
      </c>
      <c r="AH1947" s="284">
        <v>1331</v>
      </c>
      <c r="AI1947" s="284">
        <v>867</v>
      </c>
      <c r="AJ1947" s="284">
        <v>934</v>
      </c>
      <c r="AK1947" s="284">
        <v>1005</v>
      </c>
      <c r="AL1947" s="284">
        <v>1197</v>
      </c>
      <c r="AM1947" s="284">
        <v>808</v>
      </c>
      <c r="AN1947" s="284">
        <v>863</v>
      </c>
      <c r="AO1947" s="284">
        <v>987</v>
      </c>
      <c r="AP1947" s="284">
        <v>880</v>
      </c>
      <c r="AQ1947" s="284">
        <v>880</v>
      </c>
      <c r="AR1947" s="284">
        <v>1060</v>
      </c>
      <c r="AS1947" s="284">
        <v>1022</v>
      </c>
      <c r="AU1947" t="s">
        <v>3450</v>
      </c>
    </row>
    <row r="1948" spans="4:47" ht="13.5" customHeight="1">
      <c r="D1948" s="283" t="s">
        <v>1038</v>
      </c>
      <c r="E1948" s="283" t="s">
        <v>4713</v>
      </c>
      <c r="F1948" s="285" t="s">
        <v>1047</v>
      </c>
      <c r="G1948" s="199">
        <v>6.1</v>
      </c>
      <c r="H1948" s="284">
        <v>748</v>
      </c>
      <c r="I1948" s="284">
        <v>743</v>
      </c>
      <c r="J1948" s="284">
        <v>860</v>
      </c>
      <c r="K1948" s="284">
        <v>774</v>
      </c>
      <c r="L1948" s="284">
        <v>757</v>
      </c>
      <c r="M1948" s="284">
        <v>907</v>
      </c>
      <c r="N1948" s="284">
        <v>815</v>
      </c>
      <c r="O1948" s="284">
        <v>745</v>
      </c>
      <c r="P1948" s="284">
        <v>778</v>
      </c>
      <c r="Q1948" s="284">
        <v>892</v>
      </c>
      <c r="R1948" s="284">
        <v>868</v>
      </c>
      <c r="S1948" s="284">
        <v>1124</v>
      </c>
      <c r="T1948" s="284">
        <v>1274</v>
      </c>
      <c r="U1948" s="284">
        <v>1264</v>
      </c>
      <c r="V1948" s="284">
        <v>986</v>
      </c>
      <c r="W1948" s="284">
        <v>1100</v>
      </c>
      <c r="X1948" s="284">
        <v>899</v>
      </c>
      <c r="Y1948" s="284">
        <v>971</v>
      </c>
      <c r="Z1948" s="284">
        <v>1153</v>
      </c>
      <c r="AA1948" s="284">
        <v>1009</v>
      </c>
      <c r="AB1948" s="284">
        <v>940</v>
      </c>
      <c r="AC1948" s="284">
        <v>1035</v>
      </c>
      <c r="AD1948" s="284">
        <v>1242</v>
      </c>
      <c r="AE1948" s="284">
        <v>1054</v>
      </c>
      <c r="AF1948" s="284">
        <v>1070</v>
      </c>
      <c r="AG1948" s="284">
        <v>1168</v>
      </c>
      <c r="AH1948" s="284">
        <v>1397</v>
      </c>
      <c r="AI1948" s="284">
        <v>905</v>
      </c>
      <c r="AJ1948" s="284">
        <v>982</v>
      </c>
      <c r="AK1948" s="284">
        <v>1062</v>
      </c>
      <c r="AL1948" s="284">
        <v>1264</v>
      </c>
      <c r="AM1948" s="284">
        <v>850</v>
      </c>
      <c r="AN1948" s="284">
        <v>910</v>
      </c>
      <c r="AO1948" s="284">
        <v>1041</v>
      </c>
      <c r="AP1948" s="284">
        <v>913</v>
      </c>
      <c r="AQ1948" s="284">
        <v>913</v>
      </c>
      <c r="AR1948" s="284">
        <v>1111</v>
      </c>
      <c r="AS1948" s="284">
        <v>1054</v>
      </c>
      <c r="AU1948" t="s">
        <v>1038</v>
      </c>
    </row>
    <row r="1949" spans="4:47" ht="13.5" customHeight="1">
      <c r="D1949" s="283" t="s">
        <v>3454</v>
      </c>
      <c r="E1949" s="283" t="s">
        <v>4713</v>
      </c>
      <c r="F1949" s="285" t="s">
        <v>1047</v>
      </c>
      <c r="G1949" s="199">
        <v>6.1</v>
      </c>
      <c r="H1949" s="284">
        <v>748</v>
      </c>
      <c r="I1949" s="284">
        <v>743</v>
      </c>
      <c r="J1949" s="284">
        <v>860</v>
      </c>
      <c r="K1949" s="284">
        <v>774</v>
      </c>
      <c r="L1949" s="284">
        <v>757</v>
      </c>
      <c r="M1949" s="284">
        <v>907</v>
      </c>
      <c r="N1949" s="284">
        <v>815</v>
      </c>
      <c r="O1949" s="284">
        <v>745</v>
      </c>
      <c r="P1949" s="284">
        <v>778</v>
      </c>
      <c r="Q1949" s="284">
        <v>892</v>
      </c>
      <c r="R1949" s="284">
        <v>868</v>
      </c>
      <c r="S1949" s="284">
        <v>1124</v>
      </c>
      <c r="T1949" s="284">
        <v>1274</v>
      </c>
      <c r="U1949" s="284">
        <v>1264</v>
      </c>
      <c r="V1949" s="284">
        <v>986</v>
      </c>
      <c r="W1949" s="284">
        <v>1100</v>
      </c>
      <c r="X1949" s="284">
        <v>899</v>
      </c>
      <c r="Y1949" s="284">
        <v>971</v>
      </c>
      <c r="Z1949" s="284">
        <v>1153</v>
      </c>
      <c r="AA1949" s="284">
        <v>1009</v>
      </c>
      <c r="AB1949" s="284">
        <v>940</v>
      </c>
      <c r="AC1949" s="284">
        <v>1035</v>
      </c>
      <c r="AD1949" s="284">
        <v>1242</v>
      </c>
      <c r="AE1949" s="284">
        <v>1054</v>
      </c>
      <c r="AF1949" s="284">
        <v>1070</v>
      </c>
      <c r="AG1949" s="284">
        <v>1168</v>
      </c>
      <c r="AH1949" s="284">
        <v>1397</v>
      </c>
      <c r="AI1949" s="284">
        <v>905</v>
      </c>
      <c r="AJ1949" s="284">
        <v>982</v>
      </c>
      <c r="AK1949" s="284">
        <v>1062</v>
      </c>
      <c r="AL1949" s="284">
        <v>1264</v>
      </c>
      <c r="AM1949" s="284">
        <v>850</v>
      </c>
      <c r="AN1949" s="284">
        <v>910</v>
      </c>
      <c r="AO1949" s="284">
        <v>1041</v>
      </c>
      <c r="AP1949" s="284">
        <v>913</v>
      </c>
      <c r="AQ1949" s="284">
        <v>913</v>
      </c>
      <c r="AR1949" s="284">
        <v>1111</v>
      </c>
      <c r="AS1949" s="284">
        <v>1054</v>
      </c>
      <c r="AU1949" t="s">
        <v>3454</v>
      </c>
    </row>
    <row r="1950" spans="4:47" ht="13.5" customHeight="1">
      <c r="D1950" s="283" t="s">
        <v>2912</v>
      </c>
      <c r="E1950" s="283" t="s">
        <v>4713</v>
      </c>
      <c r="F1950" s="285" t="s">
        <v>3587</v>
      </c>
      <c r="G1950" s="199">
        <v>6.5</v>
      </c>
      <c r="H1950" s="284">
        <v>772</v>
      </c>
      <c r="I1950" s="284">
        <v>772</v>
      </c>
      <c r="J1950" s="284">
        <v>907</v>
      </c>
      <c r="K1950" s="284">
        <v>793</v>
      </c>
      <c r="L1950" s="284">
        <v>791</v>
      </c>
      <c r="M1950" s="284">
        <v>939</v>
      </c>
      <c r="N1950" s="284">
        <v>904</v>
      </c>
      <c r="O1950" s="284">
        <v>803</v>
      </c>
      <c r="P1950" s="284">
        <v>809</v>
      </c>
      <c r="Q1950" s="284">
        <v>921</v>
      </c>
      <c r="R1950" s="284">
        <v>901</v>
      </c>
      <c r="S1950" s="284">
        <v>1121</v>
      </c>
      <c r="T1950" s="284">
        <v>1278</v>
      </c>
      <c r="U1950" s="284">
        <v>1264</v>
      </c>
      <c r="V1950" s="284">
        <v>986</v>
      </c>
      <c r="W1950" s="284">
        <v>1099</v>
      </c>
      <c r="X1950" s="284">
        <v>920</v>
      </c>
      <c r="Y1950" s="284">
        <v>997</v>
      </c>
      <c r="Z1950" s="284">
        <v>1165</v>
      </c>
      <c r="AA1950" s="284">
        <v>999</v>
      </c>
      <c r="AB1950" s="284">
        <v>983</v>
      </c>
      <c r="AC1950" s="284">
        <v>1084</v>
      </c>
      <c r="AD1950" s="284">
        <v>1272</v>
      </c>
      <c r="AE1950" s="284">
        <v>1074</v>
      </c>
      <c r="AF1950" s="284">
        <v>1086</v>
      </c>
      <c r="AG1950" s="284">
        <v>1189</v>
      </c>
      <c r="AH1950" s="284">
        <v>1396</v>
      </c>
      <c r="AI1950" s="284">
        <v>920</v>
      </c>
      <c r="AJ1950" s="284">
        <v>987</v>
      </c>
      <c r="AK1950" s="284">
        <v>1087</v>
      </c>
      <c r="AL1950" s="284">
        <v>1276</v>
      </c>
      <c r="AM1950" s="284">
        <v>836</v>
      </c>
      <c r="AN1950" s="284">
        <v>900</v>
      </c>
      <c r="AO1950" s="284">
        <v>1029</v>
      </c>
      <c r="AP1950" s="284">
        <v>920</v>
      </c>
      <c r="AQ1950" s="284">
        <v>920</v>
      </c>
      <c r="AR1950" s="284">
        <v>1129</v>
      </c>
      <c r="AS1950" s="284">
        <v>1050</v>
      </c>
      <c r="AU1950" t="s">
        <v>2912</v>
      </c>
    </row>
    <row r="1951" spans="4:47" ht="13.5" customHeight="1">
      <c r="D1951" s="283" t="s">
        <v>3458</v>
      </c>
      <c r="E1951" s="283" t="s">
        <v>4713</v>
      </c>
      <c r="F1951" s="285" t="s">
        <v>3587</v>
      </c>
      <c r="G1951" s="199">
        <v>6.5</v>
      </c>
      <c r="H1951" s="284">
        <v>772</v>
      </c>
      <c r="I1951" s="284">
        <v>772</v>
      </c>
      <c r="J1951" s="284">
        <v>907</v>
      </c>
      <c r="K1951" s="284">
        <v>793</v>
      </c>
      <c r="L1951" s="284">
        <v>791</v>
      </c>
      <c r="M1951" s="284">
        <v>939</v>
      </c>
      <c r="N1951" s="284">
        <v>904</v>
      </c>
      <c r="O1951" s="284">
        <v>803</v>
      </c>
      <c r="P1951" s="284">
        <v>809</v>
      </c>
      <c r="Q1951" s="284">
        <v>921</v>
      </c>
      <c r="R1951" s="284">
        <v>901</v>
      </c>
      <c r="S1951" s="284">
        <v>1121</v>
      </c>
      <c r="T1951" s="284">
        <v>1278</v>
      </c>
      <c r="U1951" s="284">
        <v>1264</v>
      </c>
      <c r="V1951" s="284">
        <v>986</v>
      </c>
      <c r="W1951" s="284">
        <v>1099</v>
      </c>
      <c r="X1951" s="284">
        <v>920</v>
      </c>
      <c r="Y1951" s="284">
        <v>997</v>
      </c>
      <c r="Z1951" s="284">
        <v>1165</v>
      </c>
      <c r="AA1951" s="284">
        <v>999</v>
      </c>
      <c r="AB1951" s="284">
        <v>983</v>
      </c>
      <c r="AC1951" s="284">
        <v>1084</v>
      </c>
      <c r="AD1951" s="284">
        <v>1272</v>
      </c>
      <c r="AE1951" s="284">
        <v>1074</v>
      </c>
      <c r="AF1951" s="284">
        <v>1086</v>
      </c>
      <c r="AG1951" s="284">
        <v>1189</v>
      </c>
      <c r="AH1951" s="284">
        <v>1396</v>
      </c>
      <c r="AI1951" s="284">
        <v>920</v>
      </c>
      <c r="AJ1951" s="284">
        <v>987</v>
      </c>
      <c r="AK1951" s="284">
        <v>1087</v>
      </c>
      <c r="AL1951" s="284">
        <v>1276</v>
      </c>
      <c r="AM1951" s="284">
        <v>836</v>
      </c>
      <c r="AN1951" s="284">
        <v>900</v>
      </c>
      <c r="AO1951" s="284">
        <v>1029</v>
      </c>
      <c r="AP1951" s="284">
        <v>920</v>
      </c>
      <c r="AQ1951" s="284">
        <v>920</v>
      </c>
      <c r="AR1951" s="284">
        <v>1129</v>
      </c>
      <c r="AS1951" s="284">
        <v>1050</v>
      </c>
      <c r="AU1951" t="s">
        <v>3458</v>
      </c>
    </row>
    <row r="1952" spans="4:47" ht="13.5" customHeight="1">
      <c r="D1952" s="283" t="s">
        <v>1036</v>
      </c>
      <c r="E1952" s="283" t="s">
        <v>4713</v>
      </c>
      <c r="F1952" s="285" t="s">
        <v>1048</v>
      </c>
      <c r="G1952" s="199">
        <v>6.8</v>
      </c>
      <c r="H1952" s="284">
        <v>770</v>
      </c>
      <c r="I1952" s="284">
        <v>766</v>
      </c>
      <c r="J1952" s="284">
        <v>886</v>
      </c>
      <c r="K1952" s="284">
        <v>799</v>
      </c>
      <c r="L1952" s="284">
        <v>781</v>
      </c>
      <c r="M1952" s="284">
        <v>942</v>
      </c>
      <c r="N1952" s="284">
        <v>842</v>
      </c>
      <c r="O1952" s="284">
        <v>769</v>
      </c>
      <c r="P1952" s="284">
        <v>807</v>
      </c>
      <c r="Q1952" s="284">
        <v>924</v>
      </c>
      <c r="R1952" s="284">
        <v>900</v>
      </c>
      <c r="S1952" s="284">
        <v>1153</v>
      </c>
      <c r="T1952" s="284">
        <v>1316</v>
      </c>
      <c r="U1952" s="284">
        <v>1307</v>
      </c>
      <c r="V1952" s="284">
        <v>1022</v>
      </c>
      <c r="W1952" s="284">
        <v>1139</v>
      </c>
      <c r="X1952" s="284">
        <v>920</v>
      </c>
      <c r="Y1952" s="284">
        <v>999</v>
      </c>
      <c r="Z1952" s="284">
        <v>1187</v>
      </c>
      <c r="AA1952" s="284">
        <v>1033</v>
      </c>
      <c r="AB1952" s="284">
        <v>966</v>
      </c>
      <c r="AC1952" s="284">
        <v>1071</v>
      </c>
      <c r="AD1952" s="284">
        <v>1286</v>
      </c>
      <c r="AE1952" s="284">
        <v>1084</v>
      </c>
      <c r="AF1952" s="284">
        <v>1096</v>
      </c>
      <c r="AG1952" s="284">
        <v>1203</v>
      </c>
      <c r="AH1952" s="284">
        <v>1442</v>
      </c>
      <c r="AI1952" s="284">
        <v>925</v>
      </c>
      <c r="AJ1952" s="284">
        <v>1013</v>
      </c>
      <c r="AK1952" s="284">
        <v>1102</v>
      </c>
      <c r="AL1952" s="284">
        <v>1311</v>
      </c>
      <c r="AM1952" s="284">
        <v>874</v>
      </c>
      <c r="AN1952" s="284">
        <v>941</v>
      </c>
      <c r="AO1952" s="284">
        <v>1075</v>
      </c>
      <c r="AP1952" s="284">
        <v>951</v>
      </c>
      <c r="AQ1952" s="284">
        <v>951</v>
      </c>
      <c r="AR1952" s="284">
        <v>1167</v>
      </c>
      <c r="AS1952" s="284">
        <v>1091</v>
      </c>
      <c r="AU1952" t="s">
        <v>1036</v>
      </c>
    </row>
    <row r="1953" spans="4:47" ht="13.5" customHeight="1">
      <c r="D1953" s="283" t="s">
        <v>3462</v>
      </c>
      <c r="E1953" s="283" t="s">
        <v>4713</v>
      </c>
      <c r="F1953" s="285" t="s">
        <v>1048</v>
      </c>
      <c r="G1953" s="199">
        <v>6.8</v>
      </c>
      <c r="H1953" s="284">
        <v>770</v>
      </c>
      <c r="I1953" s="284">
        <v>766</v>
      </c>
      <c r="J1953" s="284">
        <v>886</v>
      </c>
      <c r="K1953" s="284">
        <v>799</v>
      </c>
      <c r="L1953" s="284">
        <v>781</v>
      </c>
      <c r="M1953" s="284">
        <v>942</v>
      </c>
      <c r="N1953" s="284">
        <v>842</v>
      </c>
      <c r="O1953" s="284">
        <v>769</v>
      </c>
      <c r="P1953" s="284">
        <v>807</v>
      </c>
      <c r="Q1953" s="284">
        <v>924</v>
      </c>
      <c r="R1953" s="284">
        <v>900</v>
      </c>
      <c r="S1953" s="284">
        <v>1153</v>
      </c>
      <c r="T1953" s="284">
        <v>1316</v>
      </c>
      <c r="U1953" s="284">
        <v>1307</v>
      </c>
      <c r="V1953" s="284">
        <v>1022</v>
      </c>
      <c r="W1953" s="284">
        <v>1139</v>
      </c>
      <c r="X1953" s="284">
        <v>920</v>
      </c>
      <c r="Y1953" s="284">
        <v>999</v>
      </c>
      <c r="Z1953" s="284">
        <v>1187</v>
      </c>
      <c r="AA1953" s="284">
        <v>1033</v>
      </c>
      <c r="AB1953" s="284">
        <v>966</v>
      </c>
      <c r="AC1953" s="284">
        <v>1071</v>
      </c>
      <c r="AD1953" s="284">
        <v>1286</v>
      </c>
      <c r="AE1953" s="284">
        <v>1084</v>
      </c>
      <c r="AF1953" s="284">
        <v>1096</v>
      </c>
      <c r="AG1953" s="284">
        <v>1203</v>
      </c>
      <c r="AH1953" s="284">
        <v>1442</v>
      </c>
      <c r="AI1953" s="284">
        <v>925</v>
      </c>
      <c r="AJ1953" s="284">
        <v>1013</v>
      </c>
      <c r="AK1953" s="284">
        <v>1102</v>
      </c>
      <c r="AL1953" s="284">
        <v>1311</v>
      </c>
      <c r="AM1953" s="284">
        <v>874</v>
      </c>
      <c r="AN1953" s="284">
        <v>941</v>
      </c>
      <c r="AO1953" s="284">
        <v>1075</v>
      </c>
      <c r="AP1953" s="284">
        <v>951</v>
      </c>
      <c r="AQ1953" s="284">
        <v>951</v>
      </c>
      <c r="AR1953" s="284">
        <v>1167</v>
      </c>
      <c r="AS1953" s="284">
        <v>1091</v>
      </c>
      <c r="AU1953" t="s">
        <v>3462</v>
      </c>
    </row>
    <row r="1954" spans="4:47" ht="13.5" customHeight="1">
      <c r="D1954" s="283" t="s">
        <v>1035</v>
      </c>
      <c r="E1954" s="283" t="s">
        <v>4713</v>
      </c>
      <c r="F1954" s="285" t="s">
        <v>1046</v>
      </c>
      <c r="G1954" s="199">
        <v>6.5</v>
      </c>
      <c r="H1954" s="284">
        <v>757</v>
      </c>
      <c r="I1954" s="284">
        <v>752</v>
      </c>
      <c r="J1954" s="284">
        <v>872</v>
      </c>
      <c r="K1954" s="284">
        <v>780</v>
      </c>
      <c r="L1954" s="284">
        <v>763</v>
      </c>
      <c r="M1954" s="284">
        <v>919</v>
      </c>
      <c r="N1954" s="284">
        <v>824</v>
      </c>
      <c r="O1954" s="284">
        <v>755</v>
      </c>
      <c r="P1954" s="284">
        <v>789</v>
      </c>
      <c r="Q1954" s="284">
        <v>905</v>
      </c>
      <c r="R1954" s="284">
        <v>887</v>
      </c>
      <c r="S1954" s="284">
        <v>1138</v>
      </c>
      <c r="T1954" s="284">
        <v>1288</v>
      </c>
      <c r="U1954" s="284">
        <v>1281</v>
      </c>
      <c r="V1954" s="284">
        <v>990</v>
      </c>
      <c r="W1954" s="284">
        <v>1104</v>
      </c>
      <c r="X1954" s="284">
        <v>904</v>
      </c>
      <c r="Y1954" s="284">
        <v>981</v>
      </c>
      <c r="Z1954" s="284">
        <v>1165</v>
      </c>
      <c r="AA1954" s="284">
        <v>1016</v>
      </c>
      <c r="AB1954" s="284">
        <v>949</v>
      </c>
      <c r="AC1954" s="284">
        <v>1049</v>
      </c>
      <c r="AD1954" s="284">
        <v>1260</v>
      </c>
      <c r="AE1954" s="284">
        <v>1064</v>
      </c>
      <c r="AF1954" s="284">
        <v>1079</v>
      </c>
      <c r="AG1954" s="284">
        <v>1182</v>
      </c>
      <c r="AH1954" s="284">
        <v>1416</v>
      </c>
      <c r="AI1954" s="284">
        <v>910</v>
      </c>
      <c r="AJ1954" s="284">
        <v>993</v>
      </c>
      <c r="AK1954" s="284">
        <v>1079</v>
      </c>
      <c r="AL1954" s="284">
        <v>1284</v>
      </c>
      <c r="AM1954" s="284">
        <v>861</v>
      </c>
      <c r="AN1954" s="284">
        <v>927</v>
      </c>
      <c r="AO1954" s="284">
        <v>1059</v>
      </c>
      <c r="AP1954" s="284">
        <v>937</v>
      </c>
      <c r="AQ1954" s="284">
        <v>937</v>
      </c>
      <c r="AR1954" s="284">
        <v>1135</v>
      </c>
      <c r="AS1954" s="284">
        <v>1078</v>
      </c>
      <c r="AU1954" t="s">
        <v>1035</v>
      </c>
    </row>
    <row r="1955" spans="4:47" ht="13.5" customHeight="1">
      <c r="D1955" s="283" t="s">
        <v>3466</v>
      </c>
      <c r="E1955" s="283" t="s">
        <v>4713</v>
      </c>
      <c r="F1955" s="285" t="s">
        <v>1046</v>
      </c>
      <c r="G1955" s="199">
        <v>6.5</v>
      </c>
      <c r="H1955" s="284">
        <v>757</v>
      </c>
      <c r="I1955" s="284">
        <v>752</v>
      </c>
      <c r="J1955" s="284">
        <v>872</v>
      </c>
      <c r="K1955" s="284">
        <v>780</v>
      </c>
      <c r="L1955" s="284">
        <v>763</v>
      </c>
      <c r="M1955" s="284">
        <v>919</v>
      </c>
      <c r="N1955" s="284">
        <v>824</v>
      </c>
      <c r="O1955" s="284">
        <v>755</v>
      </c>
      <c r="P1955" s="284">
        <v>789</v>
      </c>
      <c r="Q1955" s="284">
        <v>905</v>
      </c>
      <c r="R1955" s="284">
        <v>887</v>
      </c>
      <c r="S1955" s="284">
        <v>1138</v>
      </c>
      <c r="T1955" s="284">
        <v>1288</v>
      </c>
      <c r="U1955" s="284">
        <v>1281</v>
      </c>
      <c r="V1955" s="284">
        <v>990</v>
      </c>
      <c r="W1955" s="284">
        <v>1104</v>
      </c>
      <c r="X1955" s="284">
        <v>904</v>
      </c>
      <c r="Y1955" s="284">
        <v>981</v>
      </c>
      <c r="Z1955" s="284">
        <v>1165</v>
      </c>
      <c r="AA1955" s="284">
        <v>1016</v>
      </c>
      <c r="AB1955" s="284">
        <v>949</v>
      </c>
      <c r="AC1955" s="284">
        <v>1049</v>
      </c>
      <c r="AD1955" s="284">
        <v>1260</v>
      </c>
      <c r="AE1955" s="284">
        <v>1064</v>
      </c>
      <c r="AF1955" s="284">
        <v>1079</v>
      </c>
      <c r="AG1955" s="284">
        <v>1182</v>
      </c>
      <c r="AH1955" s="284">
        <v>1416</v>
      </c>
      <c r="AI1955" s="284">
        <v>910</v>
      </c>
      <c r="AJ1955" s="284">
        <v>993</v>
      </c>
      <c r="AK1955" s="284">
        <v>1079</v>
      </c>
      <c r="AL1955" s="284">
        <v>1284</v>
      </c>
      <c r="AM1955" s="284">
        <v>861</v>
      </c>
      <c r="AN1955" s="284">
        <v>927</v>
      </c>
      <c r="AO1955" s="284">
        <v>1059</v>
      </c>
      <c r="AP1955" s="284">
        <v>937</v>
      </c>
      <c r="AQ1955" s="284">
        <v>937</v>
      </c>
      <c r="AR1955" s="284">
        <v>1135</v>
      </c>
      <c r="AS1955" s="284">
        <v>1078</v>
      </c>
      <c r="AU1955" t="s">
        <v>3466</v>
      </c>
    </row>
    <row r="1956" spans="4:47" ht="13.5" customHeight="1">
      <c r="D1956" s="283" t="s">
        <v>1039</v>
      </c>
      <c r="E1956" s="283" t="s">
        <v>4713</v>
      </c>
      <c r="F1956" s="285" t="s">
        <v>1047</v>
      </c>
      <c r="G1956" s="199">
        <v>7.3999999999999995</v>
      </c>
      <c r="H1956" s="284">
        <v>800</v>
      </c>
      <c r="I1956" s="284">
        <v>796</v>
      </c>
      <c r="J1956" s="284">
        <v>922</v>
      </c>
      <c r="K1956" s="284">
        <v>826</v>
      </c>
      <c r="L1956" s="284">
        <v>808</v>
      </c>
      <c r="M1956" s="284">
        <v>979</v>
      </c>
      <c r="N1956" s="284">
        <v>873</v>
      </c>
      <c r="O1956" s="284">
        <v>799</v>
      </c>
      <c r="P1956" s="284">
        <v>842</v>
      </c>
      <c r="Q1956" s="284">
        <v>993</v>
      </c>
      <c r="R1956" s="284">
        <v>942</v>
      </c>
      <c r="S1956" s="284">
        <v>1186</v>
      </c>
      <c r="T1956" s="284">
        <v>1352</v>
      </c>
      <c r="U1956" s="284">
        <v>1349</v>
      </c>
      <c r="V1956" s="284">
        <v>1046</v>
      </c>
      <c r="W1956" s="284">
        <v>1167</v>
      </c>
      <c r="X1956" s="284">
        <v>946</v>
      </c>
      <c r="Y1956" s="284">
        <v>1030</v>
      </c>
      <c r="Z1956" s="284">
        <v>1225</v>
      </c>
      <c r="AA1956" s="284">
        <v>1063</v>
      </c>
      <c r="AB1956" s="284">
        <v>997</v>
      </c>
      <c r="AC1956" s="284">
        <v>1109</v>
      </c>
      <c r="AD1956" s="284">
        <v>1333</v>
      </c>
      <c r="AE1956" s="284">
        <v>1119</v>
      </c>
      <c r="AF1956" s="284">
        <v>1127</v>
      </c>
      <c r="AG1956" s="284">
        <v>1241</v>
      </c>
      <c r="AH1956" s="284">
        <v>1489</v>
      </c>
      <c r="AI1956" s="284">
        <v>950</v>
      </c>
      <c r="AJ1956" s="284">
        <v>1045</v>
      </c>
      <c r="AK1956" s="284">
        <v>1142</v>
      </c>
      <c r="AL1956" s="284">
        <v>1358</v>
      </c>
      <c r="AM1956" s="284">
        <v>905</v>
      </c>
      <c r="AN1956" s="284">
        <v>978</v>
      </c>
      <c r="AO1956" s="284">
        <v>1118</v>
      </c>
      <c r="AP1956" s="284">
        <v>975</v>
      </c>
      <c r="AQ1956" s="284">
        <v>975</v>
      </c>
      <c r="AR1956" s="284">
        <v>1195</v>
      </c>
      <c r="AS1956" s="284">
        <v>1115</v>
      </c>
      <c r="AU1956" t="s">
        <v>1039</v>
      </c>
    </row>
    <row r="1957" spans="4:47" ht="13.5" customHeight="1">
      <c r="D1957" s="283" t="s">
        <v>3470</v>
      </c>
      <c r="E1957" s="283" t="s">
        <v>4713</v>
      </c>
      <c r="F1957" s="285" t="s">
        <v>1047</v>
      </c>
      <c r="G1957" s="199">
        <v>7.3999999999999995</v>
      </c>
      <c r="H1957" s="284">
        <v>800</v>
      </c>
      <c r="I1957" s="284">
        <v>796</v>
      </c>
      <c r="J1957" s="284">
        <v>922</v>
      </c>
      <c r="K1957" s="284">
        <v>826</v>
      </c>
      <c r="L1957" s="284">
        <v>808</v>
      </c>
      <c r="M1957" s="284">
        <v>979</v>
      </c>
      <c r="N1957" s="284">
        <v>873</v>
      </c>
      <c r="O1957" s="284">
        <v>799</v>
      </c>
      <c r="P1957" s="284">
        <v>842</v>
      </c>
      <c r="Q1957" s="284">
        <v>993</v>
      </c>
      <c r="R1957" s="284">
        <v>942</v>
      </c>
      <c r="S1957" s="284">
        <v>1186</v>
      </c>
      <c r="T1957" s="284">
        <v>1352</v>
      </c>
      <c r="U1957" s="284">
        <v>1349</v>
      </c>
      <c r="V1957" s="284">
        <v>1046</v>
      </c>
      <c r="W1957" s="284">
        <v>1167</v>
      </c>
      <c r="X1957" s="284">
        <v>946</v>
      </c>
      <c r="Y1957" s="284">
        <v>1030</v>
      </c>
      <c r="Z1957" s="284">
        <v>1225</v>
      </c>
      <c r="AA1957" s="284">
        <v>1063</v>
      </c>
      <c r="AB1957" s="284">
        <v>997</v>
      </c>
      <c r="AC1957" s="284">
        <v>1109</v>
      </c>
      <c r="AD1957" s="284">
        <v>1333</v>
      </c>
      <c r="AE1957" s="284">
        <v>1119</v>
      </c>
      <c r="AF1957" s="284">
        <v>1127</v>
      </c>
      <c r="AG1957" s="284">
        <v>1241</v>
      </c>
      <c r="AH1957" s="284">
        <v>1489</v>
      </c>
      <c r="AI1957" s="284">
        <v>950</v>
      </c>
      <c r="AJ1957" s="284">
        <v>1045</v>
      </c>
      <c r="AK1957" s="284">
        <v>1142</v>
      </c>
      <c r="AL1957" s="284">
        <v>1358</v>
      </c>
      <c r="AM1957" s="284">
        <v>905</v>
      </c>
      <c r="AN1957" s="284">
        <v>978</v>
      </c>
      <c r="AO1957" s="284">
        <v>1118</v>
      </c>
      <c r="AP1957" s="284">
        <v>975</v>
      </c>
      <c r="AQ1957" s="284">
        <v>975</v>
      </c>
      <c r="AR1957" s="284">
        <v>1195</v>
      </c>
      <c r="AS1957" s="284">
        <v>1115</v>
      </c>
      <c r="AU1957" t="s">
        <v>3470</v>
      </c>
    </row>
    <row r="1958" spans="4:47" ht="13.5" customHeight="1">
      <c r="D1958" s="283" t="s">
        <v>2916</v>
      </c>
      <c r="E1958" s="283" t="s">
        <v>4713</v>
      </c>
      <c r="F1958" s="285" t="s">
        <v>3587</v>
      </c>
      <c r="G1958" s="199">
        <v>7.8</v>
      </c>
      <c r="H1958" s="284">
        <v>835</v>
      </c>
      <c r="I1958" s="284">
        <v>827</v>
      </c>
      <c r="J1958" s="284">
        <v>974</v>
      </c>
      <c r="K1958" s="284">
        <v>857</v>
      </c>
      <c r="L1958" s="284">
        <v>848</v>
      </c>
      <c r="M1958" s="284">
        <v>1007</v>
      </c>
      <c r="N1958" s="284">
        <v>975</v>
      </c>
      <c r="O1958" s="284">
        <v>868</v>
      </c>
      <c r="P1958" s="284">
        <v>875</v>
      </c>
      <c r="Q1958" s="284">
        <v>995</v>
      </c>
      <c r="R1958" s="284">
        <v>980</v>
      </c>
      <c r="S1958" s="284">
        <v>1187</v>
      </c>
      <c r="T1958" s="284">
        <v>1360</v>
      </c>
      <c r="U1958" s="284">
        <v>1354</v>
      </c>
      <c r="V1958" s="284">
        <v>1050</v>
      </c>
      <c r="W1958" s="284">
        <v>1171</v>
      </c>
      <c r="X1958" s="284">
        <v>974</v>
      </c>
      <c r="Y1958" s="284">
        <v>1064</v>
      </c>
      <c r="Z1958" s="284">
        <v>1242</v>
      </c>
      <c r="AA1958" s="284">
        <v>1064</v>
      </c>
      <c r="AB1958" s="284">
        <v>1050</v>
      </c>
      <c r="AC1958" s="284">
        <v>1168</v>
      </c>
      <c r="AD1958" s="284">
        <v>1371</v>
      </c>
      <c r="AE1958" s="284">
        <v>1145</v>
      </c>
      <c r="AF1958" s="284">
        <v>1154</v>
      </c>
      <c r="AG1958" s="284">
        <v>1274</v>
      </c>
      <c r="AH1958" s="284">
        <v>1495</v>
      </c>
      <c r="AI1958" s="284">
        <v>970</v>
      </c>
      <c r="AJ1958" s="284">
        <v>1054</v>
      </c>
      <c r="AK1958" s="284">
        <v>1172</v>
      </c>
      <c r="AL1958" s="284">
        <v>1376</v>
      </c>
      <c r="AM1958" s="284">
        <v>894</v>
      </c>
      <c r="AN1958" s="284">
        <v>971</v>
      </c>
      <c r="AO1958" s="284">
        <v>1110</v>
      </c>
      <c r="AP1958" s="284">
        <v>987</v>
      </c>
      <c r="AQ1958" s="284">
        <v>987</v>
      </c>
      <c r="AR1958" s="284">
        <v>1220</v>
      </c>
      <c r="AS1958" s="284">
        <v>1115</v>
      </c>
      <c r="AU1958" t="s">
        <v>2916</v>
      </c>
    </row>
    <row r="1959" spans="4:47" ht="13.5" customHeight="1">
      <c r="D1959" s="283" t="s">
        <v>3474</v>
      </c>
      <c r="E1959" s="283" t="s">
        <v>4713</v>
      </c>
      <c r="F1959" s="285" t="s">
        <v>3587</v>
      </c>
      <c r="G1959" s="199">
        <v>7.8</v>
      </c>
      <c r="H1959" s="284">
        <v>835</v>
      </c>
      <c r="I1959" s="284">
        <v>827</v>
      </c>
      <c r="J1959" s="284">
        <v>974</v>
      </c>
      <c r="K1959" s="284">
        <v>857</v>
      </c>
      <c r="L1959" s="284">
        <v>848</v>
      </c>
      <c r="M1959" s="284">
        <v>1007</v>
      </c>
      <c r="N1959" s="284">
        <v>975</v>
      </c>
      <c r="O1959" s="284">
        <v>868</v>
      </c>
      <c r="P1959" s="284">
        <v>875</v>
      </c>
      <c r="Q1959" s="284">
        <v>995</v>
      </c>
      <c r="R1959" s="284">
        <v>980</v>
      </c>
      <c r="S1959" s="284">
        <v>1187</v>
      </c>
      <c r="T1959" s="284">
        <v>1360</v>
      </c>
      <c r="U1959" s="284">
        <v>1354</v>
      </c>
      <c r="V1959" s="284">
        <v>1050</v>
      </c>
      <c r="W1959" s="284">
        <v>1171</v>
      </c>
      <c r="X1959" s="284">
        <v>974</v>
      </c>
      <c r="Y1959" s="284">
        <v>1064</v>
      </c>
      <c r="Z1959" s="284">
        <v>1242</v>
      </c>
      <c r="AA1959" s="284">
        <v>1064</v>
      </c>
      <c r="AB1959" s="284">
        <v>1050</v>
      </c>
      <c r="AC1959" s="284">
        <v>1168</v>
      </c>
      <c r="AD1959" s="284">
        <v>1371</v>
      </c>
      <c r="AE1959" s="284">
        <v>1145</v>
      </c>
      <c r="AF1959" s="284">
        <v>1154</v>
      </c>
      <c r="AG1959" s="284">
        <v>1274</v>
      </c>
      <c r="AH1959" s="284">
        <v>1495</v>
      </c>
      <c r="AI1959" s="284">
        <v>970</v>
      </c>
      <c r="AJ1959" s="284">
        <v>1054</v>
      </c>
      <c r="AK1959" s="284">
        <v>1172</v>
      </c>
      <c r="AL1959" s="284">
        <v>1376</v>
      </c>
      <c r="AM1959" s="284">
        <v>894</v>
      </c>
      <c r="AN1959" s="284">
        <v>971</v>
      </c>
      <c r="AO1959" s="284">
        <v>1110</v>
      </c>
      <c r="AP1959" s="284">
        <v>987</v>
      </c>
      <c r="AQ1959" s="284">
        <v>987</v>
      </c>
      <c r="AR1959" s="284">
        <v>1220</v>
      </c>
      <c r="AS1959" s="284">
        <v>1115</v>
      </c>
      <c r="AU1959" t="s">
        <v>3474</v>
      </c>
    </row>
    <row r="1960" spans="4:47" ht="13.5" customHeight="1">
      <c r="D1960" s="283" t="s">
        <v>1037</v>
      </c>
      <c r="E1960" s="283" t="s">
        <v>4713</v>
      </c>
      <c r="F1960" s="285" t="s">
        <v>1048</v>
      </c>
      <c r="G1960" s="199">
        <v>8.1999999999999993</v>
      </c>
      <c r="H1960" s="284">
        <v>825</v>
      </c>
      <c r="I1960" s="284">
        <v>823</v>
      </c>
      <c r="J1960" s="284">
        <v>952</v>
      </c>
      <c r="K1960" s="284">
        <v>855</v>
      </c>
      <c r="L1960" s="284">
        <v>836</v>
      </c>
      <c r="M1960" s="284">
        <v>1020</v>
      </c>
      <c r="N1960" s="284">
        <v>905</v>
      </c>
      <c r="O1960" s="284">
        <v>827</v>
      </c>
      <c r="P1960" s="284">
        <v>877</v>
      </c>
      <c r="Q1960" s="284">
        <v>1000</v>
      </c>
      <c r="R1960" s="284">
        <v>980</v>
      </c>
      <c r="S1960" s="284">
        <v>1222</v>
      </c>
      <c r="T1960" s="284">
        <v>1402</v>
      </c>
      <c r="U1960" s="284">
        <v>1400</v>
      </c>
      <c r="V1960" s="284">
        <v>1089</v>
      </c>
      <c r="W1960" s="284">
        <v>1213</v>
      </c>
      <c r="X1960" s="284">
        <v>971</v>
      </c>
      <c r="Y1960" s="284">
        <v>1063</v>
      </c>
      <c r="Z1960" s="284">
        <v>1265</v>
      </c>
      <c r="AA1960" s="284">
        <v>1092</v>
      </c>
      <c r="AB1960" s="284">
        <v>1028</v>
      </c>
      <c r="AC1960" s="284">
        <v>1151</v>
      </c>
      <c r="AD1960" s="284">
        <v>1386</v>
      </c>
      <c r="AE1960" s="284">
        <v>1155</v>
      </c>
      <c r="AF1960" s="284">
        <v>1158</v>
      </c>
      <c r="AG1960" s="284">
        <v>1284</v>
      </c>
      <c r="AH1960" s="284">
        <v>1542</v>
      </c>
      <c r="AI1960" s="284">
        <v>973</v>
      </c>
      <c r="AJ1960" s="284">
        <v>1082</v>
      </c>
      <c r="AK1960" s="284">
        <v>1190</v>
      </c>
      <c r="AL1960" s="284">
        <v>1414</v>
      </c>
      <c r="AM1960" s="284">
        <v>933</v>
      </c>
      <c r="AN1960" s="284">
        <v>1014</v>
      </c>
      <c r="AO1960" s="284">
        <v>1158</v>
      </c>
      <c r="AP1960" s="284">
        <v>1020</v>
      </c>
      <c r="AQ1960" s="284">
        <v>1020</v>
      </c>
      <c r="AR1960" s="284">
        <v>1262</v>
      </c>
      <c r="AS1960" s="284">
        <v>1159</v>
      </c>
      <c r="AU1960" t="s">
        <v>1037</v>
      </c>
    </row>
    <row r="1961" spans="4:47" ht="13.5" customHeight="1">
      <c r="D1961" s="283" t="s">
        <v>3478</v>
      </c>
      <c r="E1961" s="283" t="s">
        <v>4713</v>
      </c>
      <c r="F1961" s="285" t="s">
        <v>1048</v>
      </c>
      <c r="G1961" s="199">
        <v>8.1999999999999993</v>
      </c>
      <c r="H1961" s="284">
        <v>825</v>
      </c>
      <c r="I1961" s="284">
        <v>823</v>
      </c>
      <c r="J1961" s="284">
        <v>952</v>
      </c>
      <c r="K1961" s="284">
        <v>855</v>
      </c>
      <c r="L1961" s="284">
        <v>836</v>
      </c>
      <c r="M1961" s="284">
        <v>1020</v>
      </c>
      <c r="N1961" s="284">
        <v>905</v>
      </c>
      <c r="O1961" s="284">
        <v>827</v>
      </c>
      <c r="P1961" s="284">
        <v>877</v>
      </c>
      <c r="Q1961" s="284">
        <v>1000</v>
      </c>
      <c r="R1961" s="284">
        <v>980</v>
      </c>
      <c r="S1961" s="284">
        <v>1222</v>
      </c>
      <c r="T1961" s="284">
        <v>1402</v>
      </c>
      <c r="U1961" s="284">
        <v>1400</v>
      </c>
      <c r="V1961" s="284">
        <v>1089</v>
      </c>
      <c r="W1961" s="284">
        <v>1213</v>
      </c>
      <c r="X1961" s="284">
        <v>971</v>
      </c>
      <c r="Y1961" s="284">
        <v>1063</v>
      </c>
      <c r="Z1961" s="284">
        <v>1265</v>
      </c>
      <c r="AA1961" s="284">
        <v>1092</v>
      </c>
      <c r="AB1961" s="284">
        <v>1028</v>
      </c>
      <c r="AC1961" s="284">
        <v>1151</v>
      </c>
      <c r="AD1961" s="284">
        <v>1386</v>
      </c>
      <c r="AE1961" s="284">
        <v>1155</v>
      </c>
      <c r="AF1961" s="284">
        <v>1158</v>
      </c>
      <c r="AG1961" s="284">
        <v>1284</v>
      </c>
      <c r="AH1961" s="284">
        <v>1542</v>
      </c>
      <c r="AI1961" s="284">
        <v>973</v>
      </c>
      <c r="AJ1961" s="284">
        <v>1082</v>
      </c>
      <c r="AK1961" s="284">
        <v>1190</v>
      </c>
      <c r="AL1961" s="284">
        <v>1414</v>
      </c>
      <c r="AM1961" s="284">
        <v>933</v>
      </c>
      <c r="AN1961" s="284">
        <v>1014</v>
      </c>
      <c r="AO1961" s="284">
        <v>1158</v>
      </c>
      <c r="AP1961" s="284">
        <v>1020</v>
      </c>
      <c r="AQ1961" s="284">
        <v>1020</v>
      </c>
      <c r="AR1961" s="284">
        <v>1262</v>
      </c>
      <c r="AS1961" s="284">
        <v>1159</v>
      </c>
      <c r="AU1961" t="s">
        <v>3478</v>
      </c>
    </row>
    <row r="1962" spans="4:47" ht="13.5" customHeight="1">
      <c r="D1962" s="283" t="s">
        <v>2918</v>
      </c>
      <c r="E1962" s="282"/>
      <c r="F1962" s="285" t="s">
        <v>3580</v>
      </c>
      <c r="G1962" s="199">
        <v>3.8000000000000003</v>
      </c>
      <c r="H1962" s="284">
        <v>329</v>
      </c>
      <c r="I1962" s="284">
        <v>327</v>
      </c>
      <c r="J1962" s="284">
        <v>399</v>
      </c>
      <c r="K1962" s="284">
        <v>342</v>
      </c>
      <c r="L1962" s="284">
        <v>339</v>
      </c>
      <c r="M1962" s="284">
        <v>417</v>
      </c>
      <c r="N1962" s="284">
        <v>394</v>
      </c>
      <c r="O1962" s="284">
        <v>350</v>
      </c>
      <c r="P1962" s="284">
        <v>353</v>
      </c>
      <c r="Q1962" s="284">
        <v>403</v>
      </c>
      <c r="R1962" s="284">
        <v>393</v>
      </c>
      <c r="S1962" s="284">
        <v>477</v>
      </c>
      <c r="T1962" s="284">
        <v>553</v>
      </c>
      <c r="U1962" s="284">
        <v>623</v>
      </c>
      <c r="V1962" s="284">
        <v>443</v>
      </c>
      <c r="W1962" s="284">
        <v>489</v>
      </c>
      <c r="X1962" s="284">
        <v>392</v>
      </c>
      <c r="Y1962" s="284">
        <v>435</v>
      </c>
      <c r="Z1962" s="284">
        <v>506</v>
      </c>
      <c r="AA1962" s="284">
        <v>433</v>
      </c>
      <c r="AB1962" s="284">
        <v>418</v>
      </c>
      <c r="AC1962" s="284">
        <v>474</v>
      </c>
      <c r="AD1962" s="284">
        <v>555</v>
      </c>
      <c r="AE1962" s="284">
        <v>454</v>
      </c>
      <c r="AF1962" s="284">
        <v>486</v>
      </c>
      <c r="AG1962" s="284">
        <v>544</v>
      </c>
      <c r="AH1962" s="284">
        <v>637</v>
      </c>
      <c r="AI1962" s="284">
        <v>398</v>
      </c>
      <c r="AJ1962" s="284">
        <v>439</v>
      </c>
      <c r="AK1962" s="284">
        <v>495</v>
      </c>
      <c r="AL1962" s="284">
        <v>580</v>
      </c>
      <c r="AM1962" s="284">
        <v>371</v>
      </c>
      <c r="AN1962" s="284">
        <v>405</v>
      </c>
      <c r="AO1962" s="284">
        <v>460</v>
      </c>
      <c r="AP1962" s="284">
        <v>391</v>
      </c>
      <c r="AQ1962" s="284">
        <v>391</v>
      </c>
      <c r="AR1962" s="284">
        <v>491</v>
      </c>
      <c r="AS1962" s="284">
        <v>489</v>
      </c>
      <c r="AU1962" t="s">
        <v>2918</v>
      </c>
    </row>
    <row r="1963" spans="4:47" ht="13.5" customHeight="1">
      <c r="D1963" s="283" t="s">
        <v>2920</v>
      </c>
      <c r="E1963" s="282"/>
      <c r="F1963" s="285" t="s">
        <v>3581</v>
      </c>
      <c r="G1963" s="199">
        <v>4.8</v>
      </c>
      <c r="H1963" s="284">
        <v>349</v>
      </c>
      <c r="I1963" s="284">
        <v>348</v>
      </c>
      <c r="J1963" s="284">
        <v>425</v>
      </c>
      <c r="K1963" s="284">
        <v>366</v>
      </c>
      <c r="L1963" s="284">
        <v>363</v>
      </c>
      <c r="M1963" s="284">
        <v>449</v>
      </c>
      <c r="N1963" s="284">
        <v>426</v>
      </c>
      <c r="O1963" s="284">
        <v>378</v>
      </c>
      <c r="P1963" s="284">
        <v>382</v>
      </c>
      <c r="Q1963" s="284">
        <v>436</v>
      </c>
      <c r="R1963" s="284">
        <v>426</v>
      </c>
      <c r="S1963" s="284">
        <v>508</v>
      </c>
      <c r="T1963" s="284">
        <v>601</v>
      </c>
      <c r="U1963" s="284">
        <v>671</v>
      </c>
      <c r="V1963" s="284">
        <v>481</v>
      </c>
      <c r="W1963" s="284">
        <v>531</v>
      </c>
      <c r="X1963" s="284">
        <v>415</v>
      </c>
      <c r="Y1963" s="284">
        <v>467</v>
      </c>
      <c r="Z1963" s="284">
        <v>542</v>
      </c>
      <c r="AA1963" s="284">
        <v>457</v>
      </c>
      <c r="AB1963" s="284">
        <v>450</v>
      </c>
      <c r="AC1963" s="284">
        <v>519</v>
      </c>
      <c r="AD1963" s="284">
        <v>608</v>
      </c>
      <c r="AE1963" s="284">
        <v>487</v>
      </c>
      <c r="AF1963" s="284">
        <v>519</v>
      </c>
      <c r="AG1963" s="284">
        <v>589</v>
      </c>
      <c r="AH1963" s="284">
        <v>690</v>
      </c>
      <c r="AI1963" s="284">
        <v>417</v>
      </c>
      <c r="AJ1963" s="284">
        <v>471</v>
      </c>
      <c r="AK1963" s="284">
        <v>540</v>
      </c>
      <c r="AL1963" s="284">
        <v>633</v>
      </c>
      <c r="AM1963" s="284">
        <v>394</v>
      </c>
      <c r="AN1963" s="284">
        <v>436</v>
      </c>
      <c r="AO1963" s="284">
        <v>495</v>
      </c>
      <c r="AP1963" s="284">
        <v>432</v>
      </c>
      <c r="AQ1963" s="284">
        <v>432</v>
      </c>
      <c r="AR1963" s="284">
        <v>557</v>
      </c>
      <c r="AS1963" s="284">
        <v>529</v>
      </c>
      <c r="AU1963" t="s">
        <v>2920</v>
      </c>
    </row>
    <row r="1964" spans="4:47" ht="13.5" customHeight="1">
      <c r="D1964" s="283" t="s">
        <v>3786</v>
      </c>
      <c r="E1964" s="282"/>
      <c r="F1964" s="285" t="s">
        <v>1894</v>
      </c>
      <c r="G1964" s="199">
        <v>5.6999999999999993</v>
      </c>
      <c r="H1964" s="284">
        <v>383</v>
      </c>
      <c r="I1964" s="284">
        <v>399</v>
      </c>
      <c r="J1964" s="284">
        <v>452</v>
      </c>
      <c r="K1964" s="284">
        <v>417</v>
      </c>
      <c r="L1964" s="284">
        <v>417</v>
      </c>
      <c r="M1964" s="284">
        <v>514</v>
      </c>
      <c r="N1964" s="284">
        <v>446</v>
      </c>
      <c r="O1964" s="284">
        <v>392</v>
      </c>
      <c r="P1964" s="284">
        <v>448</v>
      </c>
      <c r="Q1964" s="284">
        <v>495</v>
      </c>
      <c r="R1964" s="284">
        <v>461</v>
      </c>
      <c r="S1964" s="284">
        <v>539</v>
      </c>
      <c r="T1964" s="284">
        <v>649</v>
      </c>
      <c r="U1964" s="284">
        <v>719</v>
      </c>
      <c r="V1964" s="284">
        <v>521</v>
      </c>
      <c r="W1964" s="284">
        <v>575</v>
      </c>
      <c r="X1964" s="284">
        <v>446</v>
      </c>
      <c r="Y1964" s="284">
        <v>507</v>
      </c>
      <c r="Z1964" s="284">
        <v>589</v>
      </c>
      <c r="AA1964" s="284">
        <v>491</v>
      </c>
      <c r="AB1964" s="284">
        <v>490</v>
      </c>
      <c r="AC1964" s="284">
        <v>572</v>
      </c>
      <c r="AD1964" s="284">
        <v>670</v>
      </c>
      <c r="AE1964" s="284">
        <v>529</v>
      </c>
      <c r="AF1964" s="284">
        <v>559</v>
      </c>
      <c r="AG1964" s="284">
        <v>642</v>
      </c>
      <c r="AH1964" s="284">
        <v>753</v>
      </c>
      <c r="AI1964" s="284">
        <v>446</v>
      </c>
      <c r="AJ1964" s="284">
        <v>512</v>
      </c>
      <c r="AK1964" s="284">
        <v>594</v>
      </c>
      <c r="AL1964" s="284">
        <v>696</v>
      </c>
      <c r="AM1964" s="284">
        <v>425</v>
      </c>
      <c r="AN1964" s="284">
        <v>476</v>
      </c>
      <c r="AO1964" s="284">
        <v>540</v>
      </c>
      <c r="AP1964" s="284">
        <v>481</v>
      </c>
      <c r="AQ1964" s="284">
        <v>481</v>
      </c>
      <c r="AR1964" s="284">
        <v>632</v>
      </c>
      <c r="AS1964" s="284">
        <v>569</v>
      </c>
      <c r="AU1964" t="s">
        <v>3786</v>
      </c>
    </row>
    <row r="1965" spans="4:47" ht="13.5" customHeight="1">
      <c r="D1965" s="283" t="s">
        <v>355</v>
      </c>
      <c r="E1965" s="282"/>
      <c r="F1965" s="285" t="s">
        <v>847</v>
      </c>
      <c r="G1965" s="199">
        <v>9.5</v>
      </c>
      <c r="H1965" s="284">
        <v>535</v>
      </c>
      <c r="I1965" s="284">
        <v>550</v>
      </c>
      <c r="J1965" s="284">
        <v>631</v>
      </c>
      <c r="K1965" s="284">
        <v>582</v>
      </c>
      <c r="L1965" s="284">
        <v>569</v>
      </c>
      <c r="M1965" s="284">
        <v>741</v>
      </c>
      <c r="N1965" s="284">
        <v>623</v>
      </c>
      <c r="O1965" s="284">
        <v>555</v>
      </c>
      <c r="P1965" s="284">
        <v>641</v>
      </c>
      <c r="Q1965" s="284">
        <v>712</v>
      </c>
      <c r="R1965" s="284">
        <v>691</v>
      </c>
      <c r="S1965" s="284">
        <v>755</v>
      </c>
      <c r="T1965" s="284">
        <v>933</v>
      </c>
      <c r="U1965" s="284">
        <v>1024</v>
      </c>
      <c r="V1965" s="284">
        <v>774</v>
      </c>
      <c r="W1965" s="284">
        <v>857</v>
      </c>
      <c r="X1965" s="284">
        <v>589</v>
      </c>
      <c r="Y1965" s="284">
        <v>686</v>
      </c>
      <c r="Z1965" s="284">
        <v>825</v>
      </c>
      <c r="AA1965" s="284">
        <v>671</v>
      </c>
      <c r="AB1965" s="284">
        <v>653</v>
      </c>
      <c r="AC1965" s="284">
        <v>787</v>
      </c>
      <c r="AD1965" s="284">
        <v>964</v>
      </c>
      <c r="AE1965" s="284">
        <v>740</v>
      </c>
      <c r="AF1965" s="284">
        <v>724</v>
      </c>
      <c r="AG1965" s="284">
        <v>859</v>
      </c>
      <c r="AH1965" s="284">
        <v>1049</v>
      </c>
      <c r="AI1965" s="284">
        <v>588</v>
      </c>
      <c r="AJ1965" s="284">
        <v>729</v>
      </c>
      <c r="AK1965" s="284">
        <v>863</v>
      </c>
      <c r="AL1965" s="284">
        <v>1012</v>
      </c>
      <c r="AM1965" s="284">
        <v>603</v>
      </c>
      <c r="AN1965" s="284">
        <v>688</v>
      </c>
      <c r="AO1965" s="284">
        <v>781</v>
      </c>
      <c r="AP1965" s="284">
        <v>692</v>
      </c>
      <c r="AQ1965" s="284">
        <v>692</v>
      </c>
      <c r="AR1965" s="284">
        <v>947</v>
      </c>
      <c r="AS1965" s="284">
        <v>784</v>
      </c>
      <c r="AU1965" t="s">
        <v>355</v>
      </c>
    </row>
    <row r="1966" spans="4:47" ht="13.5" customHeight="1">
      <c r="D1966" s="283" t="s">
        <v>4590</v>
      </c>
      <c r="E1966" s="282"/>
      <c r="F1966" s="285" t="s">
        <v>4573</v>
      </c>
      <c r="G1966" s="199">
        <v>10.5</v>
      </c>
      <c r="H1966" s="287" t="s">
        <v>2022</v>
      </c>
      <c r="I1966" s="287" t="s">
        <v>2022</v>
      </c>
      <c r="J1966" s="287" t="s">
        <v>2022</v>
      </c>
      <c r="K1966" s="287" t="s">
        <v>2022</v>
      </c>
      <c r="L1966" s="287" t="s">
        <v>2022</v>
      </c>
      <c r="M1966" s="287" t="s">
        <v>2022</v>
      </c>
      <c r="N1966" s="287" t="s">
        <v>2022</v>
      </c>
      <c r="O1966" s="287" t="s">
        <v>2022</v>
      </c>
      <c r="P1966" s="287" t="s">
        <v>2022</v>
      </c>
      <c r="Q1966" s="287" t="s">
        <v>2022</v>
      </c>
      <c r="R1966" s="287" t="s">
        <v>2022</v>
      </c>
      <c r="S1966" s="284">
        <v>784</v>
      </c>
      <c r="T1966" s="284">
        <v>979</v>
      </c>
      <c r="U1966" s="284">
        <v>1069</v>
      </c>
      <c r="V1966" s="284">
        <v>814</v>
      </c>
      <c r="W1966" s="284">
        <v>901</v>
      </c>
      <c r="X1966" s="284">
        <v>609</v>
      </c>
      <c r="Y1966" s="284">
        <v>716</v>
      </c>
      <c r="Z1966" s="284">
        <v>861</v>
      </c>
      <c r="AA1966" s="284">
        <v>695</v>
      </c>
      <c r="AB1966" s="284">
        <v>681</v>
      </c>
      <c r="AC1966" s="284">
        <v>828</v>
      </c>
      <c r="AD1966" s="284">
        <v>1016</v>
      </c>
      <c r="AE1966" s="284">
        <v>773</v>
      </c>
      <c r="AF1966" s="284">
        <v>752</v>
      </c>
      <c r="AG1966" s="284">
        <v>900</v>
      </c>
      <c r="AH1966" s="284">
        <v>1101</v>
      </c>
      <c r="AI1966" s="284">
        <v>0</v>
      </c>
      <c r="AJ1966" s="284">
        <v>762</v>
      </c>
      <c r="AK1966" s="284">
        <v>909</v>
      </c>
      <c r="AL1966" s="284">
        <v>1066</v>
      </c>
      <c r="AM1966" s="284">
        <v>627</v>
      </c>
      <c r="AN1966" s="284">
        <v>720</v>
      </c>
      <c r="AO1966" s="284">
        <v>817</v>
      </c>
      <c r="AP1966" s="284">
        <v>733</v>
      </c>
      <c r="AQ1966" s="284">
        <v>733</v>
      </c>
      <c r="AR1966" s="284">
        <v>1013</v>
      </c>
      <c r="AS1966" s="284">
        <v>824</v>
      </c>
      <c r="AU1966" t="s">
        <v>4590</v>
      </c>
    </row>
    <row r="1967" spans="4:47" ht="13.5" customHeight="1">
      <c r="D1967" s="283" t="s">
        <v>356</v>
      </c>
      <c r="E1967" s="282"/>
      <c r="F1967" s="285" t="s">
        <v>848</v>
      </c>
      <c r="G1967" s="199">
        <v>11.4</v>
      </c>
      <c r="H1967" s="284">
        <v>576</v>
      </c>
      <c r="I1967" s="284">
        <v>596</v>
      </c>
      <c r="J1967" s="284">
        <v>682</v>
      </c>
      <c r="K1967" s="284">
        <v>630</v>
      </c>
      <c r="L1967" s="284">
        <v>616</v>
      </c>
      <c r="M1967" s="284">
        <v>817</v>
      </c>
      <c r="N1967" s="284">
        <v>677</v>
      </c>
      <c r="O1967" s="284">
        <v>602</v>
      </c>
      <c r="P1967" s="284">
        <v>707</v>
      </c>
      <c r="Q1967" s="284">
        <v>780</v>
      </c>
      <c r="R1967" s="284">
        <v>758</v>
      </c>
      <c r="S1967" s="284">
        <v>817</v>
      </c>
      <c r="T1967" s="284">
        <v>1029</v>
      </c>
      <c r="U1967" s="284">
        <v>1118</v>
      </c>
      <c r="V1967" s="284">
        <v>853</v>
      </c>
      <c r="W1967" s="284">
        <v>944</v>
      </c>
      <c r="X1967" s="284">
        <v>629</v>
      </c>
      <c r="Y1967" s="284">
        <v>745</v>
      </c>
      <c r="Z1967" s="284">
        <v>897</v>
      </c>
      <c r="AA1967" s="284">
        <v>719</v>
      </c>
      <c r="AB1967" s="284">
        <v>709</v>
      </c>
      <c r="AC1967" s="284">
        <v>868</v>
      </c>
      <c r="AD1967" s="284">
        <v>1068</v>
      </c>
      <c r="AE1967" s="284">
        <v>806</v>
      </c>
      <c r="AF1967" s="284">
        <v>780</v>
      </c>
      <c r="AG1967" s="284">
        <v>941</v>
      </c>
      <c r="AH1967" s="284">
        <v>1153</v>
      </c>
      <c r="AI1967" s="284">
        <v>624</v>
      </c>
      <c r="AJ1967" s="284">
        <v>794</v>
      </c>
      <c r="AK1967" s="284">
        <v>954</v>
      </c>
      <c r="AL1967" s="284">
        <v>1119</v>
      </c>
      <c r="AM1967" s="284">
        <v>650</v>
      </c>
      <c r="AN1967" s="284">
        <v>751</v>
      </c>
      <c r="AO1967" s="284">
        <v>852</v>
      </c>
      <c r="AP1967" s="284">
        <v>773</v>
      </c>
      <c r="AQ1967" s="284">
        <v>773</v>
      </c>
      <c r="AR1967" s="284">
        <v>1079</v>
      </c>
      <c r="AS1967" s="284">
        <v>864</v>
      </c>
      <c r="AU1967" t="s">
        <v>356</v>
      </c>
    </row>
    <row r="1968" spans="4:47" ht="13.5" customHeight="1">
      <c r="D1968" s="283" t="s">
        <v>2922</v>
      </c>
      <c r="E1968" s="282"/>
      <c r="F1968" s="285" t="s">
        <v>3582</v>
      </c>
      <c r="G1968" s="199">
        <v>12.4</v>
      </c>
      <c r="H1968" s="284">
        <v>634</v>
      </c>
      <c r="I1968" s="284">
        <v>636</v>
      </c>
      <c r="J1968" s="284">
        <v>780</v>
      </c>
      <c r="K1968" s="284">
        <v>681</v>
      </c>
      <c r="L1968" s="284">
        <v>679</v>
      </c>
      <c r="M1968" s="284">
        <v>846</v>
      </c>
      <c r="N1968" s="284">
        <v>811</v>
      </c>
      <c r="O1968" s="284">
        <v>743</v>
      </c>
      <c r="P1968" s="284">
        <v>753</v>
      </c>
      <c r="Q1968" s="284">
        <v>861</v>
      </c>
      <c r="R1968" s="284">
        <v>840</v>
      </c>
      <c r="S1968" s="284">
        <v>884</v>
      </c>
      <c r="T1968" s="284">
        <v>1113</v>
      </c>
      <c r="U1968" s="284">
        <v>1211</v>
      </c>
      <c r="V1968" s="284">
        <v>929</v>
      </c>
      <c r="W1968" s="284">
        <v>1029</v>
      </c>
      <c r="X1968" s="284">
        <v>723</v>
      </c>
      <c r="Y1968" s="284">
        <v>851</v>
      </c>
      <c r="Z1968" s="284">
        <v>987</v>
      </c>
      <c r="AA1968" s="284">
        <v>794</v>
      </c>
      <c r="AB1968" s="284">
        <v>835</v>
      </c>
      <c r="AC1968" s="284">
        <v>1007</v>
      </c>
      <c r="AD1968" s="284">
        <v>1182</v>
      </c>
      <c r="AE1968" s="284">
        <v>893</v>
      </c>
      <c r="AF1968" s="284">
        <v>903</v>
      </c>
      <c r="AG1968" s="284">
        <v>1077</v>
      </c>
      <c r="AH1968" s="284">
        <v>1264</v>
      </c>
      <c r="AI1968" s="284">
        <v>695</v>
      </c>
      <c r="AJ1968" s="284">
        <v>856</v>
      </c>
      <c r="AK1968" s="284">
        <v>1029</v>
      </c>
      <c r="AL1968" s="284">
        <v>1207</v>
      </c>
      <c r="AM1968" s="284">
        <v>702</v>
      </c>
      <c r="AN1968" s="284">
        <v>813</v>
      </c>
      <c r="AO1968" s="284">
        <v>921</v>
      </c>
      <c r="AP1968" s="284">
        <v>846</v>
      </c>
      <c r="AQ1968" s="284">
        <v>846</v>
      </c>
      <c r="AR1968" s="284">
        <v>1179</v>
      </c>
      <c r="AS1968" s="284">
        <v>942</v>
      </c>
      <c r="AU1968" t="s">
        <v>2922</v>
      </c>
    </row>
    <row r="1969" spans="4:47" ht="13.5" customHeight="1">
      <c r="D1969" s="283" t="s">
        <v>357</v>
      </c>
      <c r="E1969" s="282"/>
      <c r="F1969" s="285" t="s">
        <v>849</v>
      </c>
      <c r="G1969" s="199">
        <v>13.299999999999999</v>
      </c>
      <c r="H1969" s="284">
        <v>643</v>
      </c>
      <c r="I1969" s="284">
        <v>667</v>
      </c>
      <c r="J1969" s="284">
        <v>762</v>
      </c>
      <c r="K1969" s="284">
        <v>704</v>
      </c>
      <c r="L1969" s="284">
        <v>688</v>
      </c>
      <c r="M1969" s="284">
        <v>923</v>
      </c>
      <c r="N1969" s="284">
        <v>759</v>
      </c>
      <c r="O1969" s="284">
        <v>675</v>
      </c>
      <c r="P1969" s="284">
        <v>800</v>
      </c>
      <c r="Q1969" s="284">
        <v>879</v>
      </c>
      <c r="R1969" s="284">
        <v>857</v>
      </c>
      <c r="S1969" s="284">
        <v>916</v>
      </c>
      <c r="T1969" s="284">
        <v>1162</v>
      </c>
      <c r="U1969" s="284">
        <v>1260</v>
      </c>
      <c r="V1969" s="284">
        <v>970</v>
      </c>
      <c r="W1969" s="284">
        <v>1073</v>
      </c>
      <c r="X1969" s="284">
        <v>698</v>
      </c>
      <c r="Y1969" s="284">
        <v>832</v>
      </c>
      <c r="Z1969" s="284">
        <v>1003</v>
      </c>
      <c r="AA1969" s="284">
        <v>798</v>
      </c>
      <c r="AB1969" s="284">
        <v>792</v>
      </c>
      <c r="AC1969" s="284">
        <v>978</v>
      </c>
      <c r="AD1969" s="284">
        <v>1205</v>
      </c>
      <c r="AE1969" s="284">
        <v>902</v>
      </c>
      <c r="AF1969" s="284">
        <v>864</v>
      </c>
      <c r="AG1969" s="284">
        <v>1051</v>
      </c>
      <c r="AH1969" s="284">
        <v>1290</v>
      </c>
      <c r="AI1969" s="284">
        <v>689</v>
      </c>
      <c r="AJ1969" s="284">
        <v>891</v>
      </c>
      <c r="AK1969" s="284">
        <v>1076</v>
      </c>
      <c r="AL1969" s="284">
        <v>1263</v>
      </c>
      <c r="AM1969" s="284">
        <v>727</v>
      </c>
      <c r="AN1969" s="284">
        <v>846</v>
      </c>
      <c r="AO1969" s="284">
        <v>959</v>
      </c>
      <c r="AP1969" s="284">
        <v>889</v>
      </c>
      <c r="AQ1969" s="284">
        <v>889</v>
      </c>
      <c r="AR1969" s="284">
        <v>1248</v>
      </c>
      <c r="AS1969" s="284">
        <v>982</v>
      </c>
      <c r="AU1969" t="s">
        <v>357</v>
      </c>
    </row>
    <row r="1970" spans="4:47" ht="13.5" customHeight="1">
      <c r="D1970" s="283" t="s">
        <v>2923</v>
      </c>
      <c r="E1970" s="282"/>
      <c r="F1970" s="285" t="s">
        <v>3580</v>
      </c>
      <c r="G1970" s="199">
        <v>4.0999999999999996</v>
      </c>
      <c r="H1970" s="284">
        <v>382</v>
      </c>
      <c r="I1970" s="284">
        <v>379</v>
      </c>
      <c r="J1970" s="284">
        <v>460</v>
      </c>
      <c r="K1970" s="284">
        <v>395</v>
      </c>
      <c r="L1970" s="284">
        <v>391</v>
      </c>
      <c r="M1970" s="284">
        <v>478</v>
      </c>
      <c r="N1970" s="284">
        <v>451</v>
      </c>
      <c r="O1970" s="284">
        <v>404</v>
      </c>
      <c r="P1970" s="284">
        <v>407</v>
      </c>
      <c r="Q1970" s="284">
        <v>464</v>
      </c>
      <c r="R1970" s="284">
        <v>451</v>
      </c>
      <c r="S1970" s="284">
        <v>526</v>
      </c>
      <c r="T1970" s="284">
        <v>608</v>
      </c>
      <c r="U1970" s="284">
        <v>686</v>
      </c>
      <c r="V1970" s="284">
        <v>496</v>
      </c>
      <c r="W1970" s="284">
        <v>549</v>
      </c>
      <c r="X1970" s="284">
        <v>444</v>
      </c>
      <c r="Y1970" s="284">
        <v>490</v>
      </c>
      <c r="Z1970" s="284">
        <v>571</v>
      </c>
      <c r="AA1970" s="284">
        <v>490</v>
      </c>
      <c r="AB1970" s="284">
        <v>472</v>
      </c>
      <c r="AC1970" s="284">
        <v>533</v>
      </c>
      <c r="AD1970" s="284">
        <v>624</v>
      </c>
      <c r="AE1970" s="284">
        <v>514</v>
      </c>
      <c r="AF1970" s="284">
        <v>541</v>
      </c>
      <c r="AG1970" s="284">
        <v>603</v>
      </c>
      <c r="AH1970" s="284">
        <v>706</v>
      </c>
      <c r="AI1970" s="284">
        <v>450</v>
      </c>
      <c r="AJ1970" s="284">
        <v>493</v>
      </c>
      <c r="AK1970" s="284">
        <v>554</v>
      </c>
      <c r="AL1970" s="284">
        <v>650</v>
      </c>
      <c r="AM1970" s="284">
        <v>422</v>
      </c>
      <c r="AN1970" s="284">
        <v>459</v>
      </c>
      <c r="AO1970" s="284">
        <v>522</v>
      </c>
      <c r="AP1970" s="284">
        <v>453</v>
      </c>
      <c r="AQ1970" s="284">
        <v>453</v>
      </c>
      <c r="AR1970" s="284">
        <v>560</v>
      </c>
      <c r="AS1970" s="284">
        <v>551</v>
      </c>
      <c r="AU1970" t="s">
        <v>2923</v>
      </c>
    </row>
    <row r="1971" spans="4:47" ht="13.5" customHeight="1">
      <c r="D1971" s="283" t="s">
        <v>2925</v>
      </c>
      <c r="E1971" s="282"/>
      <c r="F1971" s="285" t="s">
        <v>3581</v>
      </c>
      <c r="G1971" s="199">
        <v>5.0999999999999996</v>
      </c>
      <c r="H1971" s="284">
        <v>403</v>
      </c>
      <c r="I1971" s="284">
        <v>400</v>
      </c>
      <c r="J1971" s="284">
        <v>488</v>
      </c>
      <c r="K1971" s="284">
        <v>420</v>
      </c>
      <c r="L1971" s="284">
        <v>416</v>
      </c>
      <c r="M1971" s="284">
        <v>512</v>
      </c>
      <c r="N1971" s="284">
        <v>484</v>
      </c>
      <c r="O1971" s="284">
        <v>434</v>
      </c>
      <c r="P1971" s="284">
        <v>437</v>
      </c>
      <c r="Q1971" s="284">
        <v>500</v>
      </c>
      <c r="R1971" s="284">
        <v>486</v>
      </c>
      <c r="S1971" s="284">
        <v>559</v>
      </c>
      <c r="T1971" s="284">
        <v>658</v>
      </c>
      <c r="U1971" s="284">
        <v>737</v>
      </c>
      <c r="V1971" s="284">
        <v>538</v>
      </c>
      <c r="W1971" s="284">
        <v>595</v>
      </c>
      <c r="X1971" s="284">
        <v>468</v>
      </c>
      <c r="Y1971" s="284">
        <v>524</v>
      </c>
      <c r="Z1971" s="284">
        <v>610</v>
      </c>
      <c r="AA1971" s="284">
        <v>516</v>
      </c>
      <c r="AB1971" s="284">
        <v>507</v>
      </c>
      <c r="AC1971" s="284">
        <v>581</v>
      </c>
      <c r="AD1971" s="284">
        <v>681</v>
      </c>
      <c r="AE1971" s="284">
        <v>549</v>
      </c>
      <c r="AF1971" s="284">
        <v>575</v>
      </c>
      <c r="AG1971" s="284">
        <v>651</v>
      </c>
      <c r="AH1971" s="284">
        <v>763</v>
      </c>
      <c r="AI1971" s="284">
        <v>470</v>
      </c>
      <c r="AJ1971" s="284">
        <v>528</v>
      </c>
      <c r="AK1971" s="284">
        <v>602</v>
      </c>
      <c r="AL1971" s="284">
        <v>706</v>
      </c>
      <c r="AM1971" s="284">
        <v>447</v>
      </c>
      <c r="AN1971" s="284">
        <v>492</v>
      </c>
      <c r="AO1971" s="284">
        <v>560</v>
      </c>
      <c r="AP1971" s="284">
        <v>496</v>
      </c>
      <c r="AQ1971" s="284">
        <v>496</v>
      </c>
      <c r="AR1971" s="284">
        <v>631</v>
      </c>
      <c r="AS1971" s="284">
        <v>593</v>
      </c>
      <c r="AU1971" t="s">
        <v>2925</v>
      </c>
    </row>
    <row r="1972" spans="4:47" ht="13.5" customHeight="1">
      <c r="D1972" s="283" t="s">
        <v>3789</v>
      </c>
      <c r="E1972" s="282"/>
      <c r="F1972" s="285" t="s">
        <v>1894</v>
      </c>
      <c r="G1972" s="199">
        <v>6.1</v>
      </c>
      <c r="H1972" s="284">
        <v>432</v>
      </c>
      <c r="I1972" s="284">
        <v>430</v>
      </c>
      <c r="J1972" s="284">
        <v>525</v>
      </c>
      <c r="K1972" s="284">
        <v>454</v>
      </c>
      <c r="L1972" s="284">
        <v>450</v>
      </c>
      <c r="M1972" s="284">
        <v>555</v>
      </c>
      <c r="N1972" s="284">
        <v>527</v>
      </c>
      <c r="O1972" s="284">
        <v>473</v>
      </c>
      <c r="P1972" s="284">
        <v>477</v>
      </c>
      <c r="Q1972" s="284">
        <v>545</v>
      </c>
      <c r="R1972" s="284">
        <v>531</v>
      </c>
      <c r="S1972" s="284">
        <v>589</v>
      </c>
      <c r="T1972" s="284">
        <v>706</v>
      </c>
      <c r="U1972" s="284">
        <v>784</v>
      </c>
      <c r="V1972" s="284">
        <v>576</v>
      </c>
      <c r="W1972" s="284">
        <v>636</v>
      </c>
      <c r="X1972" s="284">
        <v>498</v>
      </c>
      <c r="Y1972" s="284">
        <v>564</v>
      </c>
      <c r="Z1972" s="284">
        <v>655</v>
      </c>
      <c r="AA1972" s="284">
        <v>548</v>
      </c>
      <c r="AB1972" s="284">
        <v>547</v>
      </c>
      <c r="AC1972" s="284">
        <v>634</v>
      </c>
      <c r="AD1972" s="284">
        <v>744</v>
      </c>
      <c r="AE1972" s="284">
        <v>591</v>
      </c>
      <c r="AF1972" s="284">
        <v>615</v>
      </c>
      <c r="AG1972" s="284">
        <v>704</v>
      </c>
      <c r="AH1972" s="284">
        <v>826</v>
      </c>
      <c r="AI1972" s="284">
        <v>495</v>
      </c>
      <c r="AJ1972" s="284">
        <v>568</v>
      </c>
      <c r="AK1972" s="284">
        <v>656</v>
      </c>
      <c r="AL1972" s="284">
        <v>769</v>
      </c>
      <c r="AM1972" s="284">
        <v>477</v>
      </c>
      <c r="AN1972" s="284">
        <v>531</v>
      </c>
      <c r="AO1972" s="284">
        <v>604</v>
      </c>
      <c r="AP1972" s="284">
        <v>545</v>
      </c>
      <c r="AQ1972" s="284">
        <v>545</v>
      </c>
      <c r="AR1972" s="284">
        <v>708</v>
      </c>
      <c r="AS1972" s="284">
        <v>633</v>
      </c>
      <c r="AU1972" t="s">
        <v>3789</v>
      </c>
    </row>
    <row r="1973" spans="4:47" ht="13.5" customHeight="1">
      <c r="D1973" s="283" t="s">
        <v>1895</v>
      </c>
      <c r="E1973" s="282"/>
      <c r="F1973" s="285" t="s">
        <v>847</v>
      </c>
      <c r="G1973" s="199">
        <v>10.199999999999999</v>
      </c>
      <c r="H1973" s="284">
        <v>602</v>
      </c>
      <c r="I1973" s="284">
        <v>603</v>
      </c>
      <c r="J1973" s="284">
        <v>719</v>
      </c>
      <c r="K1973" s="284">
        <v>641</v>
      </c>
      <c r="L1973" s="284">
        <v>639</v>
      </c>
      <c r="M1973" s="284">
        <v>769</v>
      </c>
      <c r="N1973" s="284">
        <v>734</v>
      </c>
      <c r="O1973" s="284">
        <v>630</v>
      </c>
      <c r="P1973" s="284">
        <v>729</v>
      </c>
      <c r="Q1973" s="284">
        <v>781</v>
      </c>
      <c r="R1973" s="284">
        <v>760</v>
      </c>
      <c r="S1973" s="284">
        <v>797</v>
      </c>
      <c r="T1973" s="284">
        <v>989</v>
      </c>
      <c r="U1973" s="284">
        <v>1082</v>
      </c>
      <c r="V1973" s="284">
        <v>823</v>
      </c>
      <c r="W1973" s="284">
        <v>911</v>
      </c>
      <c r="X1973" s="284">
        <v>671</v>
      </c>
      <c r="Y1973" s="284">
        <v>777</v>
      </c>
      <c r="Z1973" s="284">
        <v>903</v>
      </c>
      <c r="AA1973" s="284">
        <v>737</v>
      </c>
      <c r="AB1973" s="284">
        <v>761</v>
      </c>
      <c r="AC1973" s="284">
        <v>904</v>
      </c>
      <c r="AD1973" s="284">
        <v>1061</v>
      </c>
      <c r="AE1973" s="284">
        <v>817</v>
      </c>
      <c r="AF1973" s="284">
        <v>829</v>
      </c>
      <c r="AG1973" s="284">
        <v>974</v>
      </c>
      <c r="AH1973" s="284">
        <v>1143</v>
      </c>
      <c r="AI1973" s="284">
        <v>652</v>
      </c>
      <c r="AJ1973" s="284">
        <v>782</v>
      </c>
      <c r="AK1973" s="284">
        <v>926</v>
      </c>
      <c r="AL1973" s="284">
        <v>1086</v>
      </c>
      <c r="AM1973" s="284">
        <v>650</v>
      </c>
      <c r="AN1973" s="284">
        <v>741</v>
      </c>
      <c r="AO1973" s="284">
        <v>841</v>
      </c>
      <c r="AP1973" s="284">
        <v>754</v>
      </c>
      <c r="AQ1973" s="284">
        <v>754</v>
      </c>
      <c r="AR1973" s="284">
        <v>1027</v>
      </c>
      <c r="AS1973" s="284">
        <v>847</v>
      </c>
      <c r="AU1973" t="s">
        <v>1895</v>
      </c>
    </row>
    <row r="1974" spans="4:47" ht="13.5" customHeight="1">
      <c r="D1974" s="283" t="s">
        <v>4591</v>
      </c>
      <c r="E1974" s="282"/>
      <c r="F1974" s="285" t="s">
        <v>4573</v>
      </c>
      <c r="G1974" s="199">
        <v>11.2</v>
      </c>
      <c r="H1974" s="287" t="s">
        <v>2022</v>
      </c>
      <c r="I1974" s="287" t="s">
        <v>2022</v>
      </c>
      <c r="J1974" s="287" t="s">
        <v>2022</v>
      </c>
      <c r="K1974" s="287" t="s">
        <v>2022</v>
      </c>
      <c r="L1974" s="287" t="s">
        <v>2022</v>
      </c>
      <c r="M1974" s="287" t="s">
        <v>2022</v>
      </c>
      <c r="N1974" s="287" t="s">
        <v>2022</v>
      </c>
      <c r="O1974" s="287" t="s">
        <v>2022</v>
      </c>
      <c r="P1974" s="287" t="s">
        <v>2022</v>
      </c>
      <c r="Q1974" s="287" t="s">
        <v>2022</v>
      </c>
      <c r="R1974" s="287" t="s">
        <v>2022</v>
      </c>
      <c r="S1974" s="284">
        <v>830</v>
      </c>
      <c r="T1974" s="284">
        <v>1039</v>
      </c>
      <c r="U1974" s="284">
        <v>1133</v>
      </c>
      <c r="V1974" s="284">
        <v>865</v>
      </c>
      <c r="W1974" s="284">
        <v>958</v>
      </c>
      <c r="X1974" s="284">
        <v>696</v>
      </c>
      <c r="Y1974" s="284">
        <v>812</v>
      </c>
      <c r="Z1974" s="284">
        <v>943</v>
      </c>
      <c r="AA1974" s="284">
        <v>764</v>
      </c>
      <c r="AB1974" s="284">
        <v>796</v>
      </c>
      <c r="AC1974" s="284">
        <v>953</v>
      </c>
      <c r="AD1974" s="284">
        <v>1118</v>
      </c>
      <c r="AE1974" s="284">
        <v>853</v>
      </c>
      <c r="AF1974" s="284">
        <v>864</v>
      </c>
      <c r="AG1974" s="284">
        <v>1023</v>
      </c>
      <c r="AH1974" s="284">
        <v>1200</v>
      </c>
      <c r="AI1974" s="284">
        <v>0</v>
      </c>
      <c r="AJ1974" s="284">
        <v>817</v>
      </c>
      <c r="AK1974" s="284">
        <v>975</v>
      </c>
      <c r="AL1974" s="284">
        <v>1143</v>
      </c>
      <c r="AM1974" s="284">
        <v>675</v>
      </c>
      <c r="AN1974" s="284">
        <v>775</v>
      </c>
      <c r="AO1974" s="284">
        <v>879</v>
      </c>
      <c r="AP1974" s="284">
        <v>797</v>
      </c>
      <c r="AQ1974" s="284">
        <v>797</v>
      </c>
      <c r="AR1974" s="284">
        <v>1098</v>
      </c>
      <c r="AS1974" s="284">
        <v>890</v>
      </c>
      <c r="AU1974" t="s">
        <v>4591</v>
      </c>
    </row>
    <row r="1975" spans="4:47" ht="13.5" customHeight="1">
      <c r="D1975" s="283" t="s">
        <v>1896</v>
      </c>
      <c r="E1975" s="282"/>
      <c r="F1975" s="285" t="s">
        <v>848</v>
      </c>
      <c r="G1975" s="199">
        <v>12.2</v>
      </c>
      <c r="H1975" s="284">
        <v>645</v>
      </c>
      <c r="I1975" s="284">
        <v>649</v>
      </c>
      <c r="J1975" s="284">
        <v>775</v>
      </c>
      <c r="K1975" s="284">
        <v>693</v>
      </c>
      <c r="L1975" s="284">
        <v>693</v>
      </c>
      <c r="M1975" s="284">
        <v>836</v>
      </c>
      <c r="N1975" s="284">
        <v>801</v>
      </c>
      <c r="O1975" s="284">
        <v>682</v>
      </c>
      <c r="P1975" s="284">
        <v>803</v>
      </c>
      <c r="Q1975" s="284">
        <v>855</v>
      </c>
      <c r="R1975" s="284">
        <v>835</v>
      </c>
      <c r="S1975" s="284">
        <v>864</v>
      </c>
      <c r="T1975" s="284">
        <v>1091</v>
      </c>
      <c r="U1975" s="284">
        <v>1184</v>
      </c>
      <c r="V1975" s="284">
        <v>907</v>
      </c>
      <c r="W1975" s="284">
        <v>1004</v>
      </c>
      <c r="X1975" s="284">
        <v>720</v>
      </c>
      <c r="Y1975" s="284">
        <v>846</v>
      </c>
      <c r="Z1975" s="284">
        <v>982</v>
      </c>
      <c r="AA1975" s="284">
        <v>790</v>
      </c>
      <c r="AB1975" s="284">
        <v>830</v>
      </c>
      <c r="AC1975" s="284">
        <v>1001</v>
      </c>
      <c r="AD1975" s="284">
        <v>1174</v>
      </c>
      <c r="AE1975" s="284">
        <v>888</v>
      </c>
      <c r="AF1975" s="284">
        <v>899</v>
      </c>
      <c r="AG1975" s="284">
        <v>1071</v>
      </c>
      <c r="AH1975" s="284">
        <v>1257</v>
      </c>
      <c r="AI1975" s="284">
        <v>692</v>
      </c>
      <c r="AJ1975" s="284">
        <v>852</v>
      </c>
      <c r="AK1975" s="284">
        <v>1023</v>
      </c>
      <c r="AL1975" s="284">
        <v>1200</v>
      </c>
      <c r="AM1975" s="284">
        <v>699</v>
      </c>
      <c r="AN1975" s="284">
        <v>808</v>
      </c>
      <c r="AO1975" s="284">
        <v>916</v>
      </c>
      <c r="AP1975" s="284">
        <v>840</v>
      </c>
      <c r="AQ1975" s="284">
        <v>840</v>
      </c>
      <c r="AR1975" s="284">
        <v>1169</v>
      </c>
      <c r="AS1975" s="284">
        <v>932</v>
      </c>
      <c r="AU1975" t="s">
        <v>1896</v>
      </c>
    </row>
    <row r="1976" spans="4:47" ht="13.5" customHeight="1">
      <c r="D1976" s="283" t="s">
        <v>2927</v>
      </c>
      <c r="E1976" s="282"/>
      <c r="F1976" s="285" t="s">
        <v>3582</v>
      </c>
      <c r="G1976" s="199">
        <v>13.299999999999999</v>
      </c>
      <c r="H1976" s="284">
        <v>684</v>
      </c>
      <c r="I1976" s="284">
        <v>686</v>
      </c>
      <c r="J1976" s="284">
        <v>840</v>
      </c>
      <c r="K1976" s="284">
        <v>731</v>
      </c>
      <c r="L1976" s="284">
        <v>729</v>
      </c>
      <c r="M1976" s="284">
        <v>906</v>
      </c>
      <c r="N1976" s="284">
        <v>869</v>
      </c>
      <c r="O1976" s="284">
        <v>802</v>
      </c>
      <c r="P1976" s="284">
        <v>813</v>
      </c>
      <c r="Q1976" s="284">
        <v>930</v>
      </c>
      <c r="R1976" s="284">
        <v>907</v>
      </c>
      <c r="S1976" s="284">
        <v>931</v>
      </c>
      <c r="T1976" s="284">
        <v>1178</v>
      </c>
      <c r="U1976" s="284">
        <v>1278</v>
      </c>
      <c r="V1976" s="284">
        <v>986</v>
      </c>
      <c r="W1976" s="284">
        <v>1091</v>
      </c>
      <c r="X1976" s="284">
        <v>775</v>
      </c>
      <c r="Y1976" s="284">
        <v>912</v>
      </c>
      <c r="Z1976" s="284">
        <v>1058</v>
      </c>
      <c r="AA1976" s="284">
        <v>851</v>
      </c>
      <c r="AB1976" s="284">
        <v>896</v>
      </c>
      <c r="AC1976" s="284">
        <v>1081</v>
      </c>
      <c r="AD1976" s="284">
        <v>1268</v>
      </c>
      <c r="AE1976" s="284">
        <v>958</v>
      </c>
      <c r="AF1976" s="284">
        <v>964</v>
      </c>
      <c r="AG1976" s="284">
        <v>1151</v>
      </c>
      <c r="AH1976" s="284">
        <v>1350</v>
      </c>
      <c r="AI1976" s="284">
        <v>744</v>
      </c>
      <c r="AJ1976" s="284">
        <v>917</v>
      </c>
      <c r="AK1976" s="284">
        <v>1103</v>
      </c>
      <c r="AL1976" s="284">
        <v>1294</v>
      </c>
      <c r="AM1976" s="284">
        <v>754</v>
      </c>
      <c r="AN1976" s="284">
        <v>873</v>
      </c>
      <c r="AO1976" s="284">
        <v>989</v>
      </c>
      <c r="AP1976" s="284">
        <v>918</v>
      </c>
      <c r="AQ1976" s="284">
        <v>918</v>
      </c>
      <c r="AR1976" s="284">
        <v>1275</v>
      </c>
      <c r="AS1976" s="284">
        <v>1013</v>
      </c>
      <c r="AU1976" t="s">
        <v>2927</v>
      </c>
    </row>
    <row r="1977" spans="4:47" ht="13.5" customHeight="1">
      <c r="D1977" s="283" t="s">
        <v>1897</v>
      </c>
      <c r="E1977" s="282"/>
      <c r="F1977" s="285" t="s">
        <v>849</v>
      </c>
      <c r="G1977" s="199">
        <v>14.299999999999999</v>
      </c>
      <c r="H1977" s="284">
        <v>715</v>
      </c>
      <c r="I1977" s="284">
        <v>720</v>
      </c>
      <c r="J1977" s="284">
        <v>861</v>
      </c>
      <c r="K1977" s="284">
        <v>772</v>
      </c>
      <c r="L1977" s="284">
        <v>772</v>
      </c>
      <c r="M1977" s="284">
        <v>932</v>
      </c>
      <c r="N1977" s="284">
        <v>894</v>
      </c>
      <c r="O1977" s="284">
        <v>760</v>
      </c>
      <c r="P1977" s="284">
        <v>903</v>
      </c>
      <c r="Q1977" s="284">
        <v>959</v>
      </c>
      <c r="R1977" s="284">
        <v>936</v>
      </c>
      <c r="S1977" s="284">
        <v>962</v>
      </c>
      <c r="T1977" s="284">
        <v>1225</v>
      </c>
      <c r="U1977" s="284">
        <v>1324</v>
      </c>
      <c r="V1977" s="284">
        <v>1024</v>
      </c>
      <c r="W1977" s="284">
        <v>1133</v>
      </c>
      <c r="X1977" s="284">
        <v>797</v>
      </c>
      <c r="Y1977" s="284">
        <v>943</v>
      </c>
      <c r="Z1977" s="284">
        <v>1094</v>
      </c>
      <c r="AA1977" s="284">
        <v>874</v>
      </c>
      <c r="AB1977" s="284">
        <v>928</v>
      </c>
      <c r="AC1977" s="284">
        <v>1126</v>
      </c>
      <c r="AD1977" s="284">
        <v>1321</v>
      </c>
      <c r="AE1977" s="284">
        <v>991</v>
      </c>
      <c r="AF1977" s="284">
        <v>996</v>
      </c>
      <c r="AG1977" s="284">
        <v>1196</v>
      </c>
      <c r="AH1977" s="284">
        <v>1404</v>
      </c>
      <c r="AI1977" s="284">
        <v>760</v>
      </c>
      <c r="AJ1977" s="284">
        <v>949</v>
      </c>
      <c r="AK1977" s="284">
        <v>1148</v>
      </c>
      <c r="AL1977" s="284">
        <v>1347</v>
      </c>
      <c r="AM1977" s="284">
        <v>776</v>
      </c>
      <c r="AN1977" s="284">
        <v>903</v>
      </c>
      <c r="AO1977" s="284">
        <v>1024</v>
      </c>
      <c r="AP1977" s="284">
        <v>957</v>
      </c>
      <c r="AQ1977" s="284">
        <v>957</v>
      </c>
      <c r="AR1977" s="284">
        <v>1342</v>
      </c>
      <c r="AS1977" s="284">
        <v>1052</v>
      </c>
      <c r="AU1977" t="s">
        <v>1897</v>
      </c>
    </row>
    <row r="1978" spans="4:47" ht="13.5" customHeight="1">
      <c r="D1978" s="283" t="s">
        <v>2928</v>
      </c>
      <c r="E1978" s="282"/>
      <c r="F1978" s="285" t="s">
        <v>3580</v>
      </c>
      <c r="G1978" s="199">
        <v>4.3999999999999995</v>
      </c>
      <c r="H1978" s="284">
        <v>391</v>
      </c>
      <c r="I1978" s="284">
        <v>401</v>
      </c>
      <c r="J1978" s="284">
        <v>457</v>
      </c>
      <c r="K1978" s="284">
        <v>420</v>
      </c>
      <c r="L1978" s="284">
        <v>417</v>
      </c>
      <c r="M1978" s="284">
        <v>498</v>
      </c>
      <c r="N1978" s="284">
        <v>443</v>
      </c>
      <c r="O1978" s="284">
        <v>394</v>
      </c>
      <c r="P1978" s="284">
        <v>434</v>
      </c>
      <c r="Q1978" s="284">
        <v>488</v>
      </c>
      <c r="R1978" s="284">
        <v>454</v>
      </c>
      <c r="S1978" s="284">
        <v>306</v>
      </c>
      <c r="T1978" s="284">
        <v>321</v>
      </c>
      <c r="U1978" s="284">
        <v>377</v>
      </c>
      <c r="V1978" s="284">
        <v>333</v>
      </c>
      <c r="W1978" s="284">
        <v>364</v>
      </c>
      <c r="X1978" s="284">
        <v>412</v>
      </c>
      <c r="Y1978" s="284">
        <v>443</v>
      </c>
      <c r="Z1978" s="284">
        <v>518</v>
      </c>
      <c r="AA1978" s="284">
        <v>454</v>
      </c>
      <c r="AB1978" s="284">
        <v>412</v>
      </c>
      <c r="AC1978" s="284">
        <v>457</v>
      </c>
      <c r="AD1978" s="284">
        <v>534</v>
      </c>
      <c r="AE1978" s="284">
        <v>454</v>
      </c>
      <c r="AF1978" s="284">
        <v>481</v>
      </c>
      <c r="AG1978" s="284">
        <v>513</v>
      </c>
      <c r="AH1978" s="284">
        <v>600</v>
      </c>
      <c r="AI1978" s="284">
        <v>322</v>
      </c>
      <c r="AJ1978" s="284">
        <v>412</v>
      </c>
      <c r="AK1978" s="284">
        <v>443</v>
      </c>
      <c r="AL1978" s="284">
        <v>518</v>
      </c>
      <c r="AM1978" s="284">
        <v>412</v>
      </c>
      <c r="AN1978" s="284">
        <v>448</v>
      </c>
      <c r="AO1978" s="284">
        <v>512</v>
      </c>
      <c r="AP1978" s="284">
        <v>462</v>
      </c>
      <c r="AQ1978" s="284">
        <v>539</v>
      </c>
      <c r="AR1978" s="284">
        <v>477</v>
      </c>
      <c r="AS1978" s="284">
        <v>583</v>
      </c>
      <c r="AU1978" t="s">
        <v>2928</v>
      </c>
    </row>
    <row r="1979" spans="4:47" ht="13.5" customHeight="1">
      <c r="D1979" s="283" t="s">
        <v>2929</v>
      </c>
      <c r="E1979" s="282"/>
      <c r="F1979" s="285" t="s">
        <v>4714</v>
      </c>
      <c r="G1979" s="199">
        <v>4.3999999999999995</v>
      </c>
      <c r="H1979" s="284">
        <v>439</v>
      </c>
      <c r="I1979" s="284">
        <v>435</v>
      </c>
      <c r="J1979" s="284">
        <v>528</v>
      </c>
      <c r="K1979" s="284">
        <v>464</v>
      </c>
      <c r="L1979" s="284">
        <v>457</v>
      </c>
      <c r="M1979" s="284">
        <v>563</v>
      </c>
      <c r="N1979" s="284">
        <v>531</v>
      </c>
      <c r="O1979" s="284">
        <v>459</v>
      </c>
      <c r="P1979" s="284">
        <v>462</v>
      </c>
      <c r="Q1979" s="284">
        <v>528</v>
      </c>
      <c r="R1979" s="284">
        <v>512</v>
      </c>
      <c r="S1979" s="284">
        <v>717</v>
      </c>
      <c r="T1979" s="284">
        <v>811</v>
      </c>
      <c r="U1979" s="284">
        <v>927</v>
      </c>
      <c r="V1979" s="284">
        <v>610</v>
      </c>
      <c r="W1979" s="284">
        <v>677</v>
      </c>
      <c r="X1979" s="284">
        <v>559</v>
      </c>
      <c r="Y1979" s="284">
        <v>610</v>
      </c>
      <c r="Z1979" s="284">
        <v>711</v>
      </c>
      <c r="AA1979" s="284">
        <v>618</v>
      </c>
      <c r="AB1979" s="284">
        <v>579</v>
      </c>
      <c r="AC1979" s="284">
        <v>645</v>
      </c>
      <c r="AD1979" s="284">
        <v>756</v>
      </c>
      <c r="AE1979" s="284">
        <v>632</v>
      </c>
      <c r="AF1979" s="284">
        <v>716</v>
      </c>
      <c r="AG1979" s="284">
        <v>785</v>
      </c>
      <c r="AH1979" s="284">
        <v>921</v>
      </c>
      <c r="AI1979" s="284">
        <v>579</v>
      </c>
      <c r="AJ1979" s="284">
        <v>622</v>
      </c>
      <c r="AK1979" s="284">
        <v>688</v>
      </c>
      <c r="AL1979" s="284">
        <v>807</v>
      </c>
      <c r="AM1979" s="284">
        <v>517</v>
      </c>
      <c r="AN1979" s="284">
        <v>556</v>
      </c>
      <c r="AO1979" s="284">
        <v>633</v>
      </c>
      <c r="AP1979" s="284">
        <v>491</v>
      </c>
      <c r="AQ1979" s="284">
        <v>491</v>
      </c>
      <c r="AR1979" s="284">
        <v>612</v>
      </c>
      <c r="AS1979" s="284">
        <v>689</v>
      </c>
      <c r="AU1979" t="s">
        <v>2929</v>
      </c>
    </row>
    <row r="1980" spans="4:47" ht="13.5" customHeight="1">
      <c r="D1980" s="283" t="s">
        <v>2932</v>
      </c>
      <c r="E1980" s="282"/>
      <c r="F1980" s="285" t="s">
        <v>3581</v>
      </c>
      <c r="G1980" s="199">
        <v>5.5</v>
      </c>
      <c r="H1980" s="284">
        <v>412</v>
      </c>
      <c r="I1980" s="284">
        <v>410</v>
      </c>
      <c r="J1980" s="284">
        <v>501</v>
      </c>
      <c r="K1980" s="284">
        <v>430</v>
      </c>
      <c r="L1980" s="284">
        <v>425</v>
      </c>
      <c r="M1980" s="284">
        <v>525</v>
      </c>
      <c r="N1980" s="284">
        <v>497</v>
      </c>
      <c r="O1980" s="284">
        <v>446</v>
      </c>
      <c r="P1980" s="284">
        <v>450</v>
      </c>
      <c r="Q1980" s="284">
        <v>514</v>
      </c>
      <c r="R1980" s="284">
        <v>501</v>
      </c>
      <c r="S1980" s="284">
        <v>572</v>
      </c>
      <c r="T1980" s="284">
        <v>677</v>
      </c>
      <c r="U1980" s="284">
        <v>756</v>
      </c>
      <c r="V1980" s="284">
        <v>554</v>
      </c>
      <c r="W1980" s="284">
        <v>612</v>
      </c>
      <c r="X1980" s="284">
        <v>478</v>
      </c>
      <c r="Y1980" s="284">
        <v>537</v>
      </c>
      <c r="Z1980" s="284">
        <v>625</v>
      </c>
      <c r="AA1980" s="284">
        <v>527</v>
      </c>
      <c r="AB1980" s="284">
        <v>520</v>
      </c>
      <c r="AC1980" s="284">
        <v>599</v>
      </c>
      <c r="AD1980" s="284">
        <v>702</v>
      </c>
      <c r="AE1980" s="284">
        <v>563</v>
      </c>
      <c r="AF1980" s="284">
        <v>589</v>
      </c>
      <c r="AG1980" s="284">
        <v>669</v>
      </c>
      <c r="AH1980" s="284">
        <v>784</v>
      </c>
      <c r="AI1980" s="284">
        <v>478</v>
      </c>
      <c r="AJ1980" s="284">
        <v>541</v>
      </c>
      <c r="AK1980" s="284">
        <v>620</v>
      </c>
      <c r="AL1980" s="284">
        <v>727</v>
      </c>
      <c r="AM1980" s="284">
        <v>457</v>
      </c>
      <c r="AN1980" s="284">
        <v>506</v>
      </c>
      <c r="AO1980" s="284">
        <v>575</v>
      </c>
      <c r="AP1980" s="284">
        <v>513</v>
      </c>
      <c r="AQ1980" s="284">
        <v>513</v>
      </c>
      <c r="AR1980" s="284">
        <v>656</v>
      </c>
      <c r="AS1980" s="284">
        <v>609</v>
      </c>
      <c r="AU1980" t="s">
        <v>2932</v>
      </c>
    </row>
    <row r="1981" spans="4:47" ht="13.5" customHeight="1">
      <c r="D1981" s="283" t="s">
        <v>2933</v>
      </c>
      <c r="E1981" s="282"/>
      <c r="F1981" s="285" t="s">
        <v>3838</v>
      </c>
      <c r="G1981" s="199">
        <v>5.5</v>
      </c>
      <c r="H1981" s="284">
        <v>463</v>
      </c>
      <c r="I1981" s="284">
        <v>460</v>
      </c>
      <c r="J1981" s="284">
        <v>562</v>
      </c>
      <c r="K1981" s="284">
        <v>494</v>
      </c>
      <c r="L1981" s="284">
        <v>488</v>
      </c>
      <c r="M1981" s="284">
        <v>606</v>
      </c>
      <c r="N1981" s="284">
        <v>573</v>
      </c>
      <c r="O1981" s="284">
        <v>491</v>
      </c>
      <c r="P1981" s="284">
        <v>495</v>
      </c>
      <c r="Q1981" s="284">
        <v>566</v>
      </c>
      <c r="R1981" s="284">
        <v>550</v>
      </c>
      <c r="S1981" s="284">
        <v>743</v>
      </c>
      <c r="T1981" s="284">
        <v>852</v>
      </c>
      <c r="U1981" s="284">
        <v>969</v>
      </c>
      <c r="V1981" s="284">
        <v>644</v>
      </c>
      <c r="W1981" s="284">
        <v>715</v>
      </c>
      <c r="X1981" s="284">
        <v>585</v>
      </c>
      <c r="Y1981" s="284">
        <v>646</v>
      </c>
      <c r="Z1981" s="284">
        <v>753</v>
      </c>
      <c r="AA1981" s="284">
        <v>646</v>
      </c>
      <c r="AB1981" s="284">
        <v>616</v>
      </c>
      <c r="AC1981" s="284">
        <v>696</v>
      </c>
      <c r="AD1981" s="284">
        <v>816</v>
      </c>
      <c r="AE1981" s="284">
        <v>669</v>
      </c>
      <c r="AF1981" s="284">
        <v>753</v>
      </c>
      <c r="AG1981" s="284">
        <v>836</v>
      </c>
      <c r="AH1981" s="284">
        <v>980</v>
      </c>
      <c r="AI1981" s="284">
        <v>600</v>
      </c>
      <c r="AJ1981" s="284">
        <v>658</v>
      </c>
      <c r="AK1981" s="284">
        <v>739</v>
      </c>
      <c r="AL1981" s="284">
        <v>867</v>
      </c>
      <c r="AM1981" s="284">
        <v>542</v>
      </c>
      <c r="AN1981" s="284">
        <v>591</v>
      </c>
      <c r="AO1981" s="284">
        <v>672</v>
      </c>
      <c r="AP1981" s="284">
        <v>526</v>
      </c>
      <c r="AQ1981" s="284">
        <v>526</v>
      </c>
      <c r="AR1981" s="284">
        <v>669</v>
      </c>
      <c r="AS1981" s="284">
        <v>723</v>
      </c>
      <c r="AU1981" t="s">
        <v>2933</v>
      </c>
    </row>
    <row r="1982" spans="4:47" ht="13.5" customHeight="1">
      <c r="D1982" s="283" t="s">
        <v>1893</v>
      </c>
      <c r="E1982" s="282"/>
      <c r="F1982" s="285" t="s">
        <v>1894</v>
      </c>
      <c r="G1982" s="199">
        <v>6.5</v>
      </c>
      <c r="H1982" s="284">
        <v>438</v>
      </c>
      <c r="I1982" s="284">
        <v>455</v>
      </c>
      <c r="J1982" s="284">
        <v>516</v>
      </c>
      <c r="K1982" s="284">
        <v>473</v>
      </c>
      <c r="L1982" s="284">
        <v>472</v>
      </c>
      <c r="M1982" s="284">
        <v>586</v>
      </c>
      <c r="N1982" s="284">
        <v>506</v>
      </c>
      <c r="O1982" s="284">
        <v>449</v>
      </c>
      <c r="P1982" s="284">
        <v>514</v>
      </c>
      <c r="Q1982" s="284">
        <v>567</v>
      </c>
      <c r="R1982" s="284">
        <v>528</v>
      </c>
      <c r="S1982" s="284">
        <v>607</v>
      </c>
      <c r="T1982" s="284">
        <v>732</v>
      </c>
      <c r="U1982" s="284">
        <v>810</v>
      </c>
      <c r="V1982" s="284">
        <v>598</v>
      </c>
      <c r="W1982" s="284">
        <v>661</v>
      </c>
      <c r="X1982" s="284">
        <v>493</v>
      </c>
      <c r="Y1982" s="284">
        <v>563</v>
      </c>
      <c r="Z1982" s="284">
        <v>671</v>
      </c>
      <c r="AA1982" s="284">
        <v>560</v>
      </c>
      <c r="AB1982" s="284">
        <v>533</v>
      </c>
      <c r="AC1982" s="284">
        <v>628</v>
      </c>
      <c r="AD1982" s="284">
        <v>762</v>
      </c>
      <c r="AE1982" s="284">
        <v>603</v>
      </c>
      <c r="AF1982" s="284">
        <v>604</v>
      </c>
      <c r="AG1982" s="284">
        <v>701</v>
      </c>
      <c r="AH1982" s="284">
        <v>847</v>
      </c>
      <c r="AI1982" s="284">
        <v>503</v>
      </c>
      <c r="AJ1982" s="284">
        <v>579</v>
      </c>
      <c r="AK1982" s="284">
        <v>672</v>
      </c>
      <c r="AL1982" s="284">
        <v>788</v>
      </c>
      <c r="AM1982" s="284">
        <v>483</v>
      </c>
      <c r="AN1982" s="284">
        <v>542</v>
      </c>
      <c r="AO1982" s="284">
        <v>615</v>
      </c>
      <c r="AP1982" s="284">
        <v>559</v>
      </c>
      <c r="AQ1982" s="284">
        <v>559</v>
      </c>
      <c r="AR1982" s="284">
        <v>732</v>
      </c>
      <c r="AS1982" s="284">
        <v>655</v>
      </c>
      <c r="AU1982" t="s">
        <v>1893</v>
      </c>
    </row>
    <row r="1983" spans="4:47" ht="13.5" customHeight="1">
      <c r="D1983" s="283" t="s">
        <v>3792</v>
      </c>
      <c r="E1983" s="282"/>
      <c r="F1983" s="285" t="s">
        <v>3838</v>
      </c>
      <c r="G1983" s="199">
        <v>6.5</v>
      </c>
      <c r="H1983" s="284">
        <v>506</v>
      </c>
      <c r="I1983" s="284">
        <v>503</v>
      </c>
      <c r="J1983" s="284">
        <v>615</v>
      </c>
      <c r="K1983" s="284">
        <v>544</v>
      </c>
      <c r="L1983" s="284">
        <v>539</v>
      </c>
      <c r="M1983" s="284">
        <v>672</v>
      </c>
      <c r="N1983" s="284">
        <v>637</v>
      </c>
      <c r="O1983" s="284">
        <v>543</v>
      </c>
      <c r="P1983" s="284">
        <v>548</v>
      </c>
      <c r="Q1983" s="284">
        <v>627</v>
      </c>
      <c r="R1983" s="284">
        <v>610</v>
      </c>
      <c r="S1983" s="284">
        <v>778</v>
      </c>
      <c r="T1983" s="284">
        <v>905</v>
      </c>
      <c r="U1983" s="284">
        <v>1022</v>
      </c>
      <c r="V1983" s="284">
        <v>688</v>
      </c>
      <c r="W1983" s="284">
        <v>763</v>
      </c>
      <c r="X1983" s="284">
        <v>625</v>
      </c>
      <c r="Y1983" s="284">
        <v>697</v>
      </c>
      <c r="Z1983" s="284">
        <v>812</v>
      </c>
      <c r="AA1983" s="284">
        <v>690</v>
      </c>
      <c r="AB1983" s="284">
        <v>667</v>
      </c>
      <c r="AC1983" s="284">
        <v>762</v>
      </c>
      <c r="AD1983" s="284">
        <v>893</v>
      </c>
      <c r="AE1983" s="284">
        <v>723</v>
      </c>
      <c r="AF1983" s="284">
        <v>804</v>
      </c>
      <c r="AG1983" s="284">
        <v>902</v>
      </c>
      <c r="AH1983" s="284">
        <v>1058</v>
      </c>
      <c r="AI1983" s="284">
        <v>637</v>
      </c>
      <c r="AJ1983" s="284">
        <v>709</v>
      </c>
      <c r="AK1983" s="284">
        <v>805</v>
      </c>
      <c r="AL1983" s="284">
        <v>944</v>
      </c>
      <c r="AM1983" s="284">
        <v>583</v>
      </c>
      <c r="AN1983" s="284">
        <v>641</v>
      </c>
      <c r="AO1983" s="284">
        <v>729</v>
      </c>
      <c r="AP1983" s="284">
        <v>588</v>
      </c>
      <c r="AQ1983" s="284">
        <v>588</v>
      </c>
      <c r="AR1983" s="284">
        <v>760</v>
      </c>
      <c r="AS1983" s="284">
        <v>768</v>
      </c>
      <c r="AU1983" t="s">
        <v>3792</v>
      </c>
    </row>
    <row r="1984" spans="4:47" ht="13.5" customHeight="1">
      <c r="D1984" s="283" t="s">
        <v>358</v>
      </c>
      <c r="E1984" s="282"/>
      <c r="F1984" s="285" t="s">
        <v>847</v>
      </c>
      <c r="G1984" s="199">
        <v>10.9</v>
      </c>
      <c r="H1984" s="284">
        <v>615</v>
      </c>
      <c r="I1984" s="284">
        <v>632</v>
      </c>
      <c r="J1984" s="284">
        <v>724</v>
      </c>
      <c r="K1984" s="284">
        <v>663</v>
      </c>
      <c r="L1984" s="284">
        <v>648</v>
      </c>
      <c r="M1984" s="284">
        <v>851</v>
      </c>
      <c r="N1984" s="284">
        <v>711</v>
      </c>
      <c r="O1984" s="284">
        <v>639</v>
      </c>
      <c r="P1984" s="284">
        <v>740</v>
      </c>
      <c r="Q1984" s="284">
        <v>819</v>
      </c>
      <c r="R1984" s="284">
        <v>794</v>
      </c>
      <c r="S1984" s="284">
        <v>846</v>
      </c>
      <c r="T1984" s="284">
        <v>1049</v>
      </c>
      <c r="U1984" s="284">
        <v>1148</v>
      </c>
      <c r="V1984" s="284">
        <v>878</v>
      </c>
      <c r="W1984" s="284">
        <v>973</v>
      </c>
      <c r="X1984" s="284">
        <v>667</v>
      </c>
      <c r="Y1984" s="284">
        <v>779</v>
      </c>
      <c r="Z1984" s="284">
        <v>936</v>
      </c>
      <c r="AA1984" s="284">
        <v>760</v>
      </c>
      <c r="AB1984" s="284">
        <v>742</v>
      </c>
      <c r="AC1984" s="284">
        <v>896</v>
      </c>
      <c r="AD1984" s="284">
        <v>1098</v>
      </c>
      <c r="AE1984" s="284">
        <v>842</v>
      </c>
      <c r="AF1984" s="284">
        <v>813</v>
      </c>
      <c r="AG1984" s="284">
        <v>968</v>
      </c>
      <c r="AH1984" s="284">
        <v>1183</v>
      </c>
      <c r="AI1984" s="284">
        <v>664</v>
      </c>
      <c r="AJ1984" s="284">
        <v>826</v>
      </c>
      <c r="AK1984" s="284">
        <v>980</v>
      </c>
      <c r="AL1984" s="284">
        <v>1150</v>
      </c>
      <c r="AM1984" s="284">
        <v>687</v>
      </c>
      <c r="AN1984" s="284">
        <v>784</v>
      </c>
      <c r="AO1984" s="284">
        <v>890</v>
      </c>
      <c r="AP1984" s="284">
        <v>806</v>
      </c>
      <c r="AQ1984" s="284">
        <v>806</v>
      </c>
      <c r="AR1984" s="284">
        <v>1099</v>
      </c>
      <c r="AS1984" s="284">
        <v>898</v>
      </c>
      <c r="AU1984" t="s">
        <v>358</v>
      </c>
    </row>
    <row r="1985" spans="1:47" ht="13.5" customHeight="1">
      <c r="D1985" s="283" t="s">
        <v>390</v>
      </c>
      <c r="E1985" s="282"/>
      <c r="F1985" s="285" t="s">
        <v>850</v>
      </c>
      <c r="G1985" s="199">
        <v>10.9</v>
      </c>
      <c r="H1985" s="284">
        <v>661</v>
      </c>
      <c r="I1985" s="284">
        <v>678</v>
      </c>
      <c r="J1985" s="284">
        <v>783</v>
      </c>
      <c r="K1985" s="284">
        <v>751</v>
      </c>
      <c r="L1985" s="284">
        <v>733</v>
      </c>
      <c r="M1985" s="284">
        <v>913</v>
      </c>
      <c r="N1985" s="284">
        <v>791</v>
      </c>
      <c r="O1985" s="284">
        <v>679</v>
      </c>
      <c r="P1985" s="284">
        <v>765</v>
      </c>
      <c r="Q1985" s="284">
        <v>865</v>
      </c>
      <c r="R1985" s="284">
        <v>838</v>
      </c>
      <c r="S1985" s="284">
        <v>1009</v>
      </c>
      <c r="T1985" s="284">
        <v>1214</v>
      </c>
      <c r="U1985" s="284">
        <v>1350</v>
      </c>
      <c r="V1985" s="284">
        <v>960</v>
      </c>
      <c r="W1985" s="284">
        <v>1066</v>
      </c>
      <c r="X1985" s="284">
        <v>768</v>
      </c>
      <c r="Y1985" s="284">
        <v>881</v>
      </c>
      <c r="Z1985" s="284">
        <v>1056</v>
      </c>
      <c r="AA1985" s="284">
        <v>872</v>
      </c>
      <c r="AB1985" s="284">
        <v>831</v>
      </c>
      <c r="AC1985" s="284">
        <v>985</v>
      </c>
      <c r="AD1985" s="284">
        <v>1203</v>
      </c>
      <c r="AE1985" s="284">
        <v>940</v>
      </c>
      <c r="AF1985" s="284">
        <v>973</v>
      </c>
      <c r="AG1985" s="284">
        <v>1130</v>
      </c>
      <c r="AH1985" s="284">
        <v>1374</v>
      </c>
      <c r="AI1985" s="284">
        <v>780</v>
      </c>
      <c r="AJ1985" s="284">
        <v>933</v>
      </c>
      <c r="AK1985" s="284">
        <v>1088</v>
      </c>
      <c r="AL1985" s="284">
        <v>1278</v>
      </c>
      <c r="AM1985" s="284">
        <v>763</v>
      </c>
      <c r="AN1985" s="284">
        <v>860</v>
      </c>
      <c r="AO1985" s="284">
        <v>977</v>
      </c>
      <c r="AP1985" s="284">
        <v>857</v>
      </c>
      <c r="AQ1985" s="284">
        <v>857</v>
      </c>
      <c r="AR1985" s="284">
        <v>1148</v>
      </c>
      <c r="AS1985" s="284">
        <v>1049</v>
      </c>
      <c r="AU1985" t="s">
        <v>390</v>
      </c>
    </row>
    <row r="1986" spans="1:47" ht="13.5" customHeight="1">
      <c r="D1986" s="283" t="s">
        <v>4592</v>
      </c>
      <c r="E1986" s="282"/>
      <c r="F1986" s="285" t="s">
        <v>4573</v>
      </c>
      <c r="G1986" s="199">
        <v>12</v>
      </c>
      <c r="H1986" s="287" t="s">
        <v>2022</v>
      </c>
      <c r="I1986" s="287" t="s">
        <v>2022</v>
      </c>
      <c r="J1986" s="287" t="s">
        <v>2022</v>
      </c>
      <c r="K1986" s="287" t="s">
        <v>2022</v>
      </c>
      <c r="L1986" s="287" t="s">
        <v>2022</v>
      </c>
      <c r="M1986" s="287" t="s">
        <v>2022</v>
      </c>
      <c r="N1986" s="287" t="s">
        <v>2022</v>
      </c>
      <c r="O1986" s="287" t="s">
        <v>2022</v>
      </c>
      <c r="P1986" s="287" t="s">
        <v>2022</v>
      </c>
      <c r="Q1986" s="287" t="s">
        <v>2022</v>
      </c>
      <c r="R1986" s="287" t="s">
        <v>2022</v>
      </c>
      <c r="S1986" s="284">
        <v>879</v>
      </c>
      <c r="T1986" s="284">
        <v>1101</v>
      </c>
      <c r="U1986" s="284">
        <v>1200</v>
      </c>
      <c r="V1986" s="284">
        <v>922</v>
      </c>
      <c r="W1986" s="284">
        <v>1022</v>
      </c>
      <c r="X1986" s="284">
        <v>690</v>
      </c>
      <c r="Y1986" s="284">
        <v>812</v>
      </c>
      <c r="Z1986" s="284">
        <v>978</v>
      </c>
      <c r="AA1986" s="284">
        <v>788</v>
      </c>
      <c r="AB1986" s="284">
        <v>774</v>
      </c>
      <c r="AC1986" s="284">
        <v>942</v>
      </c>
      <c r="AD1986" s="284">
        <v>1157</v>
      </c>
      <c r="AE1986" s="284">
        <v>879</v>
      </c>
      <c r="AF1986" s="284">
        <v>845</v>
      </c>
      <c r="AG1986" s="284">
        <v>1015</v>
      </c>
      <c r="AH1986" s="284">
        <v>1242</v>
      </c>
      <c r="AI1986" s="284">
        <v>0</v>
      </c>
      <c r="AJ1986" s="284">
        <v>863</v>
      </c>
      <c r="AK1986" s="284">
        <v>1031</v>
      </c>
      <c r="AL1986" s="284">
        <v>1210</v>
      </c>
      <c r="AM1986" s="284">
        <v>713</v>
      </c>
      <c r="AN1986" s="284">
        <v>820</v>
      </c>
      <c r="AO1986" s="284">
        <v>930</v>
      </c>
      <c r="AP1986" s="284">
        <v>852</v>
      </c>
      <c r="AQ1986" s="284">
        <v>852</v>
      </c>
      <c r="AR1986" s="284">
        <v>1175</v>
      </c>
      <c r="AS1986" s="284">
        <v>943</v>
      </c>
      <c r="AU1986" t="s">
        <v>4592</v>
      </c>
    </row>
    <row r="1987" spans="1:47" ht="13.5" customHeight="1">
      <c r="D1987" s="283" t="s">
        <v>4593</v>
      </c>
      <c r="E1987" s="282"/>
      <c r="F1987" s="285" t="s">
        <v>4582</v>
      </c>
      <c r="G1987" s="199">
        <v>12</v>
      </c>
      <c r="H1987" s="287" t="s">
        <v>2022</v>
      </c>
      <c r="I1987" s="287" t="s">
        <v>2022</v>
      </c>
      <c r="J1987" s="287" t="s">
        <v>2022</v>
      </c>
      <c r="K1987" s="287" t="s">
        <v>2022</v>
      </c>
      <c r="L1987" s="287" t="s">
        <v>2022</v>
      </c>
      <c r="M1987" s="287" t="s">
        <v>2022</v>
      </c>
      <c r="N1987" s="287" t="s">
        <v>2022</v>
      </c>
      <c r="O1987" s="287" t="s">
        <v>2022</v>
      </c>
      <c r="P1987" s="287" t="s">
        <v>2022</v>
      </c>
      <c r="Q1987" s="287" t="s">
        <v>2022</v>
      </c>
      <c r="R1987" s="287" t="s">
        <v>2022</v>
      </c>
      <c r="S1987" s="284">
        <v>1117</v>
      </c>
      <c r="T1987" s="284">
        <v>1343</v>
      </c>
      <c r="U1987" s="284">
        <v>1495</v>
      </c>
      <c r="V1987" s="284">
        <v>1043</v>
      </c>
      <c r="W1987" s="284">
        <v>1160</v>
      </c>
      <c r="X1987" s="284">
        <v>834</v>
      </c>
      <c r="Y1987" s="284">
        <v>958</v>
      </c>
      <c r="Z1987" s="284">
        <v>1149</v>
      </c>
      <c r="AA1987" s="284">
        <v>947</v>
      </c>
      <c r="AB1987" s="284">
        <v>906</v>
      </c>
      <c r="AC1987" s="284">
        <v>1075</v>
      </c>
      <c r="AD1987" s="284">
        <v>1313</v>
      </c>
      <c r="AE1987" s="284">
        <v>1025</v>
      </c>
      <c r="AF1987" s="284">
        <v>1048</v>
      </c>
      <c r="AG1987" s="284">
        <v>1220</v>
      </c>
      <c r="AH1987" s="284">
        <v>1484</v>
      </c>
      <c r="AI1987" s="284">
        <v>0</v>
      </c>
      <c r="AJ1987" s="284">
        <v>1013</v>
      </c>
      <c r="AK1987" s="284">
        <v>1183</v>
      </c>
      <c r="AL1987" s="284">
        <v>1390</v>
      </c>
      <c r="AM1987" s="284">
        <v>832</v>
      </c>
      <c r="AN1987" s="284">
        <v>939</v>
      </c>
      <c r="AO1987" s="284">
        <v>1067</v>
      </c>
      <c r="AP1987" s="284">
        <v>903</v>
      </c>
      <c r="AQ1987" s="284">
        <v>903</v>
      </c>
      <c r="AR1987" s="284">
        <v>1223</v>
      </c>
      <c r="AS1987" s="284">
        <v>1094</v>
      </c>
      <c r="AU1987" t="s">
        <v>4593</v>
      </c>
    </row>
    <row r="1988" spans="1:47" ht="13.5" customHeight="1">
      <c r="D1988" s="283" t="s">
        <v>359</v>
      </c>
      <c r="E1988" s="282"/>
      <c r="F1988" s="285" t="s">
        <v>848</v>
      </c>
      <c r="G1988" s="199">
        <v>13</v>
      </c>
      <c r="H1988" s="284">
        <v>660</v>
      </c>
      <c r="I1988" s="284">
        <v>683</v>
      </c>
      <c r="J1988" s="284">
        <v>781</v>
      </c>
      <c r="K1988" s="284">
        <v>715</v>
      </c>
      <c r="L1988" s="284">
        <v>699</v>
      </c>
      <c r="M1988" s="284">
        <v>937</v>
      </c>
      <c r="N1988" s="284">
        <v>772</v>
      </c>
      <c r="O1988" s="284">
        <v>692</v>
      </c>
      <c r="P1988" s="284">
        <v>816</v>
      </c>
      <c r="Q1988" s="284">
        <v>897</v>
      </c>
      <c r="R1988" s="284">
        <v>871</v>
      </c>
      <c r="S1988" s="284">
        <v>916</v>
      </c>
      <c r="T1988" s="284">
        <v>1157</v>
      </c>
      <c r="U1988" s="284">
        <v>1256</v>
      </c>
      <c r="V1988" s="284">
        <v>966</v>
      </c>
      <c r="W1988" s="284">
        <v>1071</v>
      </c>
      <c r="X1988" s="284">
        <v>713</v>
      </c>
      <c r="Y1988" s="284">
        <v>845</v>
      </c>
      <c r="Z1988" s="284">
        <v>1019</v>
      </c>
      <c r="AA1988" s="284">
        <v>815</v>
      </c>
      <c r="AB1988" s="284">
        <v>806</v>
      </c>
      <c r="AC1988" s="284">
        <v>988</v>
      </c>
      <c r="AD1988" s="284">
        <v>1216</v>
      </c>
      <c r="AE1988" s="284">
        <v>916</v>
      </c>
      <c r="AF1988" s="284">
        <v>877</v>
      </c>
      <c r="AG1988" s="284">
        <v>1061</v>
      </c>
      <c r="AH1988" s="284">
        <v>1301</v>
      </c>
      <c r="AI1988" s="284">
        <v>705</v>
      </c>
      <c r="AJ1988" s="284">
        <v>900</v>
      </c>
      <c r="AK1988" s="284">
        <v>1082</v>
      </c>
      <c r="AL1988" s="284">
        <v>1270</v>
      </c>
      <c r="AM1988" s="284">
        <v>739</v>
      </c>
      <c r="AN1988" s="284">
        <v>855</v>
      </c>
      <c r="AO1988" s="284">
        <v>970</v>
      </c>
      <c r="AP1988" s="284">
        <v>898</v>
      </c>
      <c r="AQ1988" s="284">
        <v>898</v>
      </c>
      <c r="AR1988" s="284">
        <v>1250</v>
      </c>
      <c r="AS1988" s="284">
        <v>988</v>
      </c>
      <c r="AU1988" t="s">
        <v>359</v>
      </c>
    </row>
    <row r="1989" spans="1:47" ht="13.5" customHeight="1">
      <c r="D1989" s="283" t="s">
        <v>391</v>
      </c>
      <c r="E1989" s="282"/>
      <c r="F1989" s="285" t="s">
        <v>851</v>
      </c>
      <c r="G1989" s="199">
        <v>13</v>
      </c>
      <c r="H1989" s="284">
        <v>799</v>
      </c>
      <c r="I1989" s="284">
        <v>819</v>
      </c>
      <c r="J1989" s="284">
        <v>942</v>
      </c>
      <c r="K1989" s="284">
        <v>901</v>
      </c>
      <c r="L1989" s="284">
        <v>880</v>
      </c>
      <c r="M1989" s="284">
        <v>1100</v>
      </c>
      <c r="N1989" s="284">
        <v>951</v>
      </c>
      <c r="O1989" s="284">
        <v>821</v>
      </c>
      <c r="P1989" s="284">
        <v>926</v>
      </c>
      <c r="Q1989" s="284">
        <v>1042</v>
      </c>
      <c r="R1989" s="284">
        <v>1007</v>
      </c>
      <c r="S1989" s="284">
        <v>1153</v>
      </c>
      <c r="T1989" s="284">
        <v>1398</v>
      </c>
      <c r="U1989" s="284">
        <v>1550</v>
      </c>
      <c r="V1989" s="284">
        <v>1126</v>
      </c>
      <c r="W1989" s="284">
        <v>1253</v>
      </c>
      <c r="X1989" s="284">
        <v>899</v>
      </c>
      <c r="Y1989" s="284">
        <v>1034</v>
      </c>
      <c r="Z1989" s="284">
        <v>1241</v>
      </c>
      <c r="AA1989" s="284">
        <v>1021</v>
      </c>
      <c r="AB1989" s="284">
        <v>980</v>
      </c>
      <c r="AC1989" s="284">
        <v>1165</v>
      </c>
      <c r="AD1989" s="284">
        <v>1423</v>
      </c>
      <c r="AE1989" s="284">
        <v>1109</v>
      </c>
      <c r="AF1989" s="284">
        <v>1122</v>
      </c>
      <c r="AG1989" s="284">
        <v>1310</v>
      </c>
      <c r="AH1989" s="284">
        <v>1594</v>
      </c>
      <c r="AI1989" s="284">
        <v>909</v>
      </c>
      <c r="AJ1989" s="284">
        <v>1093</v>
      </c>
      <c r="AK1989" s="284">
        <v>1278</v>
      </c>
      <c r="AL1989" s="284">
        <v>1501</v>
      </c>
      <c r="AM1989" s="284">
        <v>901</v>
      </c>
      <c r="AN1989" s="284">
        <v>1017</v>
      </c>
      <c r="AO1989" s="284">
        <v>1156</v>
      </c>
      <c r="AP1989" s="284">
        <v>948</v>
      </c>
      <c r="AQ1989" s="284">
        <v>948</v>
      </c>
      <c r="AR1989" s="284">
        <v>1298</v>
      </c>
      <c r="AS1989" s="284">
        <v>1139</v>
      </c>
      <c r="AU1989" t="s">
        <v>391</v>
      </c>
    </row>
    <row r="1990" spans="1:47" ht="13.5" customHeight="1">
      <c r="D1990" s="283" t="s">
        <v>2936</v>
      </c>
      <c r="E1990" s="282"/>
      <c r="F1990" s="285" t="s">
        <v>3582</v>
      </c>
      <c r="G1990" s="199">
        <v>14.1</v>
      </c>
      <c r="H1990" s="284">
        <v>724</v>
      </c>
      <c r="I1990" s="284">
        <v>726</v>
      </c>
      <c r="J1990" s="284">
        <v>889</v>
      </c>
      <c r="K1990" s="284">
        <v>772</v>
      </c>
      <c r="L1990" s="284">
        <v>769</v>
      </c>
      <c r="M1990" s="284">
        <v>956</v>
      </c>
      <c r="N1990" s="284">
        <v>916</v>
      </c>
      <c r="O1990" s="284">
        <v>852</v>
      </c>
      <c r="P1990" s="284">
        <v>863</v>
      </c>
      <c r="Q1990" s="284">
        <v>988</v>
      </c>
      <c r="R1990" s="284">
        <v>963</v>
      </c>
      <c r="S1990" s="284">
        <v>989</v>
      </c>
      <c r="T1990" s="284">
        <v>1250</v>
      </c>
      <c r="U1990" s="284">
        <v>1358</v>
      </c>
      <c r="V1990" s="284">
        <v>1052</v>
      </c>
      <c r="W1990" s="284">
        <v>1165</v>
      </c>
      <c r="X1990" s="284">
        <v>818</v>
      </c>
      <c r="Y1990" s="284">
        <v>963</v>
      </c>
      <c r="Z1990" s="284">
        <v>1118</v>
      </c>
      <c r="AA1990" s="284">
        <v>897</v>
      </c>
      <c r="AB1990" s="284">
        <v>948</v>
      </c>
      <c r="AC1990" s="284">
        <v>1145</v>
      </c>
      <c r="AD1990" s="284">
        <v>1343</v>
      </c>
      <c r="AE1990" s="284">
        <v>1013</v>
      </c>
      <c r="AF1990" s="284">
        <v>1016</v>
      </c>
      <c r="AG1990" s="284">
        <v>1215</v>
      </c>
      <c r="AH1990" s="284">
        <v>1426</v>
      </c>
      <c r="AI1990" s="284">
        <v>782</v>
      </c>
      <c r="AJ1990" s="284">
        <v>969</v>
      </c>
      <c r="AK1990" s="284">
        <v>1166</v>
      </c>
      <c r="AL1990" s="284">
        <v>1369</v>
      </c>
      <c r="AM1990" s="284">
        <v>797</v>
      </c>
      <c r="AN1990" s="284">
        <v>923</v>
      </c>
      <c r="AO1990" s="284">
        <v>1047</v>
      </c>
      <c r="AP1990" s="284">
        <v>980</v>
      </c>
      <c r="AQ1990" s="284">
        <v>980</v>
      </c>
      <c r="AR1990" s="284">
        <v>1361</v>
      </c>
      <c r="AS1990" s="284">
        <v>1074</v>
      </c>
      <c r="AU1990" t="s">
        <v>2936</v>
      </c>
    </row>
    <row r="1991" spans="1:47" ht="13.5" customHeight="1">
      <c r="D1991" s="283" t="s">
        <v>2937</v>
      </c>
      <c r="E1991" s="282"/>
      <c r="F1991" s="285" t="s">
        <v>3583</v>
      </c>
      <c r="G1991" s="199">
        <v>14.1</v>
      </c>
      <c r="H1991" s="284">
        <v>875</v>
      </c>
      <c r="I1991" s="284">
        <v>874</v>
      </c>
      <c r="J1991" s="284">
        <v>1073</v>
      </c>
      <c r="K1991" s="284">
        <v>957</v>
      </c>
      <c r="L1991" s="284">
        <v>950</v>
      </c>
      <c r="M1991" s="284">
        <v>1198</v>
      </c>
      <c r="N1991" s="284">
        <v>1143</v>
      </c>
      <c r="O1991" s="284">
        <v>979</v>
      </c>
      <c r="P1991" s="284">
        <v>990</v>
      </c>
      <c r="Q1991" s="284">
        <v>1133</v>
      </c>
      <c r="R1991" s="284">
        <v>1105</v>
      </c>
      <c r="S1991" s="284">
        <v>1235</v>
      </c>
      <c r="T1991" s="284">
        <v>1500</v>
      </c>
      <c r="U1991" s="284">
        <v>1663</v>
      </c>
      <c r="V1991" s="284">
        <v>1221</v>
      </c>
      <c r="W1991" s="284">
        <v>1359</v>
      </c>
      <c r="X1991" s="284">
        <v>1007</v>
      </c>
      <c r="Y1991" s="284">
        <v>1156</v>
      </c>
      <c r="Z1991" s="284">
        <v>1344</v>
      </c>
      <c r="AA1991" s="284">
        <v>1107</v>
      </c>
      <c r="AB1991" s="284">
        <v>1125</v>
      </c>
      <c r="AC1991" s="284">
        <v>1325</v>
      </c>
      <c r="AD1991" s="284">
        <v>1555</v>
      </c>
      <c r="AE1991" s="284">
        <v>1211</v>
      </c>
      <c r="AF1991" s="284">
        <v>1262</v>
      </c>
      <c r="AG1991" s="284">
        <v>1465</v>
      </c>
      <c r="AH1991" s="284">
        <v>1720</v>
      </c>
      <c r="AI1991" s="284">
        <v>993</v>
      </c>
      <c r="AJ1991" s="284">
        <v>1168</v>
      </c>
      <c r="AK1991" s="284">
        <v>1368</v>
      </c>
      <c r="AL1991" s="284">
        <v>1606</v>
      </c>
      <c r="AM1991" s="284">
        <v>965</v>
      </c>
      <c r="AN1991" s="284">
        <v>1090</v>
      </c>
      <c r="AO1991" s="284">
        <v>1239</v>
      </c>
      <c r="AP1991" s="284">
        <v>1037</v>
      </c>
      <c r="AQ1991" s="284">
        <v>1037</v>
      </c>
      <c r="AR1991" s="284">
        <v>1416</v>
      </c>
      <c r="AS1991" s="284">
        <v>1236</v>
      </c>
      <c r="AU1991" t="s">
        <v>2937</v>
      </c>
    </row>
    <row r="1992" spans="1:47" ht="13.5" customHeight="1">
      <c r="D1992" s="283" t="s">
        <v>360</v>
      </c>
      <c r="E1992" s="282"/>
      <c r="F1992" s="285" t="s">
        <v>849</v>
      </c>
      <c r="G1992" s="199">
        <v>15.2</v>
      </c>
      <c r="H1992" s="284">
        <v>734</v>
      </c>
      <c r="I1992" s="284">
        <v>762</v>
      </c>
      <c r="J1992" s="284">
        <v>870</v>
      </c>
      <c r="K1992" s="284">
        <v>796</v>
      </c>
      <c r="L1992" s="284">
        <v>778</v>
      </c>
      <c r="M1992" s="284">
        <v>1054</v>
      </c>
      <c r="N1992" s="284">
        <v>862</v>
      </c>
      <c r="O1992" s="284">
        <v>773</v>
      </c>
      <c r="P1992" s="284">
        <v>919</v>
      </c>
      <c r="Q1992" s="284">
        <v>1007</v>
      </c>
      <c r="R1992" s="284">
        <v>981</v>
      </c>
      <c r="S1992" s="284">
        <v>1024</v>
      </c>
      <c r="T1992" s="284">
        <v>1305</v>
      </c>
      <c r="U1992" s="284">
        <v>1413</v>
      </c>
      <c r="V1992" s="284">
        <v>1096</v>
      </c>
      <c r="W1992" s="284">
        <v>1215</v>
      </c>
      <c r="X1992" s="284">
        <v>789</v>
      </c>
      <c r="Y1992" s="284">
        <v>942</v>
      </c>
      <c r="Z1992" s="284">
        <v>1136</v>
      </c>
      <c r="AA1992" s="284">
        <v>902</v>
      </c>
      <c r="AB1992" s="284">
        <v>899</v>
      </c>
      <c r="AC1992" s="284">
        <v>1111</v>
      </c>
      <c r="AD1992" s="284">
        <v>1369</v>
      </c>
      <c r="AE1992" s="284">
        <v>1022</v>
      </c>
      <c r="AF1992" s="284">
        <v>970</v>
      </c>
      <c r="AG1992" s="284">
        <v>1183</v>
      </c>
      <c r="AH1992" s="284">
        <v>1455</v>
      </c>
      <c r="AI1992" s="284">
        <v>775</v>
      </c>
      <c r="AJ1992" s="284">
        <v>1008</v>
      </c>
      <c r="AK1992" s="284">
        <v>1219</v>
      </c>
      <c r="AL1992" s="284">
        <v>1432</v>
      </c>
      <c r="AM1992" s="284">
        <v>825</v>
      </c>
      <c r="AN1992" s="284">
        <v>961</v>
      </c>
      <c r="AO1992" s="284">
        <v>1089</v>
      </c>
      <c r="AP1992" s="284">
        <v>1028</v>
      </c>
      <c r="AQ1992" s="284">
        <v>1028</v>
      </c>
      <c r="AR1992" s="284">
        <v>1439</v>
      </c>
      <c r="AS1992" s="284">
        <v>1119</v>
      </c>
      <c r="AU1992" t="s">
        <v>360</v>
      </c>
    </row>
    <row r="1993" spans="1:47" ht="13.5" customHeight="1">
      <c r="D1993" s="283" t="s">
        <v>392</v>
      </c>
      <c r="E1993" s="282"/>
      <c r="F1993" s="285" t="s">
        <v>852</v>
      </c>
      <c r="G1993" s="199">
        <v>15.2</v>
      </c>
      <c r="H1993" s="284">
        <v>880</v>
      </c>
      <c r="I1993" s="284">
        <v>905</v>
      </c>
      <c r="J1993" s="284">
        <v>1040</v>
      </c>
      <c r="K1993" s="284">
        <v>996</v>
      </c>
      <c r="L1993" s="284">
        <v>972</v>
      </c>
      <c r="M1993" s="284">
        <v>1224</v>
      </c>
      <c r="N1993" s="284">
        <v>1053</v>
      </c>
      <c r="O1993" s="284">
        <v>907</v>
      </c>
      <c r="P1993" s="284">
        <v>1031</v>
      </c>
      <c r="Q1993" s="284">
        <v>1157</v>
      </c>
      <c r="R1993" s="284">
        <v>1122</v>
      </c>
      <c r="S1993" s="284">
        <v>1271</v>
      </c>
      <c r="T1993" s="284">
        <v>1554</v>
      </c>
      <c r="U1993" s="284">
        <v>1718</v>
      </c>
      <c r="V1993" s="284">
        <v>1265</v>
      </c>
      <c r="W1993" s="284">
        <v>1407</v>
      </c>
      <c r="X1993" s="284">
        <v>980</v>
      </c>
      <c r="Y1993" s="284">
        <v>1136</v>
      </c>
      <c r="Z1993" s="284">
        <v>1366</v>
      </c>
      <c r="AA1993" s="284">
        <v>1115</v>
      </c>
      <c r="AB1993" s="284">
        <v>1078</v>
      </c>
      <c r="AC1993" s="284">
        <v>1293</v>
      </c>
      <c r="AD1993" s="284">
        <v>1584</v>
      </c>
      <c r="AE1993" s="284">
        <v>1222</v>
      </c>
      <c r="AF1993" s="284">
        <v>1221</v>
      </c>
      <c r="AG1993" s="284">
        <v>1438</v>
      </c>
      <c r="AH1993" s="284">
        <v>1754</v>
      </c>
      <c r="AI1993" s="284">
        <v>987</v>
      </c>
      <c r="AJ1993" s="284">
        <v>1206</v>
      </c>
      <c r="AK1993" s="284">
        <v>1421</v>
      </c>
      <c r="AL1993" s="284">
        <v>1669</v>
      </c>
      <c r="AM1993" s="284">
        <v>992</v>
      </c>
      <c r="AN1993" s="284">
        <v>1128</v>
      </c>
      <c r="AO1993" s="284">
        <v>1281</v>
      </c>
      <c r="AP1993" s="284">
        <v>1084</v>
      </c>
      <c r="AQ1993" s="284">
        <v>1084</v>
      </c>
      <c r="AR1993" s="284">
        <v>1493</v>
      </c>
      <c r="AS1993" s="284">
        <v>1281</v>
      </c>
      <c r="AU1993" t="s">
        <v>392</v>
      </c>
    </row>
    <row r="1994" spans="1:47" ht="13.5" customHeight="1">
      <c r="A1994" s="283"/>
      <c r="B1994" s="283"/>
      <c r="C1994" s="293"/>
      <c r="D1994" s="283" t="s">
        <v>361</v>
      </c>
      <c r="E1994" s="283" t="s">
        <v>4713</v>
      </c>
      <c r="F1994" s="285" t="s">
        <v>847</v>
      </c>
      <c r="G1994" s="199">
        <v>2.1</v>
      </c>
      <c r="H1994" s="284">
        <v>242</v>
      </c>
      <c r="I1994" s="284">
        <v>242</v>
      </c>
      <c r="J1994" s="284">
        <v>279</v>
      </c>
      <c r="K1994" s="284">
        <v>242</v>
      </c>
      <c r="L1994" s="284">
        <v>242</v>
      </c>
      <c r="M1994" s="284">
        <v>279</v>
      </c>
      <c r="N1994" s="284">
        <v>259</v>
      </c>
      <c r="O1994" s="284">
        <v>242</v>
      </c>
      <c r="P1994" s="284">
        <v>253</v>
      </c>
      <c r="Q1994" s="284">
        <v>291</v>
      </c>
      <c r="R1994" s="284">
        <v>278</v>
      </c>
      <c r="S1994" s="284">
        <v>315</v>
      </c>
      <c r="T1994" s="284">
        <v>357</v>
      </c>
      <c r="U1994" s="284">
        <v>406</v>
      </c>
      <c r="V1994" s="284">
        <v>303</v>
      </c>
      <c r="W1994" s="284">
        <v>335</v>
      </c>
      <c r="X1994" s="284">
        <v>268</v>
      </c>
      <c r="Y1994" s="284">
        <v>291</v>
      </c>
      <c r="Z1994" s="284">
        <v>346</v>
      </c>
      <c r="AA1994" s="284">
        <v>301</v>
      </c>
      <c r="AB1994" s="284">
        <v>278</v>
      </c>
      <c r="AC1994" s="284">
        <v>309</v>
      </c>
      <c r="AD1994" s="284">
        <v>371</v>
      </c>
      <c r="AE1994" s="284">
        <v>312</v>
      </c>
      <c r="AF1994" s="284">
        <v>313</v>
      </c>
      <c r="AG1994" s="284">
        <v>345</v>
      </c>
      <c r="AH1994" s="284">
        <v>413</v>
      </c>
      <c r="AI1994" s="284">
        <v>275</v>
      </c>
      <c r="AJ1994" s="284">
        <v>301</v>
      </c>
      <c r="AK1994" s="284">
        <v>333</v>
      </c>
      <c r="AL1994" s="284">
        <v>390</v>
      </c>
      <c r="AM1994" s="284">
        <v>266</v>
      </c>
      <c r="AN1994" s="284">
        <v>284</v>
      </c>
      <c r="AO1994" s="284">
        <v>324</v>
      </c>
      <c r="AP1994" s="284">
        <v>264</v>
      </c>
      <c r="AQ1994" s="284">
        <v>264</v>
      </c>
      <c r="AR1994" s="284">
        <v>316</v>
      </c>
      <c r="AS1994" s="284">
        <v>265</v>
      </c>
      <c r="AU1994" t="s">
        <v>361</v>
      </c>
    </row>
    <row r="1995" spans="1:47" ht="13.5" customHeight="1">
      <c r="A1995" s="283"/>
      <c r="B1995" s="283"/>
      <c r="C1995" s="293"/>
      <c r="D1995" s="283" t="s">
        <v>3480</v>
      </c>
      <c r="E1995" s="283" t="s">
        <v>4713</v>
      </c>
      <c r="F1995" s="285" t="s">
        <v>847</v>
      </c>
      <c r="G1995" s="199">
        <v>2.1</v>
      </c>
      <c r="H1995" s="284">
        <v>242</v>
      </c>
      <c r="I1995" s="284">
        <v>242</v>
      </c>
      <c r="J1995" s="284">
        <v>279</v>
      </c>
      <c r="K1995" s="284">
        <v>242</v>
      </c>
      <c r="L1995" s="284">
        <v>242</v>
      </c>
      <c r="M1995" s="284">
        <v>279</v>
      </c>
      <c r="N1995" s="284">
        <v>259</v>
      </c>
      <c r="O1995" s="284">
        <v>242</v>
      </c>
      <c r="P1995" s="284">
        <v>253</v>
      </c>
      <c r="Q1995" s="284">
        <v>291</v>
      </c>
      <c r="R1995" s="284">
        <v>278</v>
      </c>
      <c r="S1995" s="284">
        <v>315</v>
      </c>
      <c r="T1995" s="284">
        <v>357</v>
      </c>
      <c r="U1995" s="284">
        <v>406</v>
      </c>
      <c r="V1995" s="284">
        <v>303</v>
      </c>
      <c r="W1995" s="284">
        <v>335</v>
      </c>
      <c r="X1995" s="284">
        <v>268</v>
      </c>
      <c r="Y1995" s="284">
        <v>291</v>
      </c>
      <c r="Z1995" s="284">
        <v>346</v>
      </c>
      <c r="AA1995" s="284">
        <v>301</v>
      </c>
      <c r="AB1995" s="284">
        <v>278</v>
      </c>
      <c r="AC1995" s="284">
        <v>309</v>
      </c>
      <c r="AD1995" s="284">
        <v>371</v>
      </c>
      <c r="AE1995" s="284">
        <v>312</v>
      </c>
      <c r="AF1995" s="284">
        <v>313</v>
      </c>
      <c r="AG1995" s="284">
        <v>345</v>
      </c>
      <c r="AH1995" s="284">
        <v>413</v>
      </c>
      <c r="AI1995" s="284">
        <v>275</v>
      </c>
      <c r="AJ1995" s="284">
        <v>301</v>
      </c>
      <c r="AK1995" s="284">
        <v>333</v>
      </c>
      <c r="AL1995" s="284">
        <v>390</v>
      </c>
      <c r="AM1995" s="284">
        <v>266</v>
      </c>
      <c r="AN1995" s="284">
        <v>284</v>
      </c>
      <c r="AO1995" s="284">
        <v>324</v>
      </c>
      <c r="AP1995" s="284">
        <v>264</v>
      </c>
      <c r="AQ1995" s="284">
        <v>264</v>
      </c>
      <c r="AR1995" s="284">
        <v>316</v>
      </c>
      <c r="AS1995" s="284">
        <v>265</v>
      </c>
      <c r="AU1995" t="s">
        <v>3480</v>
      </c>
    </row>
    <row r="1996" spans="1:47" ht="13.5" customHeight="1">
      <c r="A1996" s="283"/>
      <c r="B1996" s="283"/>
      <c r="C1996" s="293"/>
      <c r="D1996" s="283" t="s">
        <v>4594</v>
      </c>
      <c r="E1996" s="283" t="s">
        <v>4713</v>
      </c>
      <c r="F1996" s="285" t="s">
        <v>4573</v>
      </c>
      <c r="G1996" s="199">
        <v>2.3000000000000003</v>
      </c>
      <c r="H1996" s="287" t="s">
        <v>2022</v>
      </c>
      <c r="I1996" s="287" t="s">
        <v>2022</v>
      </c>
      <c r="J1996" s="287" t="s">
        <v>2022</v>
      </c>
      <c r="K1996" s="287" t="s">
        <v>2022</v>
      </c>
      <c r="L1996" s="287" t="s">
        <v>2022</v>
      </c>
      <c r="M1996" s="287" t="s">
        <v>2022</v>
      </c>
      <c r="N1996" s="287" t="s">
        <v>2022</v>
      </c>
      <c r="O1996" s="287" t="s">
        <v>2022</v>
      </c>
      <c r="P1996" s="287" t="s">
        <v>2022</v>
      </c>
      <c r="Q1996" s="287" t="s">
        <v>2022</v>
      </c>
      <c r="R1996" s="287" t="s">
        <v>2022</v>
      </c>
      <c r="S1996" s="284">
        <v>342</v>
      </c>
      <c r="T1996" s="284">
        <v>388</v>
      </c>
      <c r="U1996" s="284">
        <v>441</v>
      </c>
      <c r="V1996" s="284">
        <v>324</v>
      </c>
      <c r="W1996" s="284">
        <v>359</v>
      </c>
      <c r="X1996" s="284">
        <v>285</v>
      </c>
      <c r="Y1996" s="284">
        <v>311</v>
      </c>
      <c r="Z1996" s="284">
        <v>369</v>
      </c>
      <c r="AA1996" s="284">
        <v>321</v>
      </c>
      <c r="AB1996" s="284">
        <v>297</v>
      </c>
      <c r="AC1996" s="284">
        <v>331</v>
      </c>
      <c r="AD1996" s="284">
        <v>397</v>
      </c>
      <c r="AE1996" s="284">
        <v>333</v>
      </c>
      <c r="AF1996" s="284">
        <v>332</v>
      </c>
      <c r="AG1996" s="284">
        <v>367</v>
      </c>
      <c r="AH1996" s="284">
        <v>440</v>
      </c>
      <c r="AI1996" s="284">
        <v>0</v>
      </c>
      <c r="AJ1996" s="284">
        <v>321</v>
      </c>
      <c r="AK1996" s="284">
        <v>356</v>
      </c>
      <c r="AL1996" s="284">
        <v>417</v>
      </c>
      <c r="AM1996" s="284">
        <v>284</v>
      </c>
      <c r="AN1996" s="284">
        <v>304</v>
      </c>
      <c r="AO1996" s="284">
        <v>347</v>
      </c>
      <c r="AP1996" s="284">
        <v>287</v>
      </c>
      <c r="AQ1996" s="284">
        <v>287</v>
      </c>
      <c r="AR1996" s="284">
        <v>345</v>
      </c>
      <c r="AS1996" s="284">
        <v>286</v>
      </c>
      <c r="AU1996" t="s">
        <v>4594</v>
      </c>
    </row>
    <row r="1997" spans="1:47" ht="13.5" customHeight="1">
      <c r="A1997" s="283"/>
      <c r="B1997" s="283"/>
      <c r="C1997" s="293"/>
      <c r="D1997" s="283" t="s">
        <v>4595</v>
      </c>
      <c r="E1997" s="283" t="s">
        <v>4713</v>
      </c>
      <c r="F1997" s="285" t="s">
        <v>4573</v>
      </c>
      <c r="G1997" s="199">
        <v>2.3000000000000003</v>
      </c>
      <c r="H1997" s="287" t="s">
        <v>2022</v>
      </c>
      <c r="I1997" s="287" t="s">
        <v>2022</v>
      </c>
      <c r="J1997" s="287" t="s">
        <v>2022</v>
      </c>
      <c r="K1997" s="287" t="s">
        <v>2022</v>
      </c>
      <c r="L1997" s="287" t="s">
        <v>2022</v>
      </c>
      <c r="M1997" s="287" t="s">
        <v>2022</v>
      </c>
      <c r="N1997" s="287" t="s">
        <v>2022</v>
      </c>
      <c r="O1997" s="287" t="s">
        <v>2022</v>
      </c>
      <c r="P1997" s="287" t="s">
        <v>2022</v>
      </c>
      <c r="Q1997" s="287" t="s">
        <v>2022</v>
      </c>
      <c r="R1997" s="287" t="s">
        <v>2022</v>
      </c>
      <c r="S1997" s="284">
        <v>342</v>
      </c>
      <c r="T1997" s="284">
        <v>388</v>
      </c>
      <c r="U1997" s="284">
        <v>441</v>
      </c>
      <c r="V1997" s="284">
        <v>324</v>
      </c>
      <c r="W1997" s="284">
        <v>359</v>
      </c>
      <c r="X1997" s="284">
        <v>285</v>
      </c>
      <c r="Y1997" s="284">
        <v>311</v>
      </c>
      <c r="Z1997" s="284">
        <v>369</v>
      </c>
      <c r="AA1997" s="284">
        <v>321</v>
      </c>
      <c r="AB1997" s="284">
        <v>297</v>
      </c>
      <c r="AC1997" s="284">
        <v>331</v>
      </c>
      <c r="AD1997" s="284">
        <v>397</v>
      </c>
      <c r="AE1997" s="284">
        <v>333</v>
      </c>
      <c r="AF1997" s="284">
        <v>332</v>
      </c>
      <c r="AG1997" s="284">
        <v>367</v>
      </c>
      <c r="AH1997" s="284">
        <v>440</v>
      </c>
      <c r="AI1997" s="284">
        <v>0</v>
      </c>
      <c r="AJ1997" s="284">
        <v>321</v>
      </c>
      <c r="AK1997" s="284">
        <v>356</v>
      </c>
      <c r="AL1997" s="284">
        <v>417</v>
      </c>
      <c r="AM1997" s="284">
        <v>284</v>
      </c>
      <c r="AN1997" s="284">
        <v>304</v>
      </c>
      <c r="AO1997" s="284">
        <v>347</v>
      </c>
      <c r="AP1997" s="284">
        <v>287</v>
      </c>
      <c r="AQ1997" s="284">
        <v>287</v>
      </c>
      <c r="AR1997" s="284">
        <v>345</v>
      </c>
      <c r="AS1997" s="284">
        <v>286</v>
      </c>
      <c r="AU1997" t="s">
        <v>4595</v>
      </c>
    </row>
    <row r="1998" spans="1:47" ht="13.5" customHeight="1">
      <c r="A1998" s="272"/>
      <c r="B1998" s="272"/>
      <c r="C1998" s="292"/>
      <c r="D1998" s="283" t="s">
        <v>362</v>
      </c>
      <c r="E1998" s="283" t="s">
        <v>4713</v>
      </c>
      <c r="F1998" s="285" t="s">
        <v>848</v>
      </c>
      <c r="G1998" s="199">
        <v>2.5</v>
      </c>
      <c r="H1998" s="284">
        <v>278</v>
      </c>
      <c r="I1998" s="284">
        <v>278</v>
      </c>
      <c r="J1998" s="284">
        <v>320</v>
      </c>
      <c r="K1998" s="284">
        <v>278</v>
      </c>
      <c r="L1998" s="284">
        <v>278</v>
      </c>
      <c r="M1998" s="284">
        <v>320</v>
      </c>
      <c r="N1998" s="284">
        <v>298</v>
      </c>
      <c r="O1998" s="284">
        <v>278</v>
      </c>
      <c r="P1998" s="284">
        <v>292</v>
      </c>
      <c r="Q1998" s="284">
        <v>334</v>
      </c>
      <c r="R1998" s="284">
        <v>319</v>
      </c>
      <c r="S1998" s="284">
        <v>353</v>
      </c>
      <c r="T1998" s="284">
        <v>402</v>
      </c>
      <c r="U1998" s="284">
        <v>456</v>
      </c>
      <c r="V1998" s="284">
        <v>344</v>
      </c>
      <c r="W1998" s="284">
        <v>382</v>
      </c>
      <c r="X1998" s="284">
        <v>302</v>
      </c>
      <c r="Y1998" s="284">
        <v>330</v>
      </c>
      <c r="Z1998" s="284">
        <v>392</v>
      </c>
      <c r="AA1998" s="284">
        <v>340</v>
      </c>
      <c r="AB1998" s="284">
        <v>315</v>
      </c>
      <c r="AC1998" s="284">
        <v>352</v>
      </c>
      <c r="AD1998" s="284">
        <v>423</v>
      </c>
      <c r="AE1998" s="284">
        <v>354</v>
      </c>
      <c r="AF1998" s="284">
        <v>351</v>
      </c>
      <c r="AG1998" s="284">
        <v>388</v>
      </c>
      <c r="AH1998" s="284">
        <v>466</v>
      </c>
      <c r="AI1998" s="284">
        <v>309</v>
      </c>
      <c r="AJ1998" s="284">
        <v>341</v>
      </c>
      <c r="AK1998" s="284">
        <v>378</v>
      </c>
      <c r="AL1998" s="284">
        <v>443</v>
      </c>
      <c r="AM1998" s="284">
        <v>302</v>
      </c>
      <c r="AN1998" s="284">
        <v>324</v>
      </c>
      <c r="AO1998" s="284">
        <v>369</v>
      </c>
      <c r="AP1998" s="284">
        <v>310</v>
      </c>
      <c r="AQ1998" s="284">
        <v>310</v>
      </c>
      <c r="AR1998" s="284">
        <v>374</v>
      </c>
      <c r="AS1998" s="284">
        <v>307</v>
      </c>
      <c r="AU1998" t="s">
        <v>362</v>
      </c>
    </row>
    <row r="1999" spans="1:47" ht="13.5" customHeight="1">
      <c r="A1999" s="272"/>
      <c r="B1999" s="272"/>
      <c r="C1999" s="292"/>
      <c r="D1999" s="283" t="s">
        <v>3481</v>
      </c>
      <c r="E1999" s="283" t="s">
        <v>4713</v>
      </c>
      <c r="F1999" s="285" t="s">
        <v>848</v>
      </c>
      <c r="G1999" s="199">
        <v>2.5</v>
      </c>
      <c r="H1999" s="284">
        <v>278</v>
      </c>
      <c r="I1999" s="284">
        <v>278</v>
      </c>
      <c r="J1999" s="284">
        <v>320</v>
      </c>
      <c r="K1999" s="284">
        <v>278</v>
      </c>
      <c r="L1999" s="284">
        <v>278</v>
      </c>
      <c r="M1999" s="284">
        <v>320</v>
      </c>
      <c r="N1999" s="284">
        <v>298</v>
      </c>
      <c r="O1999" s="284">
        <v>278</v>
      </c>
      <c r="P1999" s="284">
        <v>292</v>
      </c>
      <c r="Q1999" s="284">
        <v>334</v>
      </c>
      <c r="R1999" s="284">
        <v>319</v>
      </c>
      <c r="S1999" s="284">
        <v>353</v>
      </c>
      <c r="T1999" s="284">
        <v>402</v>
      </c>
      <c r="U1999" s="284">
        <v>456</v>
      </c>
      <c r="V1999" s="284">
        <v>344</v>
      </c>
      <c r="W1999" s="284">
        <v>382</v>
      </c>
      <c r="X1999" s="284">
        <v>302</v>
      </c>
      <c r="Y1999" s="284">
        <v>330</v>
      </c>
      <c r="Z1999" s="284">
        <v>392</v>
      </c>
      <c r="AA1999" s="284">
        <v>340</v>
      </c>
      <c r="AB1999" s="284">
        <v>315</v>
      </c>
      <c r="AC1999" s="284">
        <v>352</v>
      </c>
      <c r="AD1999" s="284">
        <v>423</v>
      </c>
      <c r="AE1999" s="284">
        <v>354</v>
      </c>
      <c r="AF1999" s="284">
        <v>351</v>
      </c>
      <c r="AG1999" s="284">
        <v>388</v>
      </c>
      <c r="AH1999" s="284">
        <v>466</v>
      </c>
      <c r="AI1999" s="284">
        <v>309</v>
      </c>
      <c r="AJ1999" s="284">
        <v>341</v>
      </c>
      <c r="AK1999" s="284">
        <v>378</v>
      </c>
      <c r="AL1999" s="284">
        <v>443</v>
      </c>
      <c r="AM1999" s="284">
        <v>302</v>
      </c>
      <c r="AN1999" s="284">
        <v>324</v>
      </c>
      <c r="AO1999" s="284">
        <v>369</v>
      </c>
      <c r="AP1999" s="284">
        <v>310</v>
      </c>
      <c r="AQ1999" s="284">
        <v>310</v>
      </c>
      <c r="AR1999" s="284">
        <v>374</v>
      </c>
      <c r="AS1999" s="284">
        <v>307</v>
      </c>
      <c r="AU1999" t="s">
        <v>3481</v>
      </c>
    </row>
    <row r="2000" spans="1:47" ht="13.5" customHeight="1">
      <c r="A2000" s="283"/>
      <c r="B2000" s="283"/>
      <c r="C2000" s="293"/>
      <c r="D2000" s="283" t="s">
        <v>2938</v>
      </c>
      <c r="E2000" s="283" t="s">
        <v>4713</v>
      </c>
      <c r="F2000" s="285" t="s">
        <v>3582</v>
      </c>
      <c r="G2000" s="199">
        <v>2.7</v>
      </c>
      <c r="H2000" s="284">
        <v>298</v>
      </c>
      <c r="I2000" s="284">
        <v>294</v>
      </c>
      <c r="J2000" s="284">
        <v>351</v>
      </c>
      <c r="K2000" s="284">
        <v>298</v>
      </c>
      <c r="L2000" s="284">
        <v>294</v>
      </c>
      <c r="M2000" s="284">
        <v>351</v>
      </c>
      <c r="N2000" s="284">
        <v>330</v>
      </c>
      <c r="O2000" s="284">
        <v>309</v>
      </c>
      <c r="P2000" s="284">
        <v>310</v>
      </c>
      <c r="Q2000" s="284">
        <v>355</v>
      </c>
      <c r="R2000" s="284">
        <v>339</v>
      </c>
      <c r="S2000" s="284">
        <v>371</v>
      </c>
      <c r="T2000" s="284">
        <v>425</v>
      </c>
      <c r="U2000" s="284">
        <v>480</v>
      </c>
      <c r="V2000" s="284">
        <v>365</v>
      </c>
      <c r="W2000" s="284">
        <v>404</v>
      </c>
      <c r="X2000" s="284">
        <v>327</v>
      </c>
      <c r="Y2000" s="284">
        <v>358</v>
      </c>
      <c r="Z2000" s="284">
        <v>417</v>
      </c>
      <c r="AA2000" s="284">
        <v>361</v>
      </c>
      <c r="AB2000" s="284">
        <v>347</v>
      </c>
      <c r="AC2000" s="284">
        <v>387</v>
      </c>
      <c r="AD2000" s="284">
        <v>453</v>
      </c>
      <c r="AE2000" s="284">
        <v>378</v>
      </c>
      <c r="AF2000" s="284">
        <v>381</v>
      </c>
      <c r="AG2000" s="284">
        <v>422</v>
      </c>
      <c r="AH2000" s="284">
        <v>494</v>
      </c>
      <c r="AI2000" s="284">
        <v>330</v>
      </c>
      <c r="AJ2000" s="284">
        <v>357</v>
      </c>
      <c r="AK2000" s="284">
        <v>398</v>
      </c>
      <c r="AL2000" s="284">
        <v>466</v>
      </c>
      <c r="AM2000" s="284">
        <v>316</v>
      </c>
      <c r="AN2000" s="284">
        <v>340</v>
      </c>
      <c r="AO2000" s="284">
        <v>387</v>
      </c>
      <c r="AP2000" s="284">
        <v>329</v>
      </c>
      <c r="AQ2000" s="284">
        <v>329</v>
      </c>
      <c r="AR2000" s="284">
        <v>398</v>
      </c>
      <c r="AS2000" s="284">
        <v>326</v>
      </c>
      <c r="AU2000" t="s">
        <v>2938</v>
      </c>
    </row>
    <row r="2001" spans="1:47" ht="13.5" customHeight="1">
      <c r="A2001" s="283"/>
      <c r="B2001" s="283"/>
      <c r="C2001" s="293"/>
      <c r="D2001" s="283" t="s">
        <v>3482</v>
      </c>
      <c r="E2001" s="283" t="s">
        <v>4713</v>
      </c>
      <c r="F2001" s="285" t="s">
        <v>3582</v>
      </c>
      <c r="G2001" s="199">
        <v>2.7</v>
      </c>
      <c r="H2001" s="284">
        <v>298</v>
      </c>
      <c r="I2001" s="284">
        <v>294</v>
      </c>
      <c r="J2001" s="284">
        <v>351</v>
      </c>
      <c r="K2001" s="284">
        <v>298</v>
      </c>
      <c r="L2001" s="284">
        <v>294</v>
      </c>
      <c r="M2001" s="284">
        <v>351</v>
      </c>
      <c r="N2001" s="284">
        <v>330</v>
      </c>
      <c r="O2001" s="284">
        <v>309</v>
      </c>
      <c r="P2001" s="284">
        <v>310</v>
      </c>
      <c r="Q2001" s="284">
        <v>355</v>
      </c>
      <c r="R2001" s="284">
        <v>339</v>
      </c>
      <c r="S2001" s="284">
        <v>371</v>
      </c>
      <c r="T2001" s="284">
        <v>425</v>
      </c>
      <c r="U2001" s="284">
        <v>480</v>
      </c>
      <c r="V2001" s="284">
        <v>365</v>
      </c>
      <c r="W2001" s="284">
        <v>404</v>
      </c>
      <c r="X2001" s="284">
        <v>327</v>
      </c>
      <c r="Y2001" s="284">
        <v>358</v>
      </c>
      <c r="Z2001" s="284">
        <v>417</v>
      </c>
      <c r="AA2001" s="284">
        <v>361</v>
      </c>
      <c r="AB2001" s="284">
        <v>347</v>
      </c>
      <c r="AC2001" s="284">
        <v>387</v>
      </c>
      <c r="AD2001" s="284">
        <v>453</v>
      </c>
      <c r="AE2001" s="284">
        <v>378</v>
      </c>
      <c r="AF2001" s="284">
        <v>381</v>
      </c>
      <c r="AG2001" s="284">
        <v>422</v>
      </c>
      <c r="AH2001" s="284">
        <v>494</v>
      </c>
      <c r="AI2001" s="284">
        <v>330</v>
      </c>
      <c r="AJ2001" s="284">
        <v>357</v>
      </c>
      <c r="AK2001" s="284">
        <v>398</v>
      </c>
      <c r="AL2001" s="284">
        <v>466</v>
      </c>
      <c r="AM2001" s="284">
        <v>316</v>
      </c>
      <c r="AN2001" s="284">
        <v>340</v>
      </c>
      <c r="AO2001" s="284">
        <v>387</v>
      </c>
      <c r="AP2001" s="284">
        <v>329</v>
      </c>
      <c r="AQ2001" s="284">
        <v>329</v>
      </c>
      <c r="AR2001" s="284">
        <v>398</v>
      </c>
      <c r="AS2001" s="284">
        <v>326</v>
      </c>
      <c r="AU2001" t="s">
        <v>3482</v>
      </c>
    </row>
    <row r="2002" spans="1:47" ht="13.5" customHeight="1">
      <c r="A2002" s="272"/>
      <c r="B2002" s="272"/>
      <c r="C2002" s="293"/>
      <c r="D2002" s="283" t="s">
        <v>363</v>
      </c>
      <c r="E2002" s="283" t="s">
        <v>4713</v>
      </c>
      <c r="F2002" s="285" t="s">
        <v>849</v>
      </c>
      <c r="G2002" s="199">
        <v>2.9</v>
      </c>
      <c r="H2002" s="284">
        <v>299</v>
      </c>
      <c r="I2002" s="284">
        <v>300</v>
      </c>
      <c r="J2002" s="284">
        <v>345</v>
      </c>
      <c r="K2002" s="284">
        <v>299</v>
      </c>
      <c r="L2002" s="284">
        <v>300</v>
      </c>
      <c r="M2002" s="284">
        <v>345</v>
      </c>
      <c r="N2002" s="284">
        <v>321</v>
      </c>
      <c r="O2002" s="284">
        <v>299</v>
      </c>
      <c r="P2002" s="284">
        <v>316</v>
      </c>
      <c r="Q2002" s="284">
        <v>362</v>
      </c>
      <c r="R2002" s="284">
        <v>347</v>
      </c>
      <c r="S2002" s="284">
        <v>382</v>
      </c>
      <c r="T2002" s="284">
        <v>440</v>
      </c>
      <c r="U2002" s="284">
        <v>495</v>
      </c>
      <c r="V2002" s="284">
        <v>378</v>
      </c>
      <c r="W2002" s="284">
        <v>419</v>
      </c>
      <c r="X2002" s="284">
        <v>323</v>
      </c>
      <c r="Y2002" s="284">
        <v>355</v>
      </c>
      <c r="Z2002" s="284">
        <v>422</v>
      </c>
      <c r="AA2002" s="284">
        <v>364</v>
      </c>
      <c r="AB2002" s="284">
        <v>339</v>
      </c>
      <c r="AC2002" s="284">
        <v>382</v>
      </c>
      <c r="AD2002" s="284">
        <v>460</v>
      </c>
      <c r="AE2002" s="284">
        <v>381</v>
      </c>
      <c r="AF2002" s="284">
        <v>375</v>
      </c>
      <c r="AG2002" s="284">
        <v>418</v>
      </c>
      <c r="AH2002" s="284">
        <v>503</v>
      </c>
      <c r="AI2002" s="284">
        <v>330</v>
      </c>
      <c r="AJ2002" s="284">
        <v>368</v>
      </c>
      <c r="AK2002" s="284">
        <v>411</v>
      </c>
      <c r="AL2002" s="284">
        <v>482</v>
      </c>
      <c r="AM2002" s="284">
        <v>325</v>
      </c>
      <c r="AN2002" s="284">
        <v>351</v>
      </c>
      <c r="AO2002" s="284">
        <v>399</v>
      </c>
      <c r="AP2002" s="284">
        <v>342</v>
      </c>
      <c r="AQ2002" s="284">
        <v>342</v>
      </c>
      <c r="AR2002" s="284">
        <v>417</v>
      </c>
      <c r="AS2002" s="284">
        <v>337</v>
      </c>
      <c r="AU2002" t="s">
        <v>363</v>
      </c>
    </row>
    <row r="2003" spans="1:47" ht="13.5" customHeight="1">
      <c r="A2003" s="272"/>
      <c r="B2003" s="272"/>
      <c r="C2003" s="293"/>
      <c r="D2003" s="283" t="s">
        <v>3483</v>
      </c>
      <c r="E2003" s="283" t="s">
        <v>4713</v>
      </c>
      <c r="F2003" s="285" t="s">
        <v>849</v>
      </c>
      <c r="G2003" s="199">
        <v>2.9</v>
      </c>
      <c r="H2003" s="284">
        <v>299</v>
      </c>
      <c r="I2003" s="284">
        <v>300</v>
      </c>
      <c r="J2003" s="284">
        <v>345</v>
      </c>
      <c r="K2003" s="284">
        <v>299</v>
      </c>
      <c r="L2003" s="284">
        <v>300</v>
      </c>
      <c r="M2003" s="284">
        <v>345</v>
      </c>
      <c r="N2003" s="284">
        <v>321</v>
      </c>
      <c r="O2003" s="284">
        <v>299</v>
      </c>
      <c r="P2003" s="284">
        <v>316</v>
      </c>
      <c r="Q2003" s="284">
        <v>362</v>
      </c>
      <c r="R2003" s="284">
        <v>347</v>
      </c>
      <c r="S2003" s="284">
        <v>382</v>
      </c>
      <c r="T2003" s="284">
        <v>440</v>
      </c>
      <c r="U2003" s="284">
        <v>495</v>
      </c>
      <c r="V2003" s="284">
        <v>378</v>
      </c>
      <c r="W2003" s="284">
        <v>419</v>
      </c>
      <c r="X2003" s="284">
        <v>323</v>
      </c>
      <c r="Y2003" s="284">
        <v>355</v>
      </c>
      <c r="Z2003" s="284">
        <v>422</v>
      </c>
      <c r="AA2003" s="284">
        <v>364</v>
      </c>
      <c r="AB2003" s="284">
        <v>339</v>
      </c>
      <c r="AC2003" s="284">
        <v>382</v>
      </c>
      <c r="AD2003" s="284">
        <v>460</v>
      </c>
      <c r="AE2003" s="284">
        <v>381</v>
      </c>
      <c r="AF2003" s="284">
        <v>375</v>
      </c>
      <c r="AG2003" s="284">
        <v>418</v>
      </c>
      <c r="AH2003" s="284">
        <v>503</v>
      </c>
      <c r="AI2003" s="284">
        <v>330</v>
      </c>
      <c r="AJ2003" s="284">
        <v>368</v>
      </c>
      <c r="AK2003" s="284">
        <v>411</v>
      </c>
      <c r="AL2003" s="284">
        <v>482</v>
      </c>
      <c r="AM2003" s="284">
        <v>325</v>
      </c>
      <c r="AN2003" s="284">
        <v>351</v>
      </c>
      <c r="AO2003" s="284">
        <v>399</v>
      </c>
      <c r="AP2003" s="284">
        <v>342</v>
      </c>
      <c r="AQ2003" s="284">
        <v>342</v>
      </c>
      <c r="AR2003" s="284">
        <v>417</v>
      </c>
      <c r="AS2003" s="284">
        <v>337</v>
      </c>
      <c r="AU2003" t="s">
        <v>3483</v>
      </c>
    </row>
    <row r="2004" spans="1:47" ht="13.5" customHeight="1">
      <c r="D2004" s="283" t="s">
        <v>364</v>
      </c>
      <c r="E2004" s="283" t="s">
        <v>4713</v>
      </c>
      <c r="F2004" s="285" t="s">
        <v>856</v>
      </c>
      <c r="G2004" s="199">
        <v>6.1999999999999993</v>
      </c>
      <c r="H2004" s="284">
        <v>451</v>
      </c>
      <c r="I2004" s="284">
        <v>451</v>
      </c>
      <c r="J2004" s="284">
        <v>520</v>
      </c>
      <c r="K2004" s="284">
        <v>451</v>
      </c>
      <c r="L2004" s="284">
        <v>451</v>
      </c>
      <c r="M2004" s="284">
        <v>520</v>
      </c>
      <c r="N2004" s="284">
        <v>484</v>
      </c>
      <c r="O2004" s="284">
        <v>451</v>
      </c>
      <c r="P2004" s="284">
        <v>477</v>
      </c>
      <c r="Q2004" s="284">
        <v>546</v>
      </c>
      <c r="R2004" s="284">
        <v>522</v>
      </c>
      <c r="S2004" s="284">
        <v>593</v>
      </c>
      <c r="T2004" s="284">
        <v>677</v>
      </c>
      <c r="U2004" s="284">
        <v>768</v>
      </c>
      <c r="V2004" s="284">
        <v>540</v>
      </c>
      <c r="W2004" s="284">
        <v>597</v>
      </c>
      <c r="X2004" s="284">
        <v>495</v>
      </c>
      <c r="Y2004" s="284">
        <v>543</v>
      </c>
      <c r="Z2004" s="284">
        <v>623</v>
      </c>
      <c r="AA2004" s="284">
        <v>557</v>
      </c>
      <c r="AB2004" s="284">
        <v>516</v>
      </c>
      <c r="AC2004" s="284">
        <v>580</v>
      </c>
      <c r="AD2004" s="284">
        <v>698</v>
      </c>
      <c r="AE2004" s="284">
        <v>580</v>
      </c>
      <c r="AF2004" s="284">
        <v>695</v>
      </c>
      <c r="AG2004" s="284">
        <v>762</v>
      </c>
      <c r="AH2004" s="284">
        <v>912</v>
      </c>
      <c r="AI2004" s="284">
        <v>464</v>
      </c>
      <c r="AJ2004" s="284">
        <v>562</v>
      </c>
      <c r="AK2004" s="284">
        <v>626</v>
      </c>
      <c r="AL2004" s="284">
        <v>734</v>
      </c>
      <c r="AM2004" s="284">
        <v>489</v>
      </c>
      <c r="AN2004" s="284">
        <v>527</v>
      </c>
      <c r="AO2004" s="284">
        <v>601</v>
      </c>
      <c r="AP2004" s="284">
        <v>470</v>
      </c>
      <c r="AQ2004" s="284">
        <v>470</v>
      </c>
      <c r="AR2004" s="284">
        <v>581</v>
      </c>
      <c r="AS2004" s="284">
        <v>449</v>
      </c>
      <c r="AU2004" t="s">
        <v>364</v>
      </c>
    </row>
    <row r="2005" spans="1:47" ht="13.5" customHeight="1">
      <c r="D2005" s="283" t="s">
        <v>3484</v>
      </c>
      <c r="E2005" s="283" t="s">
        <v>4713</v>
      </c>
      <c r="F2005" s="285" t="s">
        <v>856</v>
      </c>
      <c r="G2005" s="199">
        <v>6.1999999999999993</v>
      </c>
      <c r="H2005" s="284">
        <v>451</v>
      </c>
      <c r="I2005" s="284">
        <v>451</v>
      </c>
      <c r="J2005" s="284">
        <v>520</v>
      </c>
      <c r="K2005" s="284">
        <v>451</v>
      </c>
      <c r="L2005" s="284">
        <v>451</v>
      </c>
      <c r="M2005" s="284">
        <v>520</v>
      </c>
      <c r="N2005" s="284">
        <v>484</v>
      </c>
      <c r="O2005" s="284">
        <v>451</v>
      </c>
      <c r="P2005" s="284">
        <v>477</v>
      </c>
      <c r="Q2005" s="284">
        <v>546</v>
      </c>
      <c r="R2005" s="284">
        <v>522</v>
      </c>
      <c r="S2005" s="284">
        <v>593</v>
      </c>
      <c r="T2005" s="284">
        <v>677</v>
      </c>
      <c r="U2005" s="284">
        <v>768</v>
      </c>
      <c r="V2005" s="284">
        <v>540</v>
      </c>
      <c r="W2005" s="284">
        <v>597</v>
      </c>
      <c r="X2005" s="284">
        <v>495</v>
      </c>
      <c r="Y2005" s="284">
        <v>543</v>
      </c>
      <c r="Z2005" s="284">
        <v>623</v>
      </c>
      <c r="AA2005" s="284">
        <v>557</v>
      </c>
      <c r="AB2005" s="284">
        <v>516</v>
      </c>
      <c r="AC2005" s="284">
        <v>580</v>
      </c>
      <c r="AD2005" s="284">
        <v>698</v>
      </c>
      <c r="AE2005" s="284">
        <v>580</v>
      </c>
      <c r="AF2005" s="284">
        <v>695</v>
      </c>
      <c r="AG2005" s="284">
        <v>762</v>
      </c>
      <c r="AH2005" s="284">
        <v>912</v>
      </c>
      <c r="AI2005" s="284">
        <v>464</v>
      </c>
      <c r="AJ2005" s="284">
        <v>562</v>
      </c>
      <c r="AK2005" s="284">
        <v>626</v>
      </c>
      <c r="AL2005" s="284">
        <v>734</v>
      </c>
      <c r="AM2005" s="284">
        <v>489</v>
      </c>
      <c r="AN2005" s="284">
        <v>527</v>
      </c>
      <c r="AO2005" s="284">
        <v>601</v>
      </c>
      <c r="AP2005" s="284">
        <v>470</v>
      </c>
      <c r="AQ2005" s="284">
        <v>470</v>
      </c>
      <c r="AR2005" s="284">
        <v>581</v>
      </c>
      <c r="AS2005" s="284">
        <v>449</v>
      </c>
      <c r="AU2005" t="s">
        <v>3484</v>
      </c>
    </row>
    <row r="2006" spans="1:47" ht="13.5" customHeight="1">
      <c r="D2006" s="283" t="s">
        <v>3615</v>
      </c>
      <c r="E2006" s="282"/>
      <c r="F2006" s="285" t="s">
        <v>3631</v>
      </c>
      <c r="G2006" s="199">
        <v>9.4</v>
      </c>
      <c r="H2006" s="284">
        <v>813</v>
      </c>
      <c r="I2006" s="284">
        <v>898</v>
      </c>
      <c r="J2006" s="284">
        <v>1039</v>
      </c>
      <c r="K2006" s="284">
        <v>844</v>
      </c>
      <c r="L2006" s="284">
        <v>921</v>
      </c>
      <c r="M2006" s="284">
        <v>1076</v>
      </c>
      <c r="N2006" s="284">
        <v>949</v>
      </c>
      <c r="O2006" s="284">
        <v>805</v>
      </c>
      <c r="P2006" s="284">
        <v>920</v>
      </c>
      <c r="Q2006" s="284">
        <v>1060</v>
      </c>
      <c r="R2006" s="284">
        <v>946</v>
      </c>
      <c r="S2006" s="284">
        <v>1041</v>
      </c>
      <c r="T2006" s="284">
        <v>1169</v>
      </c>
      <c r="U2006" s="284">
        <v>1370</v>
      </c>
      <c r="V2006" s="284">
        <v>1086</v>
      </c>
      <c r="W2006" s="284">
        <v>1198</v>
      </c>
      <c r="X2006" s="284">
        <v>860</v>
      </c>
      <c r="Y2006" s="284">
        <v>1002</v>
      </c>
      <c r="Z2006" s="284">
        <v>1182</v>
      </c>
      <c r="AA2006" s="284">
        <v>1029</v>
      </c>
      <c r="AB2006" s="284">
        <v>880</v>
      </c>
      <c r="AC2006" s="284">
        <v>1033</v>
      </c>
      <c r="AD2006" s="284">
        <v>1222</v>
      </c>
      <c r="AE2006" s="284">
        <v>1045</v>
      </c>
      <c r="AF2006" s="284">
        <v>948</v>
      </c>
      <c r="AG2006" s="284">
        <v>1103</v>
      </c>
      <c r="AH2006" s="284">
        <v>1305</v>
      </c>
      <c r="AI2006" s="284">
        <v>974</v>
      </c>
      <c r="AJ2006" s="284">
        <v>901</v>
      </c>
      <c r="AK2006" s="284">
        <v>1055</v>
      </c>
      <c r="AL2006" s="284">
        <v>1248</v>
      </c>
      <c r="AM2006" s="284">
        <v>838</v>
      </c>
      <c r="AN2006" s="284">
        <v>961</v>
      </c>
      <c r="AO2006" s="284">
        <v>1109</v>
      </c>
      <c r="AP2006" s="284">
        <v>1011</v>
      </c>
      <c r="AQ2006" s="284">
        <v>1011</v>
      </c>
      <c r="AR2006" s="284">
        <v>1096</v>
      </c>
      <c r="AS2006" s="284">
        <v>1109</v>
      </c>
      <c r="AU2006" t="s">
        <v>3615</v>
      </c>
    </row>
    <row r="2007" spans="1:47" ht="13.5" customHeight="1">
      <c r="D2007" s="283" t="s">
        <v>3619</v>
      </c>
      <c r="E2007" s="282"/>
      <c r="F2007" s="285" t="s">
        <v>3632</v>
      </c>
      <c r="G2007" s="199">
        <v>12.5</v>
      </c>
      <c r="H2007" s="284">
        <v>918</v>
      </c>
      <c r="I2007" s="284">
        <v>1023</v>
      </c>
      <c r="J2007" s="284">
        <v>1183</v>
      </c>
      <c r="K2007" s="284">
        <v>955</v>
      </c>
      <c r="L2007" s="284">
        <v>1050</v>
      </c>
      <c r="M2007" s="284">
        <v>1232</v>
      </c>
      <c r="N2007" s="284">
        <v>1081</v>
      </c>
      <c r="O2007" s="284">
        <v>910</v>
      </c>
      <c r="P2007" s="284">
        <v>1057</v>
      </c>
      <c r="Q2007" s="284">
        <v>1211</v>
      </c>
      <c r="R2007" s="284">
        <v>1079</v>
      </c>
      <c r="S2007" s="284">
        <v>1178</v>
      </c>
      <c r="T2007" s="284">
        <v>1341</v>
      </c>
      <c r="U2007" s="284">
        <v>1566</v>
      </c>
      <c r="V2007" s="284">
        <v>1252</v>
      </c>
      <c r="W2007" s="284">
        <v>1379</v>
      </c>
      <c r="X2007" s="284">
        <v>964</v>
      </c>
      <c r="Y2007" s="284">
        <v>1137</v>
      </c>
      <c r="Z2007" s="284">
        <v>1341</v>
      </c>
      <c r="AA2007" s="284">
        <v>1157</v>
      </c>
      <c r="AB2007" s="284">
        <v>994</v>
      </c>
      <c r="AC2007" s="284">
        <v>1183</v>
      </c>
      <c r="AD2007" s="284">
        <v>1400</v>
      </c>
      <c r="AE2007" s="284">
        <v>1184</v>
      </c>
      <c r="AF2007" s="284">
        <v>1063</v>
      </c>
      <c r="AG2007" s="284">
        <v>1253</v>
      </c>
      <c r="AH2007" s="284">
        <v>1482</v>
      </c>
      <c r="AI2007" s="284">
        <v>1096</v>
      </c>
      <c r="AJ2007" s="284">
        <v>1016</v>
      </c>
      <c r="AK2007" s="284">
        <v>1205</v>
      </c>
      <c r="AL2007" s="284">
        <v>1425</v>
      </c>
      <c r="AM2007" s="284">
        <v>942</v>
      </c>
      <c r="AN2007" s="284">
        <v>1093</v>
      </c>
      <c r="AO2007" s="284">
        <v>1261</v>
      </c>
      <c r="AP2007" s="284">
        <v>1165</v>
      </c>
      <c r="AQ2007" s="284">
        <v>1165</v>
      </c>
      <c r="AR2007" s="284">
        <v>1279</v>
      </c>
      <c r="AS2007" s="284">
        <v>1263</v>
      </c>
      <c r="AU2007" t="s">
        <v>3619</v>
      </c>
    </row>
    <row r="2008" spans="1:47" ht="13.5" customHeight="1">
      <c r="D2008" s="283" t="s">
        <v>3623</v>
      </c>
      <c r="E2008" s="282"/>
      <c r="F2008" s="285" t="s">
        <v>3633</v>
      </c>
      <c r="G2008" s="199">
        <v>10.199999999999999</v>
      </c>
      <c r="H2008" s="284">
        <v>832</v>
      </c>
      <c r="I2008" s="284">
        <v>921</v>
      </c>
      <c r="J2008" s="284">
        <v>1066</v>
      </c>
      <c r="K2008" s="284">
        <v>863</v>
      </c>
      <c r="L2008" s="284">
        <v>944</v>
      </c>
      <c r="M2008" s="284">
        <v>1103</v>
      </c>
      <c r="N2008" s="284">
        <v>972</v>
      </c>
      <c r="O2008" s="284">
        <v>823</v>
      </c>
      <c r="P2008" s="284">
        <v>944</v>
      </c>
      <c r="Q2008" s="284">
        <v>1087</v>
      </c>
      <c r="R2008" s="284">
        <v>970</v>
      </c>
      <c r="S2008" s="284">
        <v>1065</v>
      </c>
      <c r="T2008" s="284">
        <v>1196</v>
      </c>
      <c r="U2008" s="284">
        <v>1403</v>
      </c>
      <c r="V2008" s="284">
        <v>1114</v>
      </c>
      <c r="W2008" s="284">
        <v>1228</v>
      </c>
      <c r="X2008" s="284">
        <v>878</v>
      </c>
      <c r="Y2008" s="284">
        <v>1026</v>
      </c>
      <c r="Z2008" s="284">
        <v>1211</v>
      </c>
      <c r="AA2008" s="284">
        <v>1053</v>
      </c>
      <c r="AB2008" s="284">
        <v>898</v>
      </c>
      <c r="AC2008" s="284">
        <v>1057</v>
      </c>
      <c r="AD2008" s="284">
        <v>1251</v>
      </c>
      <c r="AE2008" s="284">
        <v>1069</v>
      </c>
      <c r="AF2008" s="284">
        <v>967</v>
      </c>
      <c r="AG2008" s="284">
        <v>1127</v>
      </c>
      <c r="AH2008" s="284">
        <v>1333</v>
      </c>
      <c r="AI2008" s="284">
        <v>998</v>
      </c>
      <c r="AJ2008" s="284">
        <v>920</v>
      </c>
      <c r="AK2008" s="284">
        <v>1079</v>
      </c>
      <c r="AL2008" s="284">
        <v>1276</v>
      </c>
      <c r="AM2008" s="284">
        <v>857</v>
      </c>
      <c r="AN2008" s="284">
        <v>984</v>
      </c>
      <c r="AO2008" s="284">
        <v>1136</v>
      </c>
      <c r="AP2008" s="284">
        <v>1037</v>
      </c>
      <c r="AQ2008" s="284">
        <v>1037</v>
      </c>
      <c r="AR2008" s="284">
        <v>1122</v>
      </c>
      <c r="AS2008" s="284">
        <v>1135</v>
      </c>
      <c r="AU2008" t="s">
        <v>3623</v>
      </c>
    </row>
    <row r="2009" spans="1:47" ht="13.5" customHeight="1">
      <c r="D2009" s="283" t="s">
        <v>3627</v>
      </c>
      <c r="E2009" s="282"/>
      <c r="F2009" s="285" t="s">
        <v>3634</v>
      </c>
      <c r="G2009" s="199">
        <v>13.6</v>
      </c>
      <c r="H2009" s="284">
        <v>937</v>
      </c>
      <c r="I2009" s="284">
        <v>1048</v>
      </c>
      <c r="J2009" s="284">
        <v>1211</v>
      </c>
      <c r="K2009" s="284">
        <v>975</v>
      </c>
      <c r="L2009" s="284">
        <v>1074</v>
      </c>
      <c r="M2009" s="284">
        <v>1260</v>
      </c>
      <c r="N2009" s="284">
        <v>1105</v>
      </c>
      <c r="O2009" s="284">
        <v>930</v>
      </c>
      <c r="P2009" s="284">
        <v>1081</v>
      </c>
      <c r="Q2009" s="284">
        <v>1239</v>
      </c>
      <c r="R2009" s="284">
        <v>1103</v>
      </c>
      <c r="S2009" s="284">
        <v>1205</v>
      </c>
      <c r="T2009" s="284">
        <v>1368</v>
      </c>
      <c r="U2009" s="284">
        <v>1599</v>
      </c>
      <c r="V2009" s="284">
        <v>1281</v>
      </c>
      <c r="W2009" s="284">
        <v>1410</v>
      </c>
      <c r="X2009" s="284">
        <v>983</v>
      </c>
      <c r="Y2009" s="284">
        <v>1162</v>
      </c>
      <c r="Z2009" s="284">
        <v>1371</v>
      </c>
      <c r="AA2009" s="284">
        <v>1183</v>
      </c>
      <c r="AB2009" s="284">
        <v>1014</v>
      </c>
      <c r="AC2009" s="284">
        <v>1208</v>
      </c>
      <c r="AD2009" s="284">
        <v>1429</v>
      </c>
      <c r="AE2009" s="284">
        <v>1209</v>
      </c>
      <c r="AF2009" s="284">
        <v>1082</v>
      </c>
      <c r="AG2009" s="284">
        <v>1278</v>
      </c>
      <c r="AH2009" s="284">
        <v>1511</v>
      </c>
      <c r="AI2009" s="284">
        <v>1120</v>
      </c>
      <c r="AJ2009" s="284">
        <v>1035</v>
      </c>
      <c r="AK2009" s="284">
        <v>1230</v>
      </c>
      <c r="AL2009" s="284">
        <v>1455</v>
      </c>
      <c r="AM2009" s="284">
        <v>962</v>
      </c>
      <c r="AN2009" s="284">
        <v>1118</v>
      </c>
      <c r="AO2009" s="284">
        <v>1289</v>
      </c>
      <c r="AP2009" s="284">
        <v>1192</v>
      </c>
      <c r="AQ2009" s="284">
        <v>1192</v>
      </c>
      <c r="AR2009" s="284">
        <v>1306</v>
      </c>
      <c r="AS2009" s="284">
        <v>1290</v>
      </c>
      <c r="AU2009" t="s">
        <v>3627</v>
      </c>
    </row>
    <row r="2010" spans="1:47" ht="13.5" customHeight="1">
      <c r="D2010" s="283" t="s">
        <v>1355</v>
      </c>
      <c r="E2010" s="282"/>
      <c r="F2010" s="285" t="s">
        <v>1407</v>
      </c>
      <c r="G2010" s="199">
        <v>9.4</v>
      </c>
      <c r="H2010" s="284">
        <v>1079</v>
      </c>
      <c r="I2010" s="284">
        <v>1111</v>
      </c>
      <c r="J2010" s="284">
        <v>1333</v>
      </c>
      <c r="K2010" s="284">
        <v>1110</v>
      </c>
      <c r="L2010" s="284">
        <v>1134</v>
      </c>
      <c r="M2010" s="284">
        <v>1369</v>
      </c>
      <c r="N2010" s="284">
        <v>1174</v>
      </c>
      <c r="O2010" s="284">
        <v>1066</v>
      </c>
      <c r="P2010" s="284">
        <v>1134</v>
      </c>
      <c r="Q2010" s="284">
        <v>1354</v>
      </c>
      <c r="R2010" s="284">
        <v>1172</v>
      </c>
      <c r="S2010" s="284">
        <v>1251</v>
      </c>
      <c r="T2010" s="284">
        <v>1572</v>
      </c>
      <c r="U2010" s="284">
        <v>1942</v>
      </c>
      <c r="V2010" s="284">
        <v>1501</v>
      </c>
      <c r="W2010" s="284">
        <v>1438</v>
      </c>
      <c r="X2010" s="284">
        <v>1114</v>
      </c>
      <c r="Y2010" s="284">
        <v>1215</v>
      </c>
      <c r="Z2010" s="284">
        <v>1492</v>
      </c>
      <c r="AA2010" s="284">
        <v>1268</v>
      </c>
      <c r="AB2010" s="284">
        <v>1128</v>
      </c>
      <c r="AC2010" s="284">
        <v>1241</v>
      </c>
      <c r="AD2010" s="284">
        <v>1530</v>
      </c>
      <c r="AE2010" s="284">
        <v>1283</v>
      </c>
      <c r="AF2010" s="284">
        <v>1199</v>
      </c>
      <c r="AG2010" s="284">
        <v>1314</v>
      </c>
      <c r="AH2010" s="284">
        <v>1615</v>
      </c>
      <c r="AI2010" s="284">
        <v>1190</v>
      </c>
      <c r="AJ2010" s="284">
        <v>1160</v>
      </c>
      <c r="AK2010" s="284">
        <v>1273</v>
      </c>
      <c r="AL2010" s="284">
        <v>1554</v>
      </c>
      <c r="AM2010" s="284">
        <v>1097</v>
      </c>
      <c r="AN2010" s="284">
        <v>1174</v>
      </c>
      <c r="AO2010" s="284">
        <v>1402</v>
      </c>
      <c r="AP2010" s="284">
        <v>1250</v>
      </c>
      <c r="AQ2010" s="284">
        <v>1250</v>
      </c>
      <c r="AR2010" s="284">
        <v>1335</v>
      </c>
      <c r="AS2010" s="284">
        <v>1352</v>
      </c>
      <c r="AU2010" t="s">
        <v>1355</v>
      </c>
    </row>
    <row r="2011" spans="1:47" ht="13.5" customHeight="1">
      <c r="D2011" s="283" t="s">
        <v>1356</v>
      </c>
      <c r="E2011" s="282"/>
      <c r="F2011" s="285" t="s">
        <v>1408</v>
      </c>
      <c r="G2011" s="199">
        <v>12.5</v>
      </c>
      <c r="H2011" s="284">
        <v>1162</v>
      </c>
      <c r="I2011" s="284">
        <v>1214</v>
      </c>
      <c r="J2011" s="284">
        <v>1450</v>
      </c>
      <c r="K2011" s="284">
        <v>1200</v>
      </c>
      <c r="L2011" s="284">
        <v>1240</v>
      </c>
      <c r="M2011" s="284">
        <v>1499</v>
      </c>
      <c r="N2011" s="284">
        <v>1281</v>
      </c>
      <c r="O2011" s="284">
        <v>1151</v>
      </c>
      <c r="P2011" s="284">
        <v>1247</v>
      </c>
      <c r="Q2011" s="284">
        <v>1478</v>
      </c>
      <c r="R2011" s="284">
        <v>1280</v>
      </c>
      <c r="S2011" s="284">
        <v>1363</v>
      </c>
      <c r="T2011" s="284">
        <v>1710</v>
      </c>
      <c r="U2011" s="284">
        <v>2097</v>
      </c>
      <c r="V2011" s="284">
        <v>1632</v>
      </c>
      <c r="W2011" s="284">
        <v>1580</v>
      </c>
      <c r="X2011" s="284">
        <v>1195</v>
      </c>
      <c r="Y2011" s="284">
        <v>1325</v>
      </c>
      <c r="Z2011" s="284">
        <v>1624</v>
      </c>
      <c r="AA2011" s="284">
        <v>1371</v>
      </c>
      <c r="AB2011" s="284">
        <v>1217</v>
      </c>
      <c r="AC2011" s="284">
        <v>1363</v>
      </c>
      <c r="AD2011" s="284">
        <v>1679</v>
      </c>
      <c r="AE2011" s="284">
        <v>1396</v>
      </c>
      <c r="AF2011" s="284">
        <v>1288</v>
      </c>
      <c r="AG2011" s="284">
        <v>1436</v>
      </c>
      <c r="AH2011" s="284">
        <v>1764</v>
      </c>
      <c r="AI2011" s="284">
        <v>1287</v>
      </c>
      <c r="AJ2011" s="284">
        <v>1253</v>
      </c>
      <c r="AK2011" s="284">
        <v>1399</v>
      </c>
      <c r="AL2011" s="284">
        <v>1704</v>
      </c>
      <c r="AM2011" s="284">
        <v>1180</v>
      </c>
      <c r="AN2011" s="284">
        <v>1284</v>
      </c>
      <c r="AO2011" s="284">
        <v>1528</v>
      </c>
      <c r="AP2011" s="284">
        <v>1378</v>
      </c>
      <c r="AQ2011" s="284">
        <v>1378</v>
      </c>
      <c r="AR2011" s="284">
        <v>1492</v>
      </c>
      <c r="AS2011" s="284">
        <v>1480</v>
      </c>
      <c r="AU2011" t="s">
        <v>1356</v>
      </c>
    </row>
    <row r="2012" spans="1:47" ht="13.5" customHeight="1">
      <c r="D2012" s="283" t="s">
        <v>1357</v>
      </c>
      <c r="E2012" s="282"/>
      <c r="F2012" s="285" t="s">
        <v>1407</v>
      </c>
      <c r="G2012" s="199">
        <v>10.199999999999999</v>
      </c>
      <c r="H2012" s="284">
        <v>1099</v>
      </c>
      <c r="I2012" s="284">
        <v>1135</v>
      </c>
      <c r="J2012" s="284">
        <v>1360</v>
      </c>
      <c r="K2012" s="284">
        <v>1129</v>
      </c>
      <c r="L2012" s="284">
        <v>1157</v>
      </c>
      <c r="M2012" s="284">
        <v>1397</v>
      </c>
      <c r="N2012" s="284">
        <v>1197</v>
      </c>
      <c r="O2012" s="284">
        <v>1085</v>
      </c>
      <c r="P2012" s="284">
        <v>1157</v>
      </c>
      <c r="Q2012" s="284">
        <v>1381</v>
      </c>
      <c r="R2012" s="284">
        <v>1194</v>
      </c>
      <c r="S2012" s="284">
        <v>1275</v>
      </c>
      <c r="T2012" s="284">
        <v>1599</v>
      </c>
      <c r="U2012" s="284">
        <v>1974</v>
      </c>
      <c r="V2012" s="284">
        <v>1529</v>
      </c>
      <c r="W2012" s="284">
        <v>1467</v>
      </c>
      <c r="X2012" s="284">
        <v>1133</v>
      </c>
      <c r="Y2012" s="284">
        <v>1239</v>
      </c>
      <c r="Z2012" s="284">
        <v>1521</v>
      </c>
      <c r="AA2012" s="284">
        <v>1292</v>
      </c>
      <c r="AB2012" s="284">
        <v>1147</v>
      </c>
      <c r="AC2012" s="284">
        <v>1265</v>
      </c>
      <c r="AD2012" s="284">
        <v>1558</v>
      </c>
      <c r="AE2012" s="284">
        <v>1307</v>
      </c>
      <c r="AF2012" s="284">
        <v>1218</v>
      </c>
      <c r="AG2012" s="284">
        <v>1338</v>
      </c>
      <c r="AH2012" s="284">
        <v>1643</v>
      </c>
      <c r="AI2012" s="284">
        <v>1214</v>
      </c>
      <c r="AJ2012" s="284">
        <v>1179</v>
      </c>
      <c r="AK2012" s="284">
        <v>1296</v>
      </c>
      <c r="AL2012" s="284">
        <v>1582</v>
      </c>
      <c r="AM2012" s="284">
        <v>1116</v>
      </c>
      <c r="AN2012" s="284">
        <v>1197</v>
      </c>
      <c r="AO2012" s="284">
        <v>1429</v>
      </c>
      <c r="AP2012" s="284">
        <v>1276</v>
      </c>
      <c r="AQ2012" s="284">
        <v>1276</v>
      </c>
      <c r="AR2012" s="284">
        <v>1361</v>
      </c>
      <c r="AS2012" s="284">
        <v>1378</v>
      </c>
      <c r="AU2012" t="s">
        <v>1357</v>
      </c>
    </row>
    <row r="2013" spans="1:47" ht="13.5" customHeight="1">
      <c r="D2013" s="283" t="s">
        <v>1358</v>
      </c>
      <c r="E2013" s="282"/>
      <c r="F2013" s="285" t="s">
        <v>1408</v>
      </c>
      <c r="G2013" s="199">
        <v>13.6</v>
      </c>
      <c r="H2013" s="284">
        <v>1182</v>
      </c>
      <c r="I2013" s="284">
        <v>1238</v>
      </c>
      <c r="J2013" s="284">
        <v>1478</v>
      </c>
      <c r="K2013" s="284">
        <v>1220</v>
      </c>
      <c r="L2013" s="284">
        <v>1265</v>
      </c>
      <c r="M2013" s="284">
        <v>1528</v>
      </c>
      <c r="N2013" s="284">
        <v>1305</v>
      </c>
      <c r="O2013" s="284">
        <v>1170</v>
      </c>
      <c r="P2013" s="284">
        <v>1272</v>
      </c>
      <c r="Q2013" s="284">
        <v>1507</v>
      </c>
      <c r="R2013" s="284">
        <v>1304</v>
      </c>
      <c r="S2013" s="284">
        <v>1388</v>
      </c>
      <c r="T2013" s="284">
        <v>1738</v>
      </c>
      <c r="U2013" s="284">
        <v>2131</v>
      </c>
      <c r="V2013" s="284">
        <v>1661</v>
      </c>
      <c r="W2013" s="284">
        <v>1612</v>
      </c>
      <c r="X2013" s="284">
        <v>1214</v>
      </c>
      <c r="Y2013" s="284">
        <v>1350</v>
      </c>
      <c r="Z2013" s="284">
        <v>1654</v>
      </c>
      <c r="AA2013" s="284">
        <v>1396</v>
      </c>
      <c r="AB2013" s="284">
        <v>1236</v>
      </c>
      <c r="AC2013" s="284">
        <v>1388</v>
      </c>
      <c r="AD2013" s="284">
        <v>1708</v>
      </c>
      <c r="AE2013" s="284">
        <v>1421</v>
      </c>
      <c r="AF2013" s="284">
        <v>1307</v>
      </c>
      <c r="AG2013" s="284">
        <v>1461</v>
      </c>
      <c r="AH2013" s="284">
        <v>1794</v>
      </c>
      <c r="AI2013" s="284">
        <v>1312</v>
      </c>
      <c r="AJ2013" s="284">
        <v>1273</v>
      </c>
      <c r="AK2013" s="284">
        <v>1424</v>
      </c>
      <c r="AL2013" s="284">
        <v>1734</v>
      </c>
      <c r="AM2013" s="284">
        <v>1199</v>
      </c>
      <c r="AN2013" s="284">
        <v>1308</v>
      </c>
      <c r="AO2013" s="284">
        <v>1557</v>
      </c>
      <c r="AP2013" s="284">
        <v>1406</v>
      </c>
      <c r="AQ2013" s="284">
        <v>1406</v>
      </c>
      <c r="AR2013" s="284">
        <v>1520</v>
      </c>
      <c r="AS2013" s="284">
        <v>1507</v>
      </c>
      <c r="AU2013" t="s">
        <v>1358</v>
      </c>
    </row>
    <row r="2014" spans="1:47" ht="13.5" customHeight="1">
      <c r="D2014" s="283" t="s">
        <v>365</v>
      </c>
      <c r="E2014" s="283" t="s">
        <v>4713</v>
      </c>
      <c r="F2014" s="285" t="s">
        <v>366</v>
      </c>
      <c r="G2014" s="199">
        <v>11.1</v>
      </c>
      <c r="H2014" s="284">
        <v>801</v>
      </c>
      <c r="I2014" s="284">
        <v>799</v>
      </c>
      <c r="J2014" s="284">
        <v>915</v>
      </c>
      <c r="K2014" s="284">
        <v>825</v>
      </c>
      <c r="L2014" s="284">
        <v>807</v>
      </c>
      <c r="M2014" s="284">
        <v>979</v>
      </c>
      <c r="N2014" s="284">
        <v>858</v>
      </c>
      <c r="O2014" s="284">
        <v>804</v>
      </c>
      <c r="P2014" s="284">
        <v>853</v>
      </c>
      <c r="Q2014" s="284">
        <v>963</v>
      </c>
      <c r="R2014" s="284">
        <v>910</v>
      </c>
      <c r="S2014" s="284">
        <v>1089</v>
      </c>
      <c r="T2014" s="284">
        <v>1245</v>
      </c>
      <c r="U2014" s="284">
        <v>1295</v>
      </c>
      <c r="V2014" s="284">
        <v>987</v>
      </c>
      <c r="W2014" s="284">
        <v>1101</v>
      </c>
      <c r="X2014" s="284">
        <v>893</v>
      </c>
      <c r="Y2014" s="284">
        <v>980</v>
      </c>
      <c r="Z2014" s="284">
        <v>1167</v>
      </c>
      <c r="AA2014" s="284">
        <v>1006</v>
      </c>
      <c r="AB2014" s="284">
        <v>937</v>
      </c>
      <c r="AC2014" s="284">
        <v>1053</v>
      </c>
      <c r="AD2014" s="284">
        <v>1269</v>
      </c>
      <c r="AE2014" s="284">
        <v>1053</v>
      </c>
      <c r="AF2014" s="284">
        <v>1035</v>
      </c>
      <c r="AG2014" s="284">
        <v>1153</v>
      </c>
      <c r="AH2014" s="284">
        <v>1387</v>
      </c>
      <c r="AI2014" s="284">
        <v>884</v>
      </c>
      <c r="AJ2014" s="284">
        <v>1003</v>
      </c>
      <c r="AK2014" s="284">
        <v>1109</v>
      </c>
      <c r="AL2014" s="284">
        <v>1314</v>
      </c>
      <c r="AM2014" s="284">
        <v>871</v>
      </c>
      <c r="AN2014" s="284">
        <v>947</v>
      </c>
      <c r="AO2014" s="284">
        <v>1082</v>
      </c>
      <c r="AP2014" s="284">
        <v>946</v>
      </c>
      <c r="AQ2014" s="284">
        <v>946</v>
      </c>
      <c r="AR2014" s="284">
        <v>1153</v>
      </c>
      <c r="AS2014" s="284">
        <v>1045</v>
      </c>
      <c r="AU2014" t="s">
        <v>365</v>
      </c>
    </row>
    <row r="2015" spans="1:47" ht="13.5" customHeight="1">
      <c r="D2015" s="283" t="s">
        <v>3485</v>
      </c>
      <c r="E2015" s="283" t="s">
        <v>4713</v>
      </c>
      <c r="F2015" s="285" t="s">
        <v>366</v>
      </c>
      <c r="G2015" s="199">
        <v>11.1</v>
      </c>
      <c r="H2015" s="284">
        <v>801</v>
      </c>
      <c r="I2015" s="284">
        <v>799</v>
      </c>
      <c r="J2015" s="284">
        <v>915</v>
      </c>
      <c r="K2015" s="284">
        <v>825</v>
      </c>
      <c r="L2015" s="284">
        <v>807</v>
      </c>
      <c r="M2015" s="284">
        <v>979</v>
      </c>
      <c r="N2015" s="284">
        <v>858</v>
      </c>
      <c r="O2015" s="284">
        <v>804</v>
      </c>
      <c r="P2015" s="284">
        <v>853</v>
      </c>
      <c r="Q2015" s="284">
        <v>963</v>
      </c>
      <c r="R2015" s="284">
        <v>910</v>
      </c>
      <c r="S2015" s="284">
        <v>1089</v>
      </c>
      <c r="T2015" s="284">
        <v>1245</v>
      </c>
      <c r="U2015" s="284">
        <v>1295</v>
      </c>
      <c r="V2015" s="284">
        <v>987</v>
      </c>
      <c r="W2015" s="284">
        <v>1101</v>
      </c>
      <c r="X2015" s="284">
        <v>893</v>
      </c>
      <c r="Y2015" s="284">
        <v>980</v>
      </c>
      <c r="Z2015" s="284">
        <v>1167</v>
      </c>
      <c r="AA2015" s="284">
        <v>1006</v>
      </c>
      <c r="AB2015" s="284">
        <v>937</v>
      </c>
      <c r="AC2015" s="284">
        <v>1053</v>
      </c>
      <c r="AD2015" s="284">
        <v>1269</v>
      </c>
      <c r="AE2015" s="284">
        <v>1053</v>
      </c>
      <c r="AF2015" s="284">
        <v>1035</v>
      </c>
      <c r="AG2015" s="284">
        <v>1153</v>
      </c>
      <c r="AH2015" s="284">
        <v>1387</v>
      </c>
      <c r="AI2015" s="284">
        <v>884</v>
      </c>
      <c r="AJ2015" s="284">
        <v>1003</v>
      </c>
      <c r="AK2015" s="284">
        <v>1109</v>
      </c>
      <c r="AL2015" s="284">
        <v>1314</v>
      </c>
      <c r="AM2015" s="284">
        <v>871</v>
      </c>
      <c r="AN2015" s="284">
        <v>947</v>
      </c>
      <c r="AO2015" s="284">
        <v>1082</v>
      </c>
      <c r="AP2015" s="284">
        <v>946</v>
      </c>
      <c r="AQ2015" s="284">
        <v>946</v>
      </c>
      <c r="AR2015" s="284">
        <v>1153</v>
      </c>
      <c r="AS2015" s="284">
        <v>1045</v>
      </c>
      <c r="AU2015" t="s">
        <v>3485</v>
      </c>
    </row>
    <row r="2016" spans="1:47" ht="13.5" customHeight="1">
      <c r="D2016" s="283" t="s">
        <v>369</v>
      </c>
      <c r="E2016" s="283" t="s">
        <v>4713</v>
      </c>
      <c r="F2016" s="285" t="s">
        <v>857</v>
      </c>
      <c r="G2016" s="199">
        <v>2.5</v>
      </c>
      <c r="H2016" s="284">
        <v>303</v>
      </c>
      <c r="I2016" s="284">
        <v>306</v>
      </c>
      <c r="J2016" s="284">
        <v>368</v>
      </c>
      <c r="K2016" s="284">
        <v>326</v>
      </c>
      <c r="L2016" s="284">
        <v>319</v>
      </c>
      <c r="M2016" s="284">
        <v>407</v>
      </c>
      <c r="N2016" s="284">
        <v>358</v>
      </c>
      <c r="O2016" s="284">
        <v>307</v>
      </c>
      <c r="P2016" s="284">
        <v>335</v>
      </c>
      <c r="Q2016" s="284">
        <v>395</v>
      </c>
      <c r="R2016" s="284">
        <v>328</v>
      </c>
      <c r="S2016" s="284">
        <v>396</v>
      </c>
      <c r="T2016" s="284">
        <v>442</v>
      </c>
      <c r="U2016" s="284">
        <v>517</v>
      </c>
      <c r="V2016" s="284">
        <v>376</v>
      </c>
      <c r="W2016" s="284">
        <v>438</v>
      </c>
      <c r="X2016" s="284">
        <v>328</v>
      </c>
      <c r="Y2016" s="284">
        <v>366</v>
      </c>
      <c r="Z2016" s="284">
        <v>453</v>
      </c>
      <c r="AA2016" s="284">
        <v>387</v>
      </c>
      <c r="AB2016" s="284">
        <v>349</v>
      </c>
      <c r="AC2016" s="284">
        <v>400</v>
      </c>
      <c r="AD2016" s="284">
        <v>501</v>
      </c>
      <c r="AE2016" s="284">
        <v>409</v>
      </c>
      <c r="AF2016" s="284">
        <v>385</v>
      </c>
      <c r="AG2016" s="284">
        <v>436</v>
      </c>
      <c r="AH2016" s="284">
        <v>543</v>
      </c>
      <c r="AI2016" s="284">
        <v>333</v>
      </c>
      <c r="AJ2016" s="284">
        <v>397</v>
      </c>
      <c r="AK2016" s="284">
        <v>428</v>
      </c>
      <c r="AL2016" s="284">
        <v>520</v>
      </c>
      <c r="AM2016" s="284">
        <v>348</v>
      </c>
      <c r="AN2016" s="284">
        <v>359</v>
      </c>
      <c r="AO2016" s="284">
        <v>426</v>
      </c>
      <c r="AP2016" s="284">
        <v>355</v>
      </c>
      <c r="AQ2016" s="284">
        <v>355</v>
      </c>
      <c r="AR2016" s="284">
        <v>445</v>
      </c>
      <c r="AS2016" s="284">
        <v>402</v>
      </c>
      <c r="AU2016" t="s">
        <v>369</v>
      </c>
    </row>
    <row r="2017" spans="4:47" ht="13.5" customHeight="1">
      <c r="D2017" s="283" t="s">
        <v>3488</v>
      </c>
      <c r="E2017" s="283" t="s">
        <v>4713</v>
      </c>
      <c r="F2017" s="285" t="s">
        <v>857</v>
      </c>
      <c r="G2017" s="199">
        <v>2.5</v>
      </c>
      <c r="H2017" s="284">
        <v>303</v>
      </c>
      <c r="I2017" s="284">
        <v>306</v>
      </c>
      <c r="J2017" s="284">
        <v>368</v>
      </c>
      <c r="K2017" s="284">
        <v>326</v>
      </c>
      <c r="L2017" s="284">
        <v>319</v>
      </c>
      <c r="M2017" s="284">
        <v>407</v>
      </c>
      <c r="N2017" s="284">
        <v>358</v>
      </c>
      <c r="O2017" s="284">
        <v>307</v>
      </c>
      <c r="P2017" s="284">
        <v>335</v>
      </c>
      <c r="Q2017" s="284">
        <v>395</v>
      </c>
      <c r="R2017" s="284">
        <v>328</v>
      </c>
      <c r="S2017" s="284">
        <v>396</v>
      </c>
      <c r="T2017" s="284">
        <v>442</v>
      </c>
      <c r="U2017" s="284">
        <v>517</v>
      </c>
      <c r="V2017" s="284">
        <v>376</v>
      </c>
      <c r="W2017" s="284">
        <v>438</v>
      </c>
      <c r="X2017" s="284">
        <v>328</v>
      </c>
      <c r="Y2017" s="284">
        <v>366</v>
      </c>
      <c r="Z2017" s="284">
        <v>453</v>
      </c>
      <c r="AA2017" s="284">
        <v>387</v>
      </c>
      <c r="AB2017" s="284">
        <v>349</v>
      </c>
      <c r="AC2017" s="284">
        <v>400</v>
      </c>
      <c r="AD2017" s="284">
        <v>501</v>
      </c>
      <c r="AE2017" s="284">
        <v>409</v>
      </c>
      <c r="AF2017" s="284">
        <v>385</v>
      </c>
      <c r="AG2017" s="284">
        <v>436</v>
      </c>
      <c r="AH2017" s="284">
        <v>543</v>
      </c>
      <c r="AI2017" s="284">
        <v>333</v>
      </c>
      <c r="AJ2017" s="284">
        <v>397</v>
      </c>
      <c r="AK2017" s="284">
        <v>428</v>
      </c>
      <c r="AL2017" s="284">
        <v>520</v>
      </c>
      <c r="AM2017" s="284">
        <v>348</v>
      </c>
      <c r="AN2017" s="284">
        <v>359</v>
      </c>
      <c r="AO2017" s="284">
        <v>426</v>
      </c>
      <c r="AP2017" s="284">
        <v>355</v>
      </c>
      <c r="AQ2017" s="284">
        <v>355</v>
      </c>
      <c r="AR2017" s="284">
        <v>445</v>
      </c>
      <c r="AS2017" s="284">
        <v>402</v>
      </c>
      <c r="AU2017" t="s">
        <v>3488</v>
      </c>
    </row>
    <row r="2018" spans="4:47" ht="13.5" customHeight="1">
      <c r="D2018" s="283" t="s">
        <v>4596</v>
      </c>
      <c r="E2018" s="283" t="s">
        <v>4713</v>
      </c>
      <c r="F2018" s="285" t="s">
        <v>4597</v>
      </c>
      <c r="G2018" s="199">
        <v>2.8000000000000003</v>
      </c>
      <c r="H2018" s="287" t="s">
        <v>2022</v>
      </c>
      <c r="I2018" s="287" t="s">
        <v>2022</v>
      </c>
      <c r="J2018" s="287" t="s">
        <v>2022</v>
      </c>
      <c r="K2018" s="287" t="s">
        <v>2022</v>
      </c>
      <c r="L2018" s="287" t="s">
        <v>2022</v>
      </c>
      <c r="M2018" s="287" t="s">
        <v>2022</v>
      </c>
      <c r="N2018" s="287" t="s">
        <v>2022</v>
      </c>
      <c r="O2018" s="287" t="s">
        <v>2022</v>
      </c>
      <c r="P2018" s="287" t="s">
        <v>2022</v>
      </c>
      <c r="Q2018" s="287" t="s">
        <v>2022</v>
      </c>
      <c r="R2018" s="287" t="s">
        <v>2022</v>
      </c>
      <c r="S2018" s="284">
        <v>430</v>
      </c>
      <c r="T2018" s="284">
        <v>481</v>
      </c>
      <c r="U2018" s="284">
        <v>562</v>
      </c>
      <c r="V2018" s="284">
        <v>402</v>
      </c>
      <c r="W2018" s="284">
        <v>469</v>
      </c>
      <c r="X2018" s="284">
        <v>349</v>
      </c>
      <c r="Y2018" s="284">
        <v>390</v>
      </c>
      <c r="Z2018" s="284">
        <v>484</v>
      </c>
      <c r="AA2018" s="284">
        <v>412</v>
      </c>
      <c r="AB2018" s="284">
        <v>373</v>
      </c>
      <c r="AC2018" s="284">
        <v>428</v>
      </c>
      <c r="AD2018" s="284">
        <v>537</v>
      </c>
      <c r="AE2018" s="284">
        <v>438</v>
      </c>
      <c r="AF2018" s="284">
        <v>408</v>
      </c>
      <c r="AG2018" s="284">
        <v>464</v>
      </c>
      <c r="AH2018" s="284">
        <v>580</v>
      </c>
      <c r="AI2018" s="284">
        <v>0</v>
      </c>
      <c r="AJ2018" s="284">
        <v>424</v>
      </c>
      <c r="AK2018" s="284">
        <v>458</v>
      </c>
      <c r="AL2018" s="284">
        <v>557</v>
      </c>
      <c r="AM2018" s="284">
        <v>372</v>
      </c>
      <c r="AN2018" s="284">
        <v>384</v>
      </c>
      <c r="AO2018" s="284">
        <v>456</v>
      </c>
      <c r="AP2018" s="284">
        <v>384</v>
      </c>
      <c r="AQ2018" s="284">
        <v>384</v>
      </c>
      <c r="AR2018" s="284">
        <v>484</v>
      </c>
      <c r="AS2018" s="284">
        <v>431</v>
      </c>
      <c r="AU2018" t="s">
        <v>4596</v>
      </c>
    </row>
    <row r="2019" spans="4:47" ht="13.5" customHeight="1">
      <c r="D2019" s="283" t="s">
        <v>4598</v>
      </c>
      <c r="E2019" s="283" t="s">
        <v>4713</v>
      </c>
      <c r="F2019" s="285" t="s">
        <v>4597</v>
      </c>
      <c r="G2019" s="199">
        <v>2.8000000000000003</v>
      </c>
      <c r="H2019" s="287" t="s">
        <v>2022</v>
      </c>
      <c r="I2019" s="287" t="s">
        <v>2022</v>
      </c>
      <c r="J2019" s="287" t="s">
        <v>2022</v>
      </c>
      <c r="K2019" s="287" t="s">
        <v>2022</v>
      </c>
      <c r="L2019" s="287" t="s">
        <v>2022</v>
      </c>
      <c r="M2019" s="287" t="s">
        <v>2022</v>
      </c>
      <c r="N2019" s="287" t="s">
        <v>2022</v>
      </c>
      <c r="O2019" s="287" t="s">
        <v>2022</v>
      </c>
      <c r="P2019" s="287" t="s">
        <v>2022</v>
      </c>
      <c r="Q2019" s="287" t="s">
        <v>2022</v>
      </c>
      <c r="R2019" s="287" t="s">
        <v>2022</v>
      </c>
      <c r="S2019" s="284">
        <v>430</v>
      </c>
      <c r="T2019" s="284">
        <v>481</v>
      </c>
      <c r="U2019" s="284">
        <v>562</v>
      </c>
      <c r="V2019" s="284">
        <v>402</v>
      </c>
      <c r="W2019" s="284">
        <v>469</v>
      </c>
      <c r="X2019" s="284">
        <v>349</v>
      </c>
      <c r="Y2019" s="284">
        <v>390</v>
      </c>
      <c r="Z2019" s="284">
        <v>484</v>
      </c>
      <c r="AA2019" s="284">
        <v>412</v>
      </c>
      <c r="AB2019" s="284">
        <v>373</v>
      </c>
      <c r="AC2019" s="284">
        <v>428</v>
      </c>
      <c r="AD2019" s="284">
        <v>537</v>
      </c>
      <c r="AE2019" s="284">
        <v>438</v>
      </c>
      <c r="AF2019" s="284">
        <v>408</v>
      </c>
      <c r="AG2019" s="284">
        <v>464</v>
      </c>
      <c r="AH2019" s="284">
        <v>580</v>
      </c>
      <c r="AI2019" s="284">
        <v>0</v>
      </c>
      <c r="AJ2019" s="284">
        <v>424</v>
      </c>
      <c r="AK2019" s="284">
        <v>458</v>
      </c>
      <c r="AL2019" s="284">
        <v>557</v>
      </c>
      <c r="AM2019" s="284">
        <v>372</v>
      </c>
      <c r="AN2019" s="284">
        <v>384</v>
      </c>
      <c r="AO2019" s="284">
        <v>456</v>
      </c>
      <c r="AP2019" s="284">
        <v>384</v>
      </c>
      <c r="AQ2019" s="284">
        <v>384</v>
      </c>
      <c r="AR2019" s="284">
        <v>484</v>
      </c>
      <c r="AS2019" s="284">
        <v>431</v>
      </c>
      <c r="AU2019" t="s">
        <v>4598</v>
      </c>
    </row>
    <row r="2020" spans="4:47" ht="13.5" customHeight="1">
      <c r="D2020" s="283" t="s">
        <v>373</v>
      </c>
      <c r="E2020" s="283" t="s">
        <v>4713</v>
      </c>
      <c r="F2020" s="285" t="s">
        <v>858</v>
      </c>
      <c r="G2020" s="199">
        <v>3</v>
      </c>
      <c r="H2020" s="284">
        <v>346</v>
      </c>
      <c r="I2020" s="284">
        <v>350</v>
      </c>
      <c r="J2020" s="284">
        <v>421</v>
      </c>
      <c r="K2020" s="284">
        <v>372</v>
      </c>
      <c r="L2020" s="284">
        <v>364</v>
      </c>
      <c r="M2020" s="284">
        <v>468</v>
      </c>
      <c r="N2020" s="284">
        <v>410</v>
      </c>
      <c r="O2020" s="284">
        <v>351</v>
      </c>
      <c r="P2020" s="284">
        <v>385</v>
      </c>
      <c r="Q2020" s="284">
        <v>453</v>
      </c>
      <c r="R2020" s="284">
        <v>374</v>
      </c>
      <c r="S2020" s="284">
        <v>445</v>
      </c>
      <c r="T2020" s="284">
        <v>500</v>
      </c>
      <c r="U2020" s="284">
        <v>583</v>
      </c>
      <c r="V2020" s="284">
        <v>427</v>
      </c>
      <c r="W2020" s="284">
        <v>499</v>
      </c>
      <c r="X2020" s="284">
        <v>369</v>
      </c>
      <c r="Y2020" s="284">
        <v>414</v>
      </c>
      <c r="Z2020" s="284">
        <v>515</v>
      </c>
      <c r="AA2020" s="284">
        <v>437</v>
      </c>
      <c r="AB2020" s="284">
        <v>396</v>
      </c>
      <c r="AC2020" s="284">
        <v>456</v>
      </c>
      <c r="AD2020" s="284">
        <v>573</v>
      </c>
      <c r="AE2020" s="284">
        <v>466</v>
      </c>
      <c r="AF2020" s="284">
        <v>431</v>
      </c>
      <c r="AG2020" s="284">
        <v>492</v>
      </c>
      <c r="AH2020" s="284">
        <v>616</v>
      </c>
      <c r="AI2020" s="284">
        <v>374</v>
      </c>
      <c r="AJ2020" s="284">
        <v>450</v>
      </c>
      <c r="AK2020" s="284">
        <v>487</v>
      </c>
      <c r="AL2020" s="284">
        <v>593</v>
      </c>
      <c r="AM2020" s="284">
        <v>395</v>
      </c>
      <c r="AN2020" s="284">
        <v>408</v>
      </c>
      <c r="AO2020" s="284">
        <v>485</v>
      </c>
      <c r="AP2020" s="284">
        <v>413</v>
      </c>
      <c r="AQ2020" s="284">
        <v>413</v>
      </c>
      <c r="AR2020" s="284">
        <v>522</v>
      </c>
      <c r="AS2020" s="284">
        <v>460</v>
      </c>
      <c r="AU2020" t="s">
        <v>373</v>
      </c>
    </row>
    <row r="2021" spans="4:47" ht="13.5" customHeight="1">
      <c r="D2021" s="283" t="s">
        <v>3492</v>
      </c>
      <c r="E2021" s="283" t="s">
        <v>4713</v>
      </c>
      <c r="F2021" s="285" t="s">
        <v>858</v>
      </c>
      <c r="G2021" s="199">
        <v>3</v>
      </c>
      <c r="H2021" s="284">
        <v>346</v>
      </c>
      <c r="I2021" s="284">
        <v>350</v>
      </c>
      <c r="J2021" s="284">
        <v>421</v>
      </c>
      <c r="K2021" s="284">
        <v>372</v>
      </c>
      <c r="L2021" s="284">
        <v>364</v>
      </c>
      <c r="M2021" s="284">
        <v>468</v>
      </c>
      <c r="N2021" s="284">
        <v>410</v>
      </c>
      <c r="O2021" s="284">
        <v>351</v>
      </c>
      <c r="P2021" s="284">
        <v>385</v>
      </c>
      <c r="Q2021" s="284">
        <v>453</v>
      </c>
      <c r="R2021" s="284">
        <v>374</v>
      </c>
      <c r="S2021" s="284">
        <v>445</v>
      </c>
      <c r="T2021" s="284">
        <v>500</v>
      </c>
      <c r="U2021" s="284">
        <v>583</v>
      </c>
      <c r="V2021" s="284">
        <v>427</v>
      </c>
      <c r="W2021" s="284">
        <v>499</v>
      </c>
      <c r="X2021" s="284">
        <v>369</v>
      </c>
      <c r="Y2021" s="284">
        <v>414</v>
      </c>
      <c r="Z2021" s="284">
        <v>515</v>
      </c>
      <c r="AA2021" s="284">
        <v>437</v>
      </c>
      <c r="AB2021" s="284">
        <v>396</v>
      </c>
      <c r="AC2021" s="284">
        <v>456</v>
      </c>
      <c r="AD2021" s="284">
        <v>573</v>
      </c>
      <c r="AE2021" s="284">
        <v>466</v>
      </c>
      <c r="AF2021" s="284">
        <v>431</v>
      </c>
      <c r="AG2021" s="284">
        <v>492</v>
      </c>
      <c r="AH2021" s="284">
        <v>616</v>
      </c>
      <c r="AI2021" s="284">
        <v>374</v>
      </c>
      <c r="AJ2021" s="284">
        <v>450</v>
      </c>
      <c r="AK2021" s="284">
        <v>487</v>
      </c>
      <c r="AL2021" s="284">
        <v>593</v>
      </c>
      <c r="AM2021" s="284">
        <v>395</v>
      </c>
      <c r="AN2021" s="284">
        <v>408</v>
      </c>
      <c r="AO2021" s="284">
        <v>485</v>
      </c>
      <c r="AP2021" s="284">
        <v>413</v>
      </c>
      <c r="AQ2021" s="284">
        <v>413</v>
      </c>
      <c r="AR2021" s="284">
        <v>522</v>
      </c>
      <c r="AS2021" s="284">
        <v>460</v>
      </c>
      <c r="AU2021" t="s">
        <v>3492</v>
      </c>
    </row>
    <row r="2022" spans="4:47" ht="13.5" customHeight="1">
      <c r="D2022" s="283" t="s">
        <v>2941</v>
      </c>
      <c r="E2022" s="283" t="s">
        <v>4713</v>
      </c>
      <c r="F2022" s="285" t="s">
        <v>3588</v>
      </c>
      <c r="G2022" s="199">
        <v>3.3000000000000003</v>
      </c>
      <c r="H2022" s="284">
        <v>391</v>
      </c>
      <c r="I2022" s="284">
        <v>362</v>
      </c>
      <c r="J2022" s="284">
        <v>457</v>
      </c>
      <c r="K2022" s="284">
        <v>412</v>
      </c>
      <c r="L2022" s="284">
        <v>382</v>
      </c>
      <c r="M2022" s="284">
        <v>489</v>
      </c>
      <c r="N2022" s="284">
        <v>481</v>
      </c>
      <c r="O2022" s="284">
        <v>422</v>
      </c>
      <c r="P2022" s="284">
        <v>399</v>
      </c>
      <c r="Q2022" s="284">
        <v>479</v>
      </c>
      <c r="R2022" s="284">
        <v>478</v>
      </c>
      <c r="S2022" s="284">
        <v>469</v>
      </c>
      <c r="T2022" s="284">
        <v>528</v>
      </c>
      <c r="U2022" s="284">
        <v>614</v>
      </c>
      <c r="V2022" s="284">
        <v>451</v>
      </c>
      <c r="W2022" s="284">
        <v>529</v>
      </c>
      <c r="X2022" s="284">
        <v>425</v>
      </c>
      <c r="Y2022" s="284">
        <v>448</v>
      </c>
      <c r="Z2022" s="284">
        <v>545</v>
      </c>
      <c r="AA2022" s="284">
        <v>482</v>
      </c>
      <c r="AB2022" s="284">
        <v>463</v>
      </c>
      <c r="AC2022" s="284">
        <v>502</v>
      </c>
      <c r="AD2022" s="284">
        <v>612</v>
      </c>
      <c r="AE2022" s="284">
        <v>515</v>
      </c>
      <c r="AF2022" s="284">
        <v>497</v>
      </c>
      <c r="AG2022" s="284">
        <v>537</v>
      </c>
      <c r="AH2022" s="284">
        <v>653</v>
      </c>
      <c r="AI2022" s="284">
        <v>396</v>
      </c>
      <c r="AJ2022" s="284">
        <v>474</v>
      </c>
      <c r="AK2022" s="284">
        <v>513</v>
      </c>
      <c r="AL2022" s="284">
        <v>625</v>
      </c>
      <c r="AM2022" s="284">
        <v>414</v>
      </c>
      <c r="AN2022" s="284">
        <v>429</v>
      </c>
      <c r="AO2022" s="284">
        <v>510</v>
      </c>
      <c r="AP2022" s="284">
        <v>439</v>
      </c>
      <c r="AQ2022" s="284">
        <v>439</v>
      </c>
      <c r="AR2022" s="284">
        <v>556</v>
      </c>
      <c r="AS2022" s="284">
        <v>488</v>
      </c>
      <c r="AU2022" t="s">
        <v>2941</v>
      </c>
    </row>
    <row r="2023" spans="4:47" ht="13.5" customHeight="1">
      <c r="D2023" s="283" t="s">
        <v>3496</v>
      </c>
      <c r="E2023" s="283" t="s">
        <v>4713</v>
      </c>
      <c r="F2023" s="285" t="s">
        <v>3588</v>
      </c>
      <c r="G2023" s="199">
        <v>3.3000000000000003</v>
      </c>
      <c r="H2023" s="284">
        <v>391</v>
      </c>
      <c r="I2023" s="284">
        <v>362</v>
      </c>
      <c r="J2023" s="284">
        <v>457</v>
      </c>
      <c r="K2023" s="284">
        <v>412</v>
      </c>
      <c r="L2023" s="284">
        <v>382</v>
      </c>
      <c r="M2023" s="284">
        <v>489</v>
      </c>
      <c r="N2023" s="284">
        <v>481</v>
      </c>
      <c r="O2023" s="284">
        <v>422</v>
      </c>
      <c r="P2023" s="284">
        <v>399</v>
      </c>
      <c r="Q2023" s="284">
        <v>479</v>
      </c>
      <c r="R2023" s="284">
        <v>478</v>
      </c>
      <c r="S2023" s="284">
        <v>469</v>
      </c>
      <c r="T2023" s="284">
        <v>528</v>
      </c>
      <c r="U2023" s="284">
        <v>614</v>
      </c>
      <c r="V2023" s="284">
        <v>451</v>
      </c>
      <c r="W2023" s="284">
        <v>529</v>
      </c>
      <c r="X2023" s="284">
        <v>425</v>
      </c>
      <c r="Y2023" s="284">
        <v>448</v>
      </c>
      <c r="Z2023" s="284">
        <v>545</v>
      </c>
      <c r="AA2023" s="284">
        <v>482</v>
      </c>
      <c r="AB2023" s="284">
        <v>463</v>
      </c>
      <c r="AC2023" s="284">
        <v>502</v>
      </c>
      <c r="AD2023" s="284">
        <v>612</v>
      </c>
      <c r="AE2023" s="284">
        <v>515</v>
      </c>
      <c r="AF2023" s="284">
        <v>497</v>
      </c>
      <c r="AG2023" s="284">
        <v>537</v>
      </c>
      <c r="AH2023" s="284">
        <v>653</v>
      </c>
      <c r="AI2023" s="284">
        <v>396</v>
      </c>
      <c r="AJ2023" s="284">
        <v>474</v>
      </c>
      <c r="AK2023" s="284">
        <v>513</v>
      </c>
      <c r="AL2023" s="284">
        <v>625</v>
      </c>
      <c r="AM2023" s="284">
        <v>414</v>
      </c>
      <c r="AN2023" s="284">
        <v>429</v>
      </c>
      <c r="AO2023" s="284">
        <v>510</v>
      </c>
      <c r="AP2023" s="284">
        <v>439</v>
      </c>
      <c r="AQ2023" s="284">
        <v>439</v>
      </c>
      <c r="AR2023" s="284">
        <v>556</v>
      </c>
      <c r="AS2023" s="284">
        <v>488</v>
      </c>
      <c r="AU2023" t="s">
        <v>3496</v>
      </c>
    </row>
    <row r="2024" spans="4:47" ht="13.5" customHeight="1">
      <c r="D2024" s="283" t="s">
        <v>377</v>
      </c>
      <c r="E2024" s="283" t="s">
        <v>4713</v>
      </c>
      <c r="F2024" s="285" t="s">
        <v>859</v>
      </c>
      <c r="G2024" s="199">
        <v>3.5</v>
      </c>
      <c r="H2024" s="284">
        <v>373</v>
      </c>
      <c r="I2024" s="284">
        <v>378</v>
      </c>
      <c r="J2024" s="284">
        <v>456</v>
      </c>
      <c r="K2024" s="284">
        <v>402</v>
      </c>
      <c r="L2024" s="284">
        <v>393</v>
      </c>
      <c r="M2024" s="284">
        <v>512</v>
      </c>
      <c r="N2024" s="284">
        <v>445</v>
      </c>
      <c r="O2024" s="284">
        <v>380</v>
      </c>
      <c r="P2024" s="284">
        <v>419</v>
      </c>
      <c r="Q2024" s="284">
        <v>494</v>
      </c>
      <c r="R2024" s="284">
        <v>405</v>
      </c>
      <c r="S2024" s="284">
        <v>484</v>
      </c>
      <c r="T2024" s="284">
        <v>548</v>
      </c>
      <c r="U2024" s="284">
        <v>637</v>
      </c>
      <c r="V2024" s="284">
        <v>468</v>
      </c>
      <c r="W2024" s="284">
        <v>549</v>
      </c>
      <c r="X2024" s="284">
        <v>397</v>
      </c>
      <c r="Y2024" s="284">
        <v>448</v>
      </c>
      <c r="Z2024" s="284">
        <v>559</v>
      </c>
      <c r="AA2024" s="284">
        <v>471</v>
      </c>
      <c r="AB2024" s="284">
        <v>428</v>
      </c>
      <c r="AC2024" s="284">
        <v>498</v>
      </c>
      <c r="AD2024" s="284">
        <v>628</v>
      </c>
      <c r="AE2024" s="284">
        <v>506</v>
      </c>
      <c r="AF2024" s="284">
        <v>464</v>
      </c>
      <c r="AG2024" s="284">
        <v>534</v>
      </c>
      <c r="AH2024" s="284">
        <v>671</v>
      </c>
      <c r="AI2024" s="284">
        <v>400</v>
      </c>
      <c r="AJ2024" s="284">
        <v>490</v>
      </c>
      <c r="AK2024" s="284">
        <v>533</v>
      </c>
      <c r="AL2024" s="284">
        <v>650</v>
      </c>
      <c r="AM2024" s="284">
        <v>428</v>
      </c>
      <c r="AN2024" s="284">
        <v>444</v>
      </c>
      <c r="AO2024" s="284">
        <v>529</v>
      </c>
      <c r="AP2024" s="284">
        <v>457</v>
      </c>
      <c r="AQ2024" s="284">
        <v>457</v>
      </c>
      <c r="AR2024" s="284">
        <v>584</v>
      </c>
      <c r="AS2024" s="284">
        <v>506</v>
      </c>
      <c r="AU2024" t="s">
        <v>377</v>
      </c>
    </row>
    <row r="2025" spans="4:47" ht="13.5" customHeight="1">
      <c r="D2025" s="283" t="s">
        <v>3500</v>
      </c>
      <c r="E2025" s="283" t="s">
        <v>4713</v>
      </c>
      <c r="F2025" s="285" t="s">
        <v>859</v>
      </c>
      <c r="G2025" s="199">
        <v>3.5</v>
      </c>
      <c r="H2025" s="284">
        <v>373</v>
      </c>
      <c r="I2025" s="284">
        <v>378</v>
      </c>
      <c r="J2025" s="284">
        <v>456</v>
      </c>
      <c r="K2025" s="284">
        <v>402</v>
      </c>
      <c r="L2025" s="284">
        <v>393</v>
      </c>
      <c r="M2025" s="284">
        <v>512</v>
      </c>
      <c r="N2025" s="284">
        <v>445</v>
      </c>
      <c r="O2025" s="284">
        <v>380</v>
      </c>
      <c r="P2025" s="284">
        <v>419</v>
      </c>
      <c r="Q2025" s="284">
        <v>494</v>
      </c>
      <c r="R2025" s="284">
        <v>405</v>
      </c>
      <c r="S2025" s="284">
        <v>484</v>
      </c>
      <c r="T2025" s="284">
        <v>548</v>
      </c>
      <c r="U2025" s="284">
        <v>637</v>
      </c>
      <c r="V2025" s="284">
        <v>468</v>
      </c>
      <c r="W2025" s="284">
        <v>549</v>
      </c>
      <c r="X2025" s="284">
        <v>397</v>
      </c>
      <c r="Y2025" s="284">
        <v>448</v>
      </c>
      <c r="Z2025" s="284">
        <v>559</v>
      </c>
      <c r="AA2025" s="284">
        <v>471</v>
      </c>
      <c r="AB2025" s="284">
        <v>428</v>
      </c>
      <c r="AC2025" s="284">
        <v>498</v>
      </c>
      <c r="AD2025" s="284">
        <v>628</v>
      </c>
      <c r="AE2025" s="284">
        <v>506</v>
      </c>
      <c r="AF2025" s="284">
        <v>464</v>
      </c>
      <c r="AG2025" s="284">
        <v>534</v>
      </c>
      <c r="AH2025" s="284">
        <v>671</v>
      </c>
      <c r="AI2025" s="284">
        <v>400</v>
      </c>
      <c r="AJ2025" s="284">
        <v>490</v>
      </c>
      <c r="AK2025" s="284">
        <v>533</v>
      </c>
      <c r="AL2025" s="284">
        <v>650</v>
      </c>
      <c r="AM2025" s="284">
        <v>428</v>
      </c>
      <c r="AN2025" s="284">
        <v>444</v>
      </c>
      <c r="AO2025" s="284">
        <v>529</v>
      </c>
      <c r="AP2025" s="284">
        <v>457</v>
      </c>
      <c r="AQ2025" s="284">
        <v>457</v>
      </c>
      <c r="AR2025" s="284">
        <v>584</v>
      </c>
      <c r="AS2025" s="284">
        <v>506</v>
      </c>
      <c r="AU2025" t="s">
        <v>3500</v>
      </c>
    </row>
    <row r="2026" spans="4:47" ht="13.5" customHeight="1">
      <c r="D2026" s="283" t="s">
        <v>1292</v>
      </c>
      <c r="E2026" s="283" t="s">
        <v>4713</v>
      </c>
      <c r="F2026" s="285" t="s">
        <v>1295</v>
      </c>
      <c r="G2026" s="199">
        <v>1.3</v>
      </c>
      <c r="H2026" s="284">
        <v>474</v>
      </c>
      <c r="I2026" s="284">
        <v>496</v>
      </c>
      <c r="J2026" s="284">
        <v>539</v>
      </c>
      <c r="K2026" s="284">
        <v>474</v>
      </c>
      <c r="L2026" s="284">
        <v>496</v>
      </c>
      <c r="M2026" s="284">
        <v>539</v>
      </c>
      <c r="N2026" s="284">
        <v>484</v>
      </c>
      <c r="O2026" s="284">
        <v>474</v>
      </c>
      <c r="P2026" s="284">
        <v>496</v>
      </c>
      <c r="Q2026" s="284">
        <v>539</v>
      </c>
      <c r="R2026" s="284">
        <v>484</v>
      </c>
      <c r="S2026" s="284">
        <v>474</v>
      </c>
      <c r="T2026" s="284">
        <v>496</v>
      </c>
      <c r="U2026" s="284">
        <v>539</v>
      </c>
      <c r="V2026" s="284">
        <v>496</v>
      </c>
      <c r="W2026" s="284">
        <v>539</v>
      </c>
      <c r="X2026" s="284">
        <v>474</v>
      </c>
      <c r="Y2026" s="284">
        <v>496</v>
      </c>
      <c r="Z2026" s="284">
        <v>539</v>
      </c>
      <c r="AA2026" s="284">
        <v>484</v>
      </c>
      <c r="AB2026" s="284">
        <v>474</v>
      </c>
      <c r="AC2026" s="284">
        <v>496</v>
      </c>
      <c r="AD2026" s="284">
        <v>539</v>
      </c>
      <c r="AE2026" s="284">
        <v>484</v>
      </c>
      <c r="AF2026" s="284">
        <v>474</v>
      </c>
      <c r="AG2026" s="284">
        <v>496</v>
      </c>
      <c r="AH2026" s="284">
        <v>539</v>
      </c>
      <c r="AI2026" s="284">
        <v>496</v>
      </c>
      <c r="AJ2026" s="284">
        <v>474</v>
      </c>
      <c r="AK2026" s="284">
        <v>496</v>
      </c>
      <c r="AL2026" s="284">
        <v>539</v>
      </c>
      <c r="AM2026" s="284">
        <v>474</v>
      </c>
      <c r="AN2026" s="284">
        <v>496</v>
      </c>
      <c r="AO2026" s="284">
        <v>539</v>
      </c>
      <c r="AP2026" s="284">
        <v>461</v>
      </c>
      <c r="AQ2026" s="284">
        <v>461</v>
      </c>
      <c r="AR2026" s="284">
        <v>461</v>
      </c>
      <c r="AS2026" s="284">
        <v>461</v>
      </c>
      <c r="AU2026" t="s">
        <v>1292</v>
      </c>
    </row>
    <row r="2027" spans="4:47" ht="13.5" customHeight="1">
      <c r="D2027" s="283" t="s">
        <v>3530</v>
      </c>
      <c r="E2027" s="282" t="s">
        <v>4713</v>
      </c>
      <c r="F2027" s="285" t="s">
        <v>1295</v>
      </c>
      <c r="G2027" s="199">
        <v>1.3</v>
      </c>
      <c r="H2027" s="284">
        <v>474</v>
      </c>
      <c r="I2027" s="284">
        <v>496</v>
      </c>
      <c r="J2027" s="284">
        <v>539</v>
      </c>
      <c r="K2027" s="284">
        <v>474</v>
      </c>
      <c r="L2027" s="284">
        <v>496</v>
      </c>
      <c r="M2027" s="284">
        <v>539</v>
      </c>
      <c r="N2027" s="284">
        <v>484</v>
      </c>
      <c r="O2027" s="284">
        <v>474</v>
      </c>
      <c r="P2027" s="284">
        <v>496</v>
      </c>
      <c r="Q2027" s="284">
        <v>539</v>
      </c>
      <c r="R2027" s="284">
        <v>484</v>
      </c>
      <c r="S2027" s="284">
        <v>474</v>
      </c>
      <c r="T2027" s="284">
        <v>496</v>
      </c>
      <c r="U2027" s="284">
        <v>539</v>
      </c>
      <c r="V2027" s="284">
        <v>496</v>
      </c>
      <c r="W2027" s="284">
        <v>539</v>
      </c>
      <c r="X2027" s="284">
        <v>474</v>
      </c>
      <c r="Y2027" s="284">
        <v>496</v>
      </c>
      <c r="Z2027" s="284">
        <v>539</v>
      </c>
      <c r="AA2027" s="284">
        <v>484</v>
      </c>
      <c r="AB2027" s="284">
        <v>474</v>
      </c>
      <c r="AC2027" s="284">
        <v>496</v>
      </c>
      <c r="AD2027" s="284">
        <v>539</v>
      </c>
      <c r="AE2027" s="284">
        <v>484</v>
      </c>
      <c r="AF2027" s="284">
        <v>474</v>
      </c>
      <c r="AG2027" s="284">
        <v>496</v>
      </c>
      <c r="AH2027" s="284">
        <v>539</v>
      </c>
      <c r="AI2027" s="284">
        <v>496</v>
      </c>
      <c r="AJ2027" s="284">
        <v>474</v>
      </c>
      <c r="AK2027" s="284">
        <v>496</v>
      </c>
      <c r="AL2027" s="284">
        <v>539</v>
      </c>
      <c r="AM2027" s="284">
        <v>474</v>
      </c>
      <c r="AN2027" s="284">
        <v>496</v>
      </c>
      <c r="AO2027" s="284">
        <v>539</v>
      </c>
      <c r="AP2027" s="284">
        <v>461</v>
      </c>
      <c r="AQ2027" s="284">
        <v>461</v>
      </c>
      <c r="AR2027" s="284">
        <v>461</v>
      </c>
      <c r="AS2027" s="284">
        <v>461</v>
      </c>
      <c r="AU2027" t="s">
        <v>3530</v>
      </c>
    </row>
    <row r="2028" spans="4:47" ht="13.5" customHeight="1">
      <c r="D2028" s="283" t="s">
        <v>4658</v>
      </c>
      <c r="E2028" s="283" t="s">
        <v>4713</v>
      </c>
      <c r="F2028" s="285" t="s">
        <v>4659</v>
      </c>
      <c r="G2028" s="199">
        <v>1.4000000000000001</v>
      </c>
      <c r="H2028" s="284">
        <v>474</v>
      </c>
      <c r="I2028" s="284">
        <v>496</v>
      </c>
      <c r="J2028" s="284">
        <v>539</v>
      </c>
      <c r="K2028" s="284">
        <v>474</v>
      </c>
      <c r="L2028" s="284">
        <v>496</v>
      </c>
      <c r="M2028" s="284">
        <v>539</v>
      </c>
      <c r="N2028" s="284">
        <v>484</v>
      </c>
      <c r="O2028" s="284">
        <v>474</v>
      </c>
      <c r="P2028" s="284">
        <v>496</v>
      </c>
      <c r="Q2028" s="284">
        <v>539</v>
      </c>
      <c r="R2028" s="284">
        <v>484</v>
      </c>
      <c r="S2028" s="284">
        <v>474</v>
      </c>
      <c r="T2028" s="284">
        <v>496</v>
      </c>
      <c r="U2028" s="284">
        <v>539</v>
      </c>
      <c r="V2028" s="284">
        <v>496</v>
      </c>
      <c r="W2028" s="284">
        <v>539</v>
      </c>
      <c r="X2028" s="284">
        <v>474</v>
      </c>
      <c r="Y2028" s="284">
        <v>496</v>
      </c>
      <c r="Z2028" s="284">
        <v>539</v>
      </c>
      <c r="AA2028" s="284">
        <v>484</v>
      </c>
      <c r="AB2028" s="284">
        <v>474</v>
      </c>
      <c r="AC2028" s="284">
        <v>496</v>
      </c>
      <c r="AD2028" s="284">
        <v>539</v>
      </c>
      <c r="AE2028" s="284">
        <v>484</v>
      </c>
      <c r="AF2028" s="284">
        <v>474</v>
      </c>
      <c r="AG2028" s="284">
        <v>496</v>
      </c>
      <c r="AH2028" s="284">
        <v>539</v>
      </c>
      <c r="AI2028" s="284">
        <v>496</v>
      </c>
      <c r="AJ2028" s="284">
        <v>474</v>
      </c>
      <c r="AK2028" s="284">
        <v>496</v>
      </c>
      <c r="AL2028" s="284">
        <v>539</v>
      </c>
      <c r="AM2028" s="284">
        <v>474</v>
      </c>
      <c r="AN2028" s="284">
        <v>496</v>
      </c>
      <c r="AO2028" s="284">
        <v>539</v>
      </c>
      <c r="AP2028" s="284">
        <v>461</v>
      </c>
      <c r="AQ2028" s="284">
        <v>461</v>
      </c>
      <c r="AR2028" s="284">
        <v>461</v>
      </c>
      <c r="AS2028" s="284">
        <v>461</v>
      </c>
      <c r="AU2028" t="s">
        <v>4658</v>
      </c>
    </row>
    <row r="2029" spans="4:47" ht="13.5" customHeight="1">
      <c r="D2029" s="283" t="s">
        <v>4660</v>
      </c>
      <c r="E2029" s="282" t="s">
        <v>4713</v>
      </c>
      <c r="F2029" s="285" t="s">
        <v>4659</v>
      </c>
      <c r="G2029" s="199">
        <v>1.4000000000000001</v>
      </c>
      <c r="H2029" s="284">
        <v>474</v>
      </c>
      <c r="I2029" s="284">
        <v>496</v>
      </c>
      <c r="J2029" s="284">
        <v>539</v>
      </c>
      <c r="K2029" s="284">
        <v>474</v>
      </c>
      <c r="L2029" s="284">
        <v>496</v>
      </c>
      <c r="M2029" s="284">
        <v>539</v>
      </c>
      <c r="N2029" s="284">
        <v>484</v>
      </c>
      <c r="O2029" s="284">
        <v>474</v>
      </c>
      <c r="P2029" s="284">
        <v>496</v>
      </c>
      <c r="Q2029" s="284">
        <v>539</v>
      </c>
      <c r="R2029" s="284">
        <v>484</v>
      </c>
      <c r="S2029" s="284">
        <v>474</v>
      </c>
      <c r="T2029" s="284">
        <v>496</v>
      </c>
      <c r="U2029" s="284">
        <v>539</v>
      </c>
      <c r="V2029" s="284">
        <v>496</v>
      </c>
      <c r="W2029" s="284">
        <v>539</v>
      </c>
      <c r="X2029" s="284">
        <v>474</v>
      </c>
      <c r="Y2029" s="284">
        <v>496</v>
      </c>
      <c r="Z2029" s="284">
        <v>539</v>
      </c>
      <c r="AA2029" s="284">
        <v>484</v>
      </c>
      <c r="AB2029" s="284">
        <v>474</v>
      </c>
      <c r="AC2029" s="284">
        <v>496</v>
      </c>
      <c r="AD2029" s="284">
        <v>539</v>
      </c>
      <c r="AE2029" s="284">
        <v>484</v>
      </c>
      <c r="AF2029" s="284">
        <v>474</v>
      </c>
      <c r="AG2029" s="284">
        <v>496</v>
      </c>
      <c r="AH2029" s="284">
        <v>539</v>
      </c>
      <c r="AI2029" s="284">
        <v>496</v>
      </c>
      <c r="AJ2029" s="284">
        <v>474</v>
      </c>
      <c r="AK2029" s="284">
        <v>496</v>
      </c>
      <c r="AL2029" s="284">
        <v>539</v>
      </c>
      <c r="AM2029" s="284">
        <v>474</v>
      </c>
      <c r="AN2029" s="284">
        <v>496</v>
      </c>
      <c r="AO2029" s="284">
        <v>539</v>
      </c>
      <c r="AP2029" s="284">
        <v>461</v>
      </c>
      <c r="AQ2029" s="284">
        <v>461</v>
      </c>
      <c r="AR2029" s="284">
        <v>461</v>
      </c>
      <c r="AS2029" s="284">
        <v>461</v>
      </c>
      <c r="AU2029" t="s">
        <v>4660</v>
      </c>
    </row>
    <row r="2030" spans="4:47" ht="13.5" customHeight="1">
      <c r="D2030" s="283" t="s">
        <v>1293</v>
      </c>
      <c r="E2030" s="283" t="s">
        <v>4713</v>
      </c>
      <c r="F2030" s="285" t="s">
        <v>1296</v>
      </c>
      <c r="G2030" s="199">
        <v>1.5</v>
      </c>
      <c r="H2030" s="284">
        <v>474</v>
      </c>
      <c r="I2030" s="284">
        <v>496</v>
      </c>
      <c r="J2030" s="284">
        <v>539</v>
      </c>
      <c r="K2030" s="284">
        <v>474</v>
      </c>
      <c r="L2030" s="284">
        <v>496</v>
      </c>
      <c r="M2030" s="284">
        <v>539</v>
      </c>
      <c r="N2030" s="284">
        <v>484</v>
      </c>
      <c r="O2030" s="284">
        <v>474</v>
      </c>
      <c r="P2030" s="284">
        <v>496</v>
      </c>
      <c r="Q2030" s="284">
        <v>539</v>
      </c>
      <c r="R2030" s="284">
        <v>484</v>
      </c>
      <c r="S2030" s="284">
        <v>474</v>
      </c>
      <c r="T2030" s="284">
        <v>496</v>
      </c>
      <c r="U2030" s="284">
        <v>539</v>
      </c>
      <c r="V2030" s="284">
        <v>496</v>
      </c>
      <c r="W2030" s="284">
        <v>539</v>
      </c>
      <c r="X2030" s="284">
        <v>474</v>
      </c>
      <c r="Y2030" s="284">
        <v>496</v>
      </c>
      <c r="Z2030" s="284">
        <v>539</v>
      </c>
      <c r="AA2030" s="284">
        <v>484</v>
      </c>
      <c r="AB2030" s="284">
        <v>474</v>
      </c>
      <c r="AC2030" s="284">
        <v>496</v>
      </c>
      <c r="AD2030" s="284">
        <v>539</v>
      </c>
      <c r="AE2030" s="284">
        <v>484</v>
      </c>
      <c r="AF2030" s="284">
        <v>474</v>
      </c>
      <c r="AG2030" s="284">
        <v>496</v>
      </c>
      <c r="AH2030" s="284">
        <v>539</v>
      </c>
      <c r="AI2030" s="284">
        <v>496</v>
      </c>
      <c r="AJ2030" s="284">
        <v>474</v>
      </c>
      <c r="AK2030" s="284">
        <v>496</v>
      </c>
      <c r="AL2030" s="284">
        <v>539</v>
      </c>
      <c r="AM2030" s="284">
        <v>474</v>
      </c>
      <c r="AN2030" s="284">
        <v>496</v>
      </c>
      <c r="AO2030" s="284">
        <v>539</v>
      </c>
      <c r="AP2030" s="284">
        <v>461</v>
      </c>
      <c r="AQ2030" s="284">
        <v>461</v>
      </c>
      <c r="AR2030" s="284">
        <v>461</v>
      </c>
      <c r="AS2030" s="284">
        <v>461</v>
      </c>
      <c r="AU2030" t="s">
        <v>1293</v>
      </c>
    </row>
    <row r="2031" spans="4:47" ht="13.5" customHeight="1">
      <c r="D2031" s="283" t="s">
        <v>3531</v>
      </c>
      <c r="E2031" s="282" t="s">
        <v>4713</v>
      </c>
      <c r="F2031" s="285" t="s">
        <v>1296</v>
      </c>
      <c r="G2031" s="199">
        <v>1.5</v>
      </c>
      <c r="H2031" s="284">
        <v>474</v>
      </c>
      <c r="I2031" s="284">
        <v>496</v>
      </c>
      <c r="J2031" s="284">
        <v>539</v>
      </c>
      <c r="K2031" s="284">
        <v>474</v>
      </c>
      <c r="L2031" s="284">
        <v>496</v>
      </c>
      <c r="M2031" s="284">
        <v>539</v>
      </c>
      <c r="N2031" s="284">
        <v>484</v>
      </c>
      <c r="O2031" s="284">
        <v>474</v>
      </c>
      <c r="P2031" s="284">
        <v>496</v>
      </c>
      <c r="Q2031" s="284">
        <v>539</v>
      </c>
      <c r="R2031" s="284">
        <v>484</v>
      </c>
      <c r="S2031" s="284">
        <v>474</v>
      </c>
      <c r="T2031" s="284">
        <v>496</v>
      </c>
      <c r="U2031" s="284">
        <v>539</v>
      </c>
      <c r="V2031" s="284">
        <v>496</v>
      </c>
      <c r="W2031" s="284">
        <v>539</v>
      </c>
      <c r="X2031" s="284">
        <v>474</v>
      </c>
      <c r="Y2031" s="284">
        <v>496</v>
      </c>
      <c r="Z2031" s="284">
        <v>539</v>
      </c>
      <c r="AA2031" s="284">
        <v>484</v>
      </c>
      <c r="AB2031" s="284">
        <v>474</v>
      </c>
      <c r="AC2031" s="284">
        <v>496</v>
      </c>
      <c r="AD2031" s="284">
        <v>539</v>
      </c>
      <c r="AE2031" s="284">
        <v>484</v>
      </c>
      <c r="AF2031" s="284">
        <v>474</v>
      </c>
      <c r="AG2031" s="284">
        <v>496</v>
      </c>
      <c r="AH2031" s="284">
        <v>539</v>
      </c>
      <c r="AI2031" s="284">
        <v>496</v>
      </c>
      <c r="AJ2031" s="284">
        <v>474</v>
      </c>
      <c r="AK2031" s="284">
        <v>496</v>
      </c>
      <c r="AL2031" s="284">
        <v>539</v>
      </c>
      <c r="AM2031" s="284">
        <v>474</v>
      </c>
      <c r="AN2031" s="284">
        <v>496</v>
      </c>
      <c r="AO2031" s="284">
        <v>539</v>
      </c>
      <c r="AP2031" s="284">
        <v>461</v>
      </c>
      <c r="AQ2031" s="284">
        <v>461</v>
      </c>
      <c r="AR2031" s="284">
        <v>461</v>
      </c>
      <c r="AS2031" s="284">
        <v>461</v>
      </c>
      <c r="AU2031" t="s">
        <v>3531</v>
      </c>
    </row>
    <row r="2032" spans="4:47" ht="13.5" customHeight="1">
      <c r="D2032" s="283" t="s">
        <v>2946</v>
      </c>
      <c r="E2032" s="283" t="s">
        <v>4713</v>
      </c>
      <c r="F2032" s="285" t="s">
        <v>3589</v>
      </c>
      <c r="G2032" s="199">
        <v>1.7000000000000002</v>
      </c>
      <c r="H2032" s="284">
        <v>484</v>
      </c>
      <c r="I2032" s="284">
        <v>507</v>
      </c>
      <c r="J2032" s="284">
        <v>552</v>
      </c>
      <c r="K2032" s="284">
        <v>484</v>
      </c>
      <c r="L2032" s="284">
        <v>507</v>
      </c>
      <c r="M2032" s="284">
        <v>552</v>
      </c>
      <c r="N2032" s="284">
        <v>496</v>
      </c>
      <c r="O2032" s="284">
        <v>484</v>
      </c>
      <c r="P2032" s="284">
        <v>507</v>
      </c>
      <c r="Q2032" s="284">
        <v>552</v>
      </c>
      <c r="R2032" s="284">
        <v>496</v>
      </c>
      <c r="S2032" s="284">
        <v>484</v>
      </c>
      <c r="T2032" s="284">
        <v>507</v>
      </c>
      <c r="U2032" s="284">
        <v>552</v>
      </c>
      <c r="V2032" s="284">
        <v>507</v>
      </c>
      <c r="W2032" s="284">
        <v>552</v>
      </c>
      <c r="X2032" s="284">
        <v>484</v>
      </c>
      <c r="Y2032" s="284">
        <v>507</v>
      </c>
      <c r="Z2032" s="284">
        <v>552</v>
      </c>
      <c r="AA2032" s="284">
        <v>496</v>
      </c>
      <c r="AB2032" s="284">
        <v>484</v>
      </c>
      <c r="AC2032" s="284">
        <v>507</v>
      </c>
      <c r="AD2032" s="284">
        <v>552</v>
      </c>
      <c r="AE2032" s="284">
        <v>496</v>
      </c>
      <c r="AF2032" s="284">
        <v>484</v>
      </c>
      <c r="AG2032" s="284">
        <v>507</v>
      </c>
      <c r="AH2032" s="284">
        <v>552</v>
      </c>
      <c r="AI2032" s="284">
        <v>507</v>
      </c>
      <c r="AJ2032" s="284">
        <v>484</v>
      </c>
      <c r="AK2032" s="284">
        <v>507</v>
      </c>
      <c r="AL2032" s="284">
        <v>552</v>
      </c>
      <c r="AM2032" s="284">
        <v>484</v>
      </c>
      <c r="AN2032" s="284">
        <v>507</v>
      </c>
      <c r="AO2032" s="284">
        <v>552</v>
      </c>
      <c r="AP2032" s="284">
        <v>579</v>
      </c>
      <c r="AQ2032" s="284">
        <v>579</v>
      </c>
      <c r="AR2032" s="284">
        <v>579</v>
      </c>
      <c r="AS2032" s="284">
        <v>579</v>
      </c>
      <c r="AU2032" t="s">
        <v>2946</v>
      </c>
    </row>
    <row r="2033" spans="4:47" ht="13.5" customHeight="1">
      <c r="D2033" s="283" t="s">
        <v>3532</v>
      </c>
      <c r="E2033" s="282" t="s">
        <v>4713</v>
      </c>
      <c r="F2033" s="285" t="s">
        <v>3589</v>
      </c>
      <c r="G2033" s="199">
        <v>1.7000000000000002</v>
      </c>
      <c r="H2033" s="284">
        <v>484</v>
      </c>
      <c r="I2033" s="284">
        <v>507</v>
      </c>
      <c r="J2033" s="284">
        <v>552</v>
      </c>
      <c r="K2033" s="284">
        <v>484</v>
      </c>
      <c r="L2033" s="284">
        <v>507</v>
      </c>
      <c r="M2033" s="284">
        <v>552</v>
      </c>
      <c r="N2033" s="284">
        <v>496</v>
      </c>
      <c r="O2033" s="284">
        <v>484</v>
      </c>
      <c r="P2033" s="284">
        <v>507</v>
      </c>
      <c r="Q2033" s="284">
        <v>552</v>
      </c>
      <c r="R2033" s="284">
        <v>496</v>
      </c>
      <c r="S2033" s="284">
        <v>484</v>
      </c>
      <c r="T2033" s="284">
        <v>507</v>
      </c>
      <c r="U2033" s="284">
        <v>552</v>
      </c>
      <c r="V2033" s="284">
        <v>507</v>
      </c>
      <c r="W2033" s="284">
        <v>552</v>
      </c>
      <c r="X2033" s="284">
        <v>484</v>
      </c>
      <c r="Y2033" s="284">
        <v>507</v>
      </c>
      <c r="Z2033" s="284">
        <v>552</v>
      </c>
      <c r="AA2033" s="284">
        <v>496</v>
      </c>
      <c r="AB2033" s="284">
        <v>484</v>
      </c>
      <c r="AC2033" s="284">
        <v>507</v>
      </c>
      <c r="AD2033" s="284">
        <v>552</v>
      </c>
      <c r="AE2033" s="284">
        <v>496</v>
      </c>
      <c r="AF2033" s="284">
        <v>484</v>
      </c>
      <c r="AG2033" s="284">
        <v>507</v>
      </c>
      <c r="AH2033" s="284">
        <v>552</v>
      </c>
      <c r="AI2033" s="284">
        <v>507</v>
      </c>
      <c r="AJ2033" s="284">
        <v>484</v>
      </c>
      <c r="AK2033" s="284">
        <v>507</v>
      </c>
      <c r="AL2033" s="284">
        <v>552</v>
      </c>
      <c r="AM2033" s="284">
        <v>484</v>
      </c>
      <c r="AN2033" s="284">
        <v>507</v>
      </c>
      <c r="AO2033" s="284">
        <v>552</v>
      </c>
      <c r="AP2033" s="284">
        <v>579</v>
      </c>
      <c r="AQ2033" s="284">
        <v>579</v>
      </c>
      <c r="AR2033" s="284">
        <v>579</v>
      </c>
      <c r="AS2033" s="284">
        <v>579</v>
      </c>
      <c r="AU2033" t="s">
        <v>3532</v>
      </c>
    </row>
    <row r="2034" spans="4:47" ht="13.5" customHeight="1">
      <c r="D2034" s="283" t="s">
        <v>1294</v>
      </c>
      <c r="E2034" s="283" t="s">
        <v>4713</v>
      </c>
      <c r="F2034" s="285" t="s">
        <v>1297</v>
      </c>
      <c r="G2034" s="199">
        <v>1.8</v>
      </c>
      <c r="H2034" s="284">
        <v>484</v>
      </c>
      <c r="I2034" s="284">
        <v>507</v>
      </c>
      <c r="J2034" s="284">
        <v>552</v>
      </c>
      <c r="K2034" s="284">
        <v>484</v>
      </c>
      <c r="L2034" s="284">
        <v>507</v>
      </c>
      <c r="M2034" s="284">
        <v>552</v>
      </c>
      <c r="N2034" s="284">
        <v>496</v>
      </c>
      <c r="O2034" s="284">
        <v>484</v>
      </c>
      <c r="P2034" s="284">
        <v>507</v>
      </c>
      <c r="Q2034" s="284">
        <v>552</v>
      </c>
      <c r="R2034" s="284">
        <v>496</v>
      </c>
      <c r="S2034" s="284">
        <v>484</v>
      </c>
      <c r="T2034" s="284">
        <v>507</v>
      </c>
      <c r="U2034" s="284">
        <v>552</v>
      </c>
      <c r="V2034" s="284">
        <v>507</v>
      </c>
      <c r="W2034" s="284">
        <v>552</v>
      </c>
      <c r="X2034" s="284">
        <v>484</v>
      </c>
      <c r="Y2034" s="284">
        <v>507</v>
      </c>
      <c r="Z2034" s="284">
        <v>552</v>
      </c>
      <c r="AA2034" s="284">
        <v>496</v>
      </c>
      <c r="AB2034" s="284">
        <v>484</v>
      </c>
      <c r="AC2034" s="284">
        <v>507</v>
      </c>
      <c r="AD2034" s="284">
        <v>552</v>
      </c>
      <c r="AE2034" s="284">
        <v>496</v>
      </c>
      <c r="AF2034" s="284">
        <v>484</v>
      </c>
      <c r="AG2034" s="284">
        <v>507</v>
      </c>
      <c r="AH2034" s="284">
        <v>552</v>
      </c>
      <c r="AI2034" s="284">
        <v>507</v>
      </c>
      <c r="AJ2034" s="284">
        <v>484</v>
      </c>
      <c r="AK2034" s="284">
        <v>507</v>
      </c>
      <c r="AL2034" s="284">
        <v>552</v>
      </c>
      <c r="AM2034" s="284">
        <v>484</v>
      </c>
      <c r="AN2034" s="284">
        <v>507</v>
      </c>
      <c r="AO2034" s="284">
        <v>552</v>
      </c>
      <c r="AP2034" s="284">
        <v>579</v>
      </c>
      <c r="AQ2034" s="284">
        <v>579</v>
      </c>
      <c r="AR2034" s="284">
        <v>579</v>
      </c>
      <c r="AS2034" s="284">
        <v>579</v>
      </c>
      <c r="AU2034" t="s">
        <v>1294</v>
      </c>
    </row>
    <row r="2035" spans="4:47" ht="13.5" customHeight="1">
      <c r="D2035" s="283" t="s">
        <v>3533</v>
      </c>
      <c r="E2035" s="282" t="s">
        <v>4713</v>
      </c>
      <c r="F2035" s="285" t="s">
        <v>1297</v>
      </c>
      <c r="G2035" s="199">
        <v>1.8</v>
      </c>
      <c r="H2035" s="284">
        <v>484</v>
      </c>
      <c r="I2035" s="284">
        <v>507</v>
      </c>
      <c r="J2035" s="284">
        <v>552</v>
      </c>
      <c r="K2035" s="284">
        <v>484</v>
      </c>
      <c r="L2035" s="284">
        <v>507</v>
      </c>
      <c r="M2035" s="284">
        <v>552</v>
      </c>
      <c r="N2035" s="284">
        <v>496</v>
      </c>
      <c r="O2035" s="284">
        <v>484</v>
      </c>
      <c r="P2035" s="284">
        <v>507</v>
      </c>
      <c r="Q2035" s="284">
        <v>552</v>
      </c>
      <c r="R2035" s="284">
        <v>496</v>
      </c>
      <c r="S2035" s="284">
        <v>484</v>
      </c>
      <c r="T2035" s="284">
        <v>507</v>
      </c>
      <c r="U2035" s="284">
        <v>552</v>
      </c>
      <c r="V2035" s="284">
        <v>507</v>
      </c>
      <c r="W2035" s="284">
        <v>552</v>
      </c>
      <c r="X2035" s="284">
        <v>484</v>
      </c>
      <c r="Y2035" s="284">
        <v>507</v>
      </c>
      <c r="Z2035" s="284">
        <v>552</v>
      </c>
      <c r="AA2035" s="284">
        <v>496</v>
      </c>
      <c r="AB2035" s="284">
        <v>484</v>
      </c>
      <c r="AC2035" s="284">
        <v>507</v>
      </c>
      <c r="AD2035" s="284">
        <v>552</v>
      </c>
      <c r="AE2035" s="284">
        <v>496</v>
      </c>
      <c r="AF2035" s="284">
        <v>484</v>
      </c>
      <c r="AG2035" s="284">
        <v>507</v>
      </c>
      <c r="AH2035" s="284">
        <v>552</v>
      </c>
      <c r="AI2035" s="284">
        <v>507</v>
      </c>
      <c r="AJ2035" s="284">
        <v>484</v>
      </c>
      <c r="AK2035" s="284">
        <v>507</v>
      </c>
      <c r="AL2035" s="284">
        <v>552</v>
      </c>
      <c r="AM2035" s="284">
        <v>484</v>
      </c>
      <c r="AN2035" s="284">
        <v>507</v>
      </c>
      <c r="AO2035" s="284">
        <v>552</v>
      </c>
      <c r="AP2035" s="284">
        <v>579</v>
      </c>
      <c r="AQ2035" s="284">
        <v>579</v>
      </c>
      <c r="AR2035" s="284">
        <v>579</v>
      </c>
      <c r="AS2035" s="284">
        <v>579</v>
      </c>
      <c r="AU2035" t="s">
        <v>3533</v>
      </c>
    </row>
    <row r="2036" spans="4:47" ht="13.5" customHeight="1">
      <c r="D2036" s="283" t="s">
        <v>568</v>
      </c>
      <c r="E2036" s="282"/>
      <c r="F2036" s="285" t="s">
        <v>881</v>
      </c>
      <c r="G2036" s="199">
        <v>0.1</v>
      </c>
      <c r="H2036" s="284">
        <v>23</v>
      </c>
      <c r="I2036" s="284">
        <v>23</v>
      </c>
      <c r="J2036" s="284">
        <v>26</v>
      </c>
      <c r="K2036" s="284">
        <v>23</v>
      </c>
      <c r="L2036" s="284">
        <v>23</v>
      </c>
      <c r="M2036" s="284">
        <v>26</v>
      </c>
      <c r="N2036" s="284">
        <v>24</v>
      </c>
      <c r="O2036" s="284">
        <v>23</v>
      </c>
      <c r="P2036" s="284">
        <v>23</v>
      </c>
      <c r="Q2036" s="284">
        <v>26</v>
      </c>
      <c r="R2036" s="284">
        <v>24</v>
      </c>
      <c r="S2036" s="284">
        <v>23</v>
      </c>
      <c r="T2036" s="284">
        <v>23</v>
      </c>
      <c r="U2036" s="284">
        <v>26</v>
      </c>
      <c r="V2036" s="284">
        <v>23</v>
      </c>
      <c r="W2036" s="284">
        <v>26</v>
      </c>
      <c r="X2036" s="284">
        <v>23</v>
      </c>
      <c r="Y2036" s="284">
        <v>23</v>
      </c>
      <c r="Z2036" s="284">
        <v>26</v>
      </c>
      <c r="AA2036" s="284">
        <v>24</v>
      </c>
      <c r="AB2036" s="284">
        <v>23</v>
      </c>
      <c r="AC2036" s="284">
        <v>23</v>
      </c>
      <c r="AD2036" s="284">
        <v>26</v>
      </c>
      <c r="AE2036" s="284">
        <v>24</v>
      </c>
      <c r="AF2036" s="284">
        <v>23</v>
      </c>
      <c r="AG2036" s="284">
        <v>23</v>
      </c>
      <c r="AH2036" s="284">
        <v>26</v>
      </c>
      <c r="AI2036" s="284">
        <v>23</v>
      </c>
      <c r="AJ2036" s="284">
        <v>23</v>
      </c>
      <c r="AK2036" s="284">
        <v>23</v>
      </c>
      <c r="AL2036" s="284">
        <v>26</v>
      </c>
      <c r="AM2036" s="284">
        <v>23</v>
      </c>
      <c r="AN2036" s="284">
        <v>23</v>
      </c>
      <c r="AO2036" s="284">
        <v>26</v>
      </c>
      <c r="AP2036" s="284">
        <v>26</v>
      </c>
      <c r="AQ2036" s="284">
        <v>26</v>
      </c>
      <c r="AR2036" s="284">
        <v>26</v>
      </c>
      <c r="AS2036" s="284">
        <v>26</v>
      </c>
      <c r="AU2036" t="s">
        <v>568</v>
      </c>
    </row>
    <row r="2037" spans="4:47" ht="13.5" customHeight="1">
      <c r="D2037" s="283" t="s">
        <v>1083</v>
      </c>
      <c r="E2037" s="282"/>
      <c r="F2037" s="285" t="s">
        <v>881</v>
      </c>
      <c r="G2037" s="199">
        <v>0.1</v>
      </c>
      <c r="H2037" s="284">
        <v>24</v>
      </c>
      <c r="I2037" s="284">
        <v>24</v>
      </c>
      <c r="J2037" s="284">
        <v>27</v>
      </c>
      <c r="K2037" s="284">
        <v>24</v>
      </c>
      <c r="L2037" s="284">
        <v>24</v>
      </c>
      <c r="M2037" s="284">
        <v>27</v>
      </c>
      <c r="N2037" s="284">
        <v>25</v>
      </c>
      <c r="O2037" s="284">
        <v>24</v>
      </c>
      <c r="P2037" s="284">
        <v>24</v>
      </c>
      <c r="Q2037" s="284">
        <v>27</v>
      </c>
      <c r="R2037" s="284">
        <v>25</v>
      </c>
      <c r="S2037" s="284">
        <v>24</v>
      </c>
      <c r="T2037" s="284">
        <v>24</v>
      </c>
      <c r="U2037" s="284">
        <v>27</v>
      </c>
      <c r="V2037" s="284">
        <v>24</v>
      </c>
      <c r="W2037" s="284">
        <v>27</v>
      </c>
      <c r="X2037" s="284">
        <v>24</v>
      </c>
      <c r="Y2037" s="284">
        <v>24</v>
      </c>
      <c r="Z2037" s="284">
        <v>27</v>
      </c>
      <c r="AA2037" s="284">
        <v>25</v>
      </c>
      <c r="AB2037" s="284">
        <v>24</v>
      </c>
      <c r="AC2037" s="284">
        <v>24</v>
      </c>
      <c r="AD2037" s="284">
        <v>27</v>
      </c>
      <c r="AE2037" s="284">
        <v>25</v>
      </c>
      <c r="AF2037" s="284">
        <v>24</v>
      </c>
      <c r="AG2037" s="284">
        <v>24</v>
      </c>
      <c r="AH2037" s="284">
        <v>27</v>
      </c>
      <c r="AI2037" s="284">
        <v>24</v>
      </c>
      <c r="AJ2037" s="284">
        <v>24</v>
      </c>
      <c r="AK2037" s="284">
        <v>24</v>
      </c>
      <c r="AL2037" s="284">
        <v>27</v>
      </c>
      <c r="AM2037" s="284">
        <v>24</v>
      </c>
      <c r="AN2037" s="284">
        <v>24</v>
      </c>
      <c r="AO2037" s="284">
        <v>27</v>
      </c>
      <c r="AP2037" s="284">
        <v>27</v>
      </c>
      <c r="AQ2037" s="284">
        <v>27</v>
      </c>
      <c r="AR2037" s="284">
        <v>27</v>
      </c>
      <c r="AS2037" s="284">
        <v>27</v>
      </c>
      <c r="AU2037" t="s">
        <v>1083</v>
      </c>
    </row>
    <row r="2038" spans="4:47" ht="13.5" customHeight="1">
      <c r="D2038" s="283" t="s">
        <v>1082</v>
      </c>
      <c r="E2038" s="282"/>
      <c r="F2038" s="285" t="s">
        <v>881</v>
      </c>
      <c r="G2038" s="199">
        <v>0.1</v>
      </c>
      <c r="H2038" s="284">
        <v>25</v>
      </c>
      <c r="I2038" s="284">
        <v>25</v>
      </c>
      <c r="J2038" s="284">
        <v>29</v>
      </c>
      <c r="K2038" s="284">
        <v>25</v>
      </c>
      <c r="L2038" s="284">
        <v>25</v>
      </c>
      <c r="M2038" s="284">
        <v>29</v>
      </c>
      <c r="N2038" s="284">
        <v>26</v>
      </c>
      <c r="O2038" s="284">
        <v>25</v>
      </c>
      <c r="P2038" s="284">
        <v>25</v>
      </c>
      <c r="Q2038" s="284">
        <v>29</v>
      </c>
      <c r="R2038" s="284">
        <v>26</v>
      </c>
      <c r="S2038" s="284">
        <v>25</v>
      </c>
      <c r="T2038" s="284">
        <v>25</v>
      </c>
      <c r="U2038" s="284">
        <v>29</v>
      </c>
      <c r="V2038" s="284">
        <v>25</v>
      </c>
      <c r="W2038" s="284">
        <v>29</v>
      </c>
      <c r="X2038" s="284">
        <v>25</v>
      </c>
      <c r="Y2038" s="284">
        <v>25</v>
      </c>
      <c r="Z2038" s="284">
        <v>29</v>
      </c>
      <c r="AA2038" s="284">
        <v>26</v>
      </c>
      <c r="AB2038" s="284">
        <v>25</v>
      </c>
      <c r="AC2038" s="284">
        <v>25</v>
      </c>
      <c r="AD2038" s="284">
        <v>29</v>
      </c>
      <c r="AE2038" s="284">
        <v>26</v>
      </c>
      <c r="AF2038" s="284">
        <v>25</v>
      </c>
      <c r="AG2038" s="284">
        <v>25</v>
      </c>
      <c r="AH2038" s="284">
        <v>29</v>
      </c>
      <c r="AI2038" s="284">
        <v>25</v>
      </c>
      <c r="AJ2038" s="284">
        <v>25</v>
      </c>
      <c r="AK2038" s="284">
        <v>25</v>
      </c>
      <c r="AL2038" s="284">
        <v>29</v>
      </c>
      <c r="AM2038" s="284">
        <v>25</v>
      </c>
      <c r="AN2038" s="284">
        <v>25</v>
      </c>
      <c r="AO2038" s="284">
        <v>29</v>
      </c>
      <c r="AP2038" s="284">
        <v>28</v>
      </c>
      <c r="AQ2038" s="284">
        <v>28</v>
      </c>
      <c r="AR2038" s="284">
        <v>28</v>
      </c>
      <c r="AS2038" s="284">
        <v>28</v>
      </c>
      <c r="AU2038" t="s">
        <v>1082</v>
      </c>
    </row>
    <row r="2039" spans="4:47" ht="13.5" customHeight="1">
      <c r="D2039" s="283" t="s">
        <v>569</v>
      </c>
      <c r="E2039" s="282"/>
      <c r="F2039" s="285" t="s">
        <v>881</v>
      </c>
      <c r="G2039" s="199">
        <v>0.1</v>
      </c>
      <c r="H2039" s="284">
        <v>27</v>
      </c>
      <c r="I2039" s="284">
        <v>26</v>
      </c>
      <c r="J2039" s="284">
        <v>30</v>
      </c>
      <c r="K2039" s="284">
        <v>27</v>
      </c>
      <c r="L2039" s="284">
        <v>26</v>
      </c>
      <c r="M2039" s="284">
        <v>30</v>
      </c>
      <c r="N2039" s="284">
        <v>28</v>
      </c>
      <c r="O2039" s="284">
        <v>27</v>
      </c>
      <c r="P2039" s="284">
        <v>26</v>
      </c>
      <c r="Q2039" s="284">
        <v>30</v>
      </c>
      <c r="R2039" s="284">
        <v>28</v>
      </c>
      <c r="S2039" s="284">
        <v>27</v>
      </c>
      <c r="T2039" s="284">
        <v>26</v>
      </c>
      <c r="U2039" s="284">
        <v>30</v>
      </c>
      <c r="V2039" s="284">
        <v>26</v>
      </c>
      <c r="W2039" s="284">
        <v>30</v>
      </c>
      <c r="X2039" s="284">
        <v>27</v>
      </c>
      <c r="Y2039" s="284">
        <v>26</v>
      </c>
      <c r="Z2039" s="284">
        <v>30</v>
      </c>
      <c r="AA2039" s="284">
        <v>28</v>
      </c>
      <c r="AB2039" s="284">
        <v>27</v>
      </c>
      <c r="AC2039" s="284">
        <v>26</v>
      </c>
      <c r="AD2039" s="284">
        <v>30</v>
      </c>
      <c r="AE2039" s="284">
        <v>28</v>
      </c>
      <c r="AF2039" s="284">
        <v>27</v>
      </c>
      <c r="AG2039" s="284">
        <v>26</v>
      </c>
      <c r="AH2039" s="284">
        <v>30</v>
      </c>
      <c r="AI2039" s="284">
        <v>26</v>
      </c>
      <c r="AJ2039" s="284">
        <v>27</v>
      </c>
      <c r="AK2039" s="284">
        <v>26</v>
      </c>
      <c r="AL2039" s="284">
        <v>30</v>
      </c>
      <c r="AM2039" s="284">
        <v>27</v>
      </c>
      <c r="AN2039" s="284">
        <v>26</v>
      </c>
      <c r="AO2039" s="284">
        <v>30</v>
      </c>
      <c r="AP2039" s="284">
        <v>30</v>
      </c>
      <c r="AQ2039" s="284">
        <v>30</v>
      </c>
      <c r="AR2039" s="284">
        <v>30</v>
      </c>
      <c r="AS2039" s="284">
        <v>30</v>
      </c>
      <c r="AU2039" t="s">
        <v>569</v>
      </c>
    </row>
    <row r="2040" spans="4:47" ht="13.5" customHeight="1">
      <c r="D2040" s="283" t="s">
        <v>4661</v>
      </c>
      <c r="E2040" s="282"/>
      <c r="F2040" s="285" t="s">
        <v>881</v>
      </c>
      <c r="G2040" s="199">
        <v>0.1</v>
      </c>
      <c r="H2040" s="284">
        <v>28</v>
      </c>
      <c r="I2040" s="284">
        <v>27</v>
      </c>
      <c r="J2040" s="284">
        <v>31</v>
      </c>
      <c r="K2040" s="284">
        <v>28</v>
      </c>
      <c r="L2040" s="284">
        <v>27</v>
      </c>
      <c r="M2040" s="284">
        <v>31</v>
      </c>
      <c r="N2040" s="284">
        <v>29</v>
      </c>
      <c r="O2040" s="284">
        <v>28</v>
      </c>
      <c r="P2040" s="284">
        <v>27</v>
      </c>
      <c r="Q2040" s="284">
        <v>31</v>
      </c>
      <c r="R2040" s="284">
        <v>29</v>
      </c>
      <c r="S2040" s="284">
        <v>28</v>
      </c>
      <c r="T2040" s="284">
        <v>27</v>
      </c>
      <c r="U2040" s="284">
        <v>31</v>
      </c>
      <c r="V2040" s="284">
        <v>27</v>
      </c>
      <c r="W2040" s="284">
        <v>31</v>
      </c>
      <c r="X2040" s="284">
        <v>28</v>
      </c>
      <c r="Y2040" s="284">
        <v>27</v>
      </c>
      <c r="Z2040" s="284">
        <v>31</v>
      </c>
      <c r="AA2040" s="284">
        <v>29</v>
      </c>
      <c r="AB2040" s="284">
        <v>28</v>
      </c>
      <c r="AC2040" s="284">
        <v>27</v>
      </c>
      <c r="AD2040" s="284">
        <v>31</v>
      </c>
      <c r="AE2040" s="284">
        <v>29</v>
      </c>
      <c r="AF2040" s="284">
        <v>28</v>
      </c>
      <c r="AG2040" s="284">
        <v>27</v>
      </c>
      <c r="AH2040" s="284">
        <v>31</v>
      </c>
      <c r="AI2040" s="284">
        <v>27</v>
      </c>
      <c r="AJ2040" s="284">
        <v>28</v>
      </c>
      <c r="AK2040" s="284">
        <v>27</v>
      </c>
      <c r="AL2040" s="284">
        <v>31</v>
      </c>
      <c r="AM2040" s="284">
        <v>28</v>
      </c>
      <c r="AN2040" s="284">
        <v>27</v>
      </c>
      <c r="AO2040" s="284">
        <v>31</v>
      </c>
      <c r="AP2040" s="284">
        <v>31</v>
      </c>
      <c r="AQ2040" s="284">
        <v>31</v>
      </c>
      <c r="AR2040" s="284">
        <v>31</v>
      </c>
      <c r="AS2040" s="284">
        <v>31</v>
      </c>
      <c r="AU2040" t="s">
        <v>4661</v>
      </c>
    </row>
    <row r="2041" spans="4:47" ht="13.5" customHeight="1">
      <c r="D2041" s="283" t="s">
        <v>570</v>
      </c>
      <c r="E2041" s="282"/>
      <c r="F2041" s="285" t="s">
        <v>881</v>
      </c>
      <c r="G2041" s="199">
        <v>0.1</v>
      </c>
      <c r="H2041" s="284">
        <v>28</v>
      </c>
      <c r="I2041" s="284">
        <v>27</v>
      </c>
      <c r="J2041" s="284">
        <v>31</v>
      </c>
      <c r="K2041" s="284">
        <v>28</v>
      </c>
      <c r="L2041" s="284">
        <v>27</v>
      </c>
      <c r="M2041" s="284">
        <v>31</v>
      </c>
      <c r="N2041" s="284">
        <v>29</v>
      </c>
      <c r="O2041" s="284">
        <v>28</v>
      </c>
      <c r="P2041" s="284">
        <v>27</v>
      </c>
      <c r="Q2041" s="284">
        <v>31</v>
      </c>
      <c r="R2041" s="284">
        <v>29</v>
      </c>
      <c r="S2041" s="284">
        <v>28</v>
      </c>
      <c r="T2041" s="284">
        <v>27</v>
      </c>
      <c r="U2041" s="284">
        <v>31</v>
      </c>
      <c r="V2041" s="284">
        <v>27</v>
      </c>
      <c r="W2041" s="284">
        <v>31</v>
      </c>
      <c r="X2041" s="284">
        <v>28</v>
      </c>
      <c r="Y2041" s="284">
        <v>27</v>
      </c>
      <c r="Z2041" s="284">
        <v>31</v>
      </c>
      <c r="AA2041" s="284">
        <v>29</v>
      </c>
      <c r="AB2041" s="284">
        <v>28</v>
      </c>
      <c r="AC2041" s="284">
        <v>27</v>
      </c>
      <c r="AD2041" s="284">
        <v>31</v>
      </c>
      <c r="AE2041" s="284">
        <v>29</v>
      </c>
      <c r="AF2041" s="284">
        <v>28</v>
      </c>
      <c r="AG2041" s="284">
        <v>27</v>
      </c>
      <c r="AH2041" s="284">
        <v>31</v>
      </c>
      <c r="AI2041" s="284">
        <v>27</v>
      </c>
      <c r="AJ2041" s="284">
        <v>28</v>
      </c>
      <c r="AK2041" s="284">
        <v>27</v>
      </c>
      <c r="AL2041" s="284">
        <v>31</v>
      </c>
      <c r="AM2041" s="284">
        <v>28</v>
      </c>
      <c r="AN2041" s="284">
        <v>27</v>
      </c>
      <c r="AO2041" s="284">
        <v>31</v>
      </c>
      <c r="AP2041" s="284">
        <v>31</v>
      </c>
      <c r="AQ2041" s="284">
        <v>31</v>
      </c>
      <c r="AR2041" s="284">
        <v>31</v>
      </c>
      <c r="AS2041" s="284">
        <v>31</v>
      </c>
      <c r="AU2041" t="s">
        <v>570</v>
      </c>
    </row>
    <row r="2042" spans="4:47" ht="13.5" customHeight="1">
      <c r="D2042" s="283" t="s">
        <v>2947</v>
      </c>
      <c r="E2042" s="282"/>
      <c r="F2042" s="285" t="s">
        <v>881</v>
      </c>
      <c r="G2042" s="199">
        <v>0.1</v>
      </c>
      <c r="H2042" s="284">
        <v>29</v>
      </c>
      <c r="I2042" s="284">
        <v>28</v>
      </c>
      <c r="J2042" s="284">
        <v>32</v>
      </c>
      <c r="K2042" s="284">
        <v>29</v>
      </c>
      <c r="L2042" s="284">
        <v>28</v>
      </c>
      <c r="M2042" s="284">
        <v>32</v>
      </c>
      <c r="N2042" s="284">
        <v>30</v>
      </c>
      <c r="O2042" s="284">
        <v>29</v>
      </c>
      <c r="P2042" s="284">
        <v>28</v>
      </c>
      <c r="Q2042" s="284">
        <v>32</v>
      </c>
      <c r="R2042" s="284">
        <v>30</v>
      </c>
      <c r="S2042" s="284">
        <v>29</v>
      </c>
      <c r="T2042" s="284">
        <v>28</v>
      </c>
      <c r="U2042" s="284">
        <v>32</v>
      </c>
      <c r="V2042" s="284">
        <v>28</v>
      </c>
      <c r="W2042" s="284">
        <v>32</v>
      </c>
      <c r="X2042" s="284">
        <v>29</v>
      </c>
      <c r="Y2042" s="284">
        <v>28</v>
      </c>
      <c r="Z2042" s="284">
        <v>32</v>
      </c>
      <c r="AA2042" s="284">
        <v>30</v>
      </c>
      <c r="AB2042" s="284">
        <v>29</v>
      </c>
      <c r="AC2042" s="284">
        <v>28</v>
      </c>
      <c r="AD2042" s="284">
        <v>32</v>
      </c>
      <c r="AE2042" s="284">
        <v>30</v>
      </c>
      <c r="AF2042" s="284">
        <v>29</v>
      </c>
      <c r="AG2042" s="284">
        <v>28</v>
      </c>
      <c r="AH2042" s="284">
        <v>32</v>
      </c>
      <c r="AI2042" s="284">
        <v>28</v>
      </c>
      <c r="AJ2042" s="284">
        <v>29</v>
      </c>
      <c r="AK2042" s="284">
        <v>28</v>
      </c>
      <c r="AL2042" s="284">
        <v>32</v>
      </c>
      <c r="AM2042" s="284">
        <v>29</v>
      </c>
      <c r="AN2042" s="284">
        <v>28</v>
      </c>
      <c r="AO2042" s="284">
        <v>32</v>
      </c>
      <c r="AP2042" s="284">
        <v>32</v>
      </c>
      <c r="AQ2042" s="284">
        <v>32</v>
      </c>
      <c r="AR2042" s="284">
        <v>32</v>
      </c>
      <c r="AS2042" s="284">
        <v>32</v>
      </c>
      <c r="AU2042" t="s">
        <v>2947</v>
      </c>
    </row>
    <row r="2043" spans="4:47" ht="13.5" customHeight="1">
      <c r="D2043" s="283" t="s">
        <v>571</v>
      </c>
      <c r="E2043" s="282"/>
      <c r="F2043" s="285" t="s">
        <v>881</v>
      </c>
      <c r="G2043" s="199">
        <v>0.1</v>
      </c>
      <c r="H2043" s="284">
        <v>29</v>
      </c>
      <c r="I2043" s="284">
        <v>28</v>
      </c>
      <c r="J2043" s="284">
        <v>32</v>
      </c>
      <c r="K2043" s="284">
        <v>29</v>
      </c>
      <c r="L2043" s="284">
        <v>28</v>
      </c>
      <c r="M2043" s="284">
        <v>32</v>
      </c>
      <c r="N2043" s="284">
        <v>30</v>
      </c>
      <c r="O2043" s="284">
        <v>29</v>
      </c>
      <c r="P2043" s="284">
        <v>28</v>
      </c>
      <c r="Q2043" s="284">
        <v>32</v>
      </c>
      <c r="R2043" s="284">
        <v>30</v>
      </c>
      <c r="S2043" s="284">
        <v>29</v>
      </c>
      <c r="T2043" s="284">
        <v>28</v>
      </c>
      <c r="U2043" s="284">
        <v>32</v>
      </c>
      <c r="V2043" s="284">
        <v>28</v>
      </c>
      <c r="W2043" s="284">
        <v>32</v>
      </c>
      <c r="X2043" s="284">
        <v>29</v>
      </c>
      <c r="Y2043" s="284">
        <v>28</v>
      </c>
      <c r="Z2043" s="284">
        <v>32</v>
      </c>
      <c r="AA2043" s="284">
        <v>30</v>
      </c>
      <c r="AB2043" s="284">
        <v>29</v>
      </c>
      <c r="AC2043" s="284">
        <v>28</v>
      </c>
      <c r="AD2043" s="284">
        <v>32</v>
      </c>
      <c r="AE2043" s="284">
        <v>30</v>
      </c>
      <c r="AF2043" s="284">
        <v>29</v>
      </c>
      <c r="AG2043" s="284">
        <v>28</v>
      </c>
      <c r="AH2043" s="284">
        <v>32</v>
      </c>
      <c r="AI2043" s="284">
        <v>28</v>
      </c>
      <c r="AJ2043" s="284">
        <v>29</v>
      </c>
      <c r="AK2043" s="284">
        <v>28</v>
      </c>
      <c r="AL2043" s="284">
        <v>32</v>
      </c>
      <c r="AM2043" s="284">
        <v>29</v>
      </c>
      <c r="AN2043" s="284">
        <v>28</v>
      </c>
      <c r="AO2043" s="284">
        <v>32</v>
      </c>
      <c r="AP2043" s="284">
        <v>32</v>
      </c>
      <c r="AQ2043" s="284">
        <v>32</v>
      </c>
      <c r="AR2043" s="284">
        <v>32</v>
      </c>
      <c r="AS2043" s="284">
        <v>32</v>
      </c>
      <c r="AU2043" t="s">
        <v>571</v>
      </c>
    </row>
    <row r="2044" spans="4:47" ht="13.5" customHeight="1">
      <c r="D2044" s="283" t="s">
        <v>572</v>
      </c>
      <c r="E2044" s="282"/>
      <c r="F2044" s="285" t="s">
        <v>881</v>
      </c>
      <c r="G2044" s="199">
        <v>0.1</v>
      </c>
      <c r="H2044" s="284">
        <v>32</v>
      </c>
      <c r="I2044" s="284">
        <v>32</v>
      </c>
      <c r="J2044" s="284">
        <v>36</v>
      </c>
      <c r="K2044" s="284">
        <v>32</v>
      </c>
      <c r="L2044" s="284">
        <v>32</v>
      </c>
      <c r="M2044" s="284">
        <v>36</v>
      </c>
      <c r="N2044" s="284">
        <v>34</v>
      </c>
      <c r="O2044" s="284">
        <v>32</v>
      </c>
      <c r="P2044" s="284">
        <v>32</v>
      </c>
      <c r="Q2044" s="284">
        <v>36</v>
      </c>
      <c r="R2044" s="284">
        <v>34</v>
      </c>
      <c r="S2044" s="284">
        <v>32</v>
      </c>
      <c r="T2044" s="284">
        <v>32</v>
      </c>
      <c r="U2044" s="284">
        <v>36</v>
      </c>
      <c r="V2044" s="284">
        <v>32</v>
      </c>
      <c r="W2044" s="284">
        <v>36</v>
      </c>
      <c r="X2044" s="284">
        <v>32</v>
      </c>
      <c r="Y2044" s="284">
        <v>32</v>
      </c>
      <c r="Z2044" s="284">
        <v>36</v>
      </c>
      <c r="AA2044" s="284">
        <v>34</v>
      </c>
      <c r="AB2044" s="284">
        <v>32</v>
      </c>
      <c r="AC2044" s="284">
        <v>32</v>
      </c>
      <c r="AD2044" s="284">
        <v>36</v>
      </c>
      <c r="AE2044" s="284">
        <v>34</v>
      </c>
      <c r="AF2044" s="284">
        <v>32</v>
      </c>
      <c r="AG2044" s="284">
        <v>32</v>
      </c>
      <c r="AH2044" s="284">
        <v>36</v>
      </c>
      <c r="AI2044" s="284">
        <v>32</v>
      </c>
      <c r="AJ2044" s="284">
        <v>32</v>
      </c>
      <c r="AK2044" s="284">
        <v>32</v>
      </c>
      <c r="AL2044" s="284">
        <v>36</v>
      </c>
      <c r="AM2044" s="284">
        <v>32</v>
      </c>
      <c r="AN2044" s="284">
        <v>32</v>
      </c>
      <c r="AO2044" s="284">
        <v>36</v>
      </c>
      <c r="AP2044" s="284">
        <v>37</v>
      </c>
      <c r="AQ2044" s="284">
        <v>37</v>
      </c>
      <c r="AR2044" s="284">
        <v>37</v>
      </c>
      <c r="AS2044" s="284">
        <v>37</v>
      </c>
      <c r="AU2044" t="s">
        <v>572</v>
      </c>
    </row>
    <row r="2045" spans="4:47" ht="13.5" customHeight="1">
      <c r="D2045" s="283" t="s">
        <v>573</v>
      </c>
      <c r="E2045" s="282"/>
      <c r="F2045" s="285" t="s">
        <v>882</v>
      </c>
      <c r="G2045" s="199">
        <v>0.1</v>
      </c>
      <c r="H2045" s="284">
        <v>25</v>
      </c>
      <c r="I2045" s="284">
        <v>25</v>
      </c>
      <c r="J2045" s="284">
        <v>29</v>
      </c>
      <c r="K2045" s="284">
        <v>25</v>
      </c>
      <c r="L2045" s="284">
        <v>25</v>
      </c>
      <c r="M2045" s="284">
        <v>29</v>
      </c>
      <c r="N2045" s="284">
        <v>27</v>
      </c>
      <c r="O2045" s="284">
        <v>25</v>
      </c>
      <c r="P2045" s="284">
        <v>25</v>
      </c>
      <c r="Q2045" s="284">
        <v>29</v>
      </c>
      <c r="R2045" s="284">
        <v>27</v>
      </c>
      <c r="S2045" s="284">
        <v>25</v>
      </c>
      <c r="T2045" s="284">
        <v>25</v>
      </c>
      <c r="U2045" s="284">
        <v>29</v>
      </c>
      <c r="V2045" s="284">
        <v>25</v>
      </c>
      <c r="W2045" s="284">
        <v>29</v>
      </c>
      <c r="X2045" s="284">
        <v>25</v>
      </c>
      <c r="Y2045" s="284">
        <v>25</v>
      </c>
      <c r="Z2045" s="284">
        <v>29</v>
      </c>
      <c r="AA2045" s="284">
        <v>27</v>
      </c>
      <c r="AB2045" s="284">
        <v>25</v>
      </c>
      <c r="AC2045" s="284">
        <v>25</v>
      </c>
      <c r="AD2045" s="284">
        <v>29</v>
      </c>
      <c r="AE2045" s="284">
        <v>27</v>
      </c>
      <c r="AF2045" s="284">
        <v>25</v>
      </c>
      <c r="AG2045" s="284">
        <v>25</v>
      </c>
      <c r="AH2045" s="284">
        <v>29</v>
      </c>
      <c r="AI2045" s="284">
        <v>25</v>
      </c>
      <c r="AJ2045" s="284">
        <v>25</v>
      </c>
      <c r="AK2045" s="284">
        <v>25</v>
      </c>
      <c r="AL2045" s="284">
        <v>29</v>
      </c>
      <c r="AM2045" s="284">
        <v>25</v>
      </c>
      <c r="AN2045" s="284">
        <v>25</v>
      </c>
      <c r="AO2045" s="284">
        <v>29</v>
      </c>
      <c r="AP2045" s="284">
        <v>29</v>
      </c>
      <c r="AQ2045" s="284">
        <v>29</v>
      </c>
      <c r="AR2045" s="284">
        <v>29</v>
      </c>
      <c r="AS2045" s="284">
        <v>29</v>
      </c>
      <c r="AU2045" t="s">
        <v>573</v>
      </c>
    </row>
    <row r="2046" spans="4:47" ht="13.5" customHeight="1">
      <c r="D2046" s="283" t="s">
        <v>1084</v>
      </c>
      <c r="E2046" s="282"/>
      <c r="F2046" s="285" t="s">
        <v>882</v>
      </c>
      <c r="G2046" s="199">
        <v>0.1</v>
      </c>
      <c r="H2046" s="284">
        <v>27</v>
      </c>
      <c r="I2046" s="284">
        <v>28</v>
      </c>
      <c r="J2046" s="284">
        <v>31</v>
      </c>
      <c r="K2046" s="284">
        <v>27</v>
      </c>
      <c r="L2046" s="284">
        <v>28</v>
      </c>
      <c r="M2046" s="284">
        <v>31</v>
      </c>
      <c r="N2046" s="284">
        <v>29</v>
      </c>
      <c r="O2046" s="284">
        <v>27</v>
      </c>
      <c r="P2046" s="284">
        <v>28</v>
      </c>
      <c r="Q2046" s="284">
        <v>31</v>
      </c>
      <c r="R2046" s="284">
        <v>29</v>
      </c>
      <c r="S2046" s="284">
        <v>27</v>
      </c>
      <c r="T2046" s="284">
        <v>28</v>
      </c>
      <c r="U2046" s="284">
        <v>31</v>
      </c>
      <c r="V2046" s="284">
        <v>28</v>
      </c>
      <c r="W2046" s="284">
        <v>31</v>
      </c>
      <c r="X2046" s="284">
        <v>27</v>
      </c>
      <c r="Y2046" s="284">
        <v>28</v>
      </c>
      <c r="Z2046" s="284">
        <v>31</v>
      </c>
      <c r="AA2046" s="284">
        <v>29</v>
      </c>
      <c r="AB2046" s="284">
        <v>27</v>
      </c>
      <c r="AC2046" s="284">
        <v>28</v>
      </c>
      <c r="AD2046" s="284">
        <v>31</v>
      </c>
      <c r="AE2046" s="284">
        <v>29</v>
      </c>
      <c r="AF2046" s="284">
        <v>27</v>
      </c>
      <c r="AG2046" s="284">
        <v>28</v>
      </c>
      <c r="AH2046" s="284">
        <v>31</v>
      </c>
      <c r="AI2046" s="284">
        <v>28</v>
      </c>
      <c r="AJ2046" s="284">
        <v>27</v>
      </c>
      <c r="AK2046" s="284">
        <v>28</v>
      </c>
      <c r="AL2046" s="284">
        <v>31</v>
      </c>
      <c r="AM2046" s="284">
        <v>27</v>
      </c>
      <c r="AN2046" s="284">
        <v>28</v>
      </c>
      <c r="AO2046" s="284">
        <v>31</v>
      </c>
      <c r="AP2046" s="284">
        <v>31</v>
      </c>
      <c r="AQ2046" s="284">
        <v>31</v>
      </c>
      <c r="AR2046" s="284">
        <v>31</v>
      </c>
      <c r="AS2046" s="284">
        <v>31</v>
      </c>
      <c r="AU2046" t="s">
        <v>1084</v>
      </c>
    </row>
    <row r="2047" spans="4:47" ht="13.5" customHeight="1">
      <c r="D2047" s="283" t="s">
        <v>574</v>
      </c>
      <c r="E2047" s="282"/>
      <c r="F2047" s="285" t="s">
        <v>882</v>
      </c>
      <c r="G2047" s="199">
        <v>0.1</v>
      </c>
      <c r="H2047" s="284">
        <v>28</v>
      </c>
      <c r="I2047" s="284">
        <v>29</v>
      </c>
      <c r="J2047" s="284">
        <v>32</v>
      </c>
      <c r="K2047" s="284">
        <v>28</v>
      </c>
      <c r="L2047" s="284">
        <v>29</v>
      </c>
      <c r="M2047" s="284">
        <v>32</v>
      </c>
      <c r="N2047" s="284">
        <v>30</v>
      </c>
      <c r="O2047" s="284">
        <v>28</v>
      </c>
      <c r="P2047" s="284">
        <v>29</v>
      </c>
      <c r="Q2047" s="284">
        <v>32</v>
      </c>
      <c r="R2047" s="284">
        <v>30</v>
      </c>
      <c r="S2047" s="284">
        <v>28</v>
      </c>
      <c r="T2047" s="284">
        <v>29</v>
      </c>
      <c r="U2047" s="284">
        <v>32</v>
      </c>
      <c r="V2047" s="284">
        <v>29</v>
      </c>
      <c r="W2047" s="284">
        <v>32</v>
      </c>
      <c r="X2047" s="284">
        <v>28</v>
      </c>
      <c r="Y2047" s="284">
        <v>29</v>
      </c>
      <c r="Z2047" s="284">
        <v>32</v>
      </c>
      <c r="AA2047" s="284">
        <v>30</v>
      </c>
      <c r="AB2047" s="284">
        <v>28</v>
      </c>
      <c r="AC2047" s="284">
        <v>29</v>
      </c>
      <c r="AD2047" s="284">
        <v>32</v>
      </c>
      <c r="AE2047" s="284">
        <v>30</v>
      </c>
      <c r="AF2047" s="284">
        <v>28</v>
      </c>
      <c r="AG2047" s="284">
        <v>29</v>
      </c>
      <c r="AH2047" s="284">
        <v>32</v>
      </c>
      <c r="AI2047" s="284">
        <v>29</v>
      </c>
      <c r="AJ2047" s="284">
        <v>28</v>
      </c>
      <c r="AK2047" s="284">
        <v>29</v>
      </c>
      <c r="AL2047" s="284">
        <v>32</v>
      </c>
      <c r="AM2047" s="284">
        <v>28</v>
      </c>
      <c r="AN2047" s="284">
        <v>29</v>
      </c>
      <c r="AO2047" s="284">
        <v>32</v>
      </c>
      <c r="AP2047" s="284">
        <v>33</v>
      </c>
      <c r="AQ2047" s="284">
        <v>33</v>
      </c>
      <c r="AR2047" s="284">
        <v>33</v>
      </c>
      <c r="AS2047" s="284">
        <v>33</v>
      </c>
      <c r="AU2047" t="s">
        <v>574</v>
      </c>
    </row>
    <row r="2048" spans="4:47" ht="13.5" customHeight="1">
      <c r="D2048" s="283" t="s">
        <v>1085</v>
      </c>
      <c r="E2048" s="282"/>
      <c r="F2048" s="285" t="s">
        <v>882</v>
      </c>
      <c r="G2048" s="199">
        <v>0.1</v>
      </c>
      <c r="H2048" s="284">
        <v>29</v>
      </c>
      <c r="I2048" s="284">
        <v>30</v>
      </c>
      <c r="J2048" s="284">
        <v>34</v>
      </c>
      <c r="K2048" s="284">
        <v>29</v>
      </c>
      <c r="L2048" s="284">
        <v>30</v>
      </c>
      <c r="M2048" s="284">
        <v>34</v>
      </c>
      <c r="N2048" s="284">
        <v>31</v>
      </c>
      <c r="O2048" s="284">
        <v>29</v>
      </c>
      <c r="P2048" s="284">
        <v>30</v>
      </c>
      <c r="Q2048" s="284">
        <v>34</v>
      </c>
      <c r="R2048" s="284">
        <v>31</v>
      </c>
      <c r="S2048" s="284">
        <v>29</v>
      </c>
      <c r="T2048" s="284">
        <v>30</v>
      </c>
      <c r="U2048" s="284">
        <v>34</v>
      </c>
      <c r="V2048" s="284">
        <v>30</v>
      </c>
      <c r="W2048" s="284">
        <v>34</v>
      </c>
      <c r="X2048" s="284">
        <v>29</v>
      </c>
      <c r="Y2048" s="284">
        <v>30</v>
      </c>
      <c r="Z2048" s="284">
        <v>34</v>
      </c>
      <c r="AA2048" s="284">
        <v>31</v>
      </c>
      <c r="AB2048" s="284">
        <v>29</v>
      </c>
      <c r="AC2048" s="284">
        <v>30</v>
      </c>
      <c r="AD2048" s="284">
        <v>34</v>
      </c>
      <c r="AE2048" s="284">
        <v>31</v>
      </c>
      <c r="AF2048" s="284">
        <v>29</v>
      </c>
      <c r="AG2048" s="284">
        <v>30</v>
      </c>
      <c r="AH2048" s="284">
        <v>34</v>
      </c>
      <c r="AI2048" s="284">
        <v>30</v>
      </c>
      <c r="AJ2048" s="284">
        <v>29</v>
      </c>
      <c r="AK2048" s="284">
        <v>30</v>
      </c>
      <c r="AL2048" s="284">
        <v>34</v>
      </c>
      <c r="AM2048" s="284">
        <v>29</v>
      </c>
      <c r="AN2048" s="284">
        <v>30</v>
      </c>
      <c r="AO2048" s="284">
        <v>34</v>
      </c>
      <c r="AP2048" s="284">
        <v>34</v>
      </c>
      <c r="AQ2048" s="284">
        <v>34</v>
      </c>
      <c r="AR2048" s="284">
        <v>34</v>
      </c>
      <c r="AS2048" s="284">
        <v>34</v>
      </c>
      <c r="AU2048" t="s">
        <v>1085</v>
      </c>
    </row>
    <row r="2049" spans="4:47" ht="13.5" customHeight="1">
      <c r="D2049" s="283" t="s">
        <v>575</v>
      </c>
      <c r="E2049" s="282"/>
      <c r="F2049" s="285" t="s">
        <v>882</v>
      </c>
      <c r="G2049" s="199">
        <v>0.1</v>
      </c>
      <c r="H2049" s="284">
        <v>31</v>
      </c>
      <c r="I2049" s="284">
        <v>32</v>
      </c>
      <c r="J2049" s="284">
        <v>36</v>
      </c>
      <c r="K2049" s="284">
        <v>31</v>
      </c>
      <c r="L2049" s="284">
        <v>32</v>
      </c>
      <c r="M2049" s="284">
        <v>36</v>
      </c>
      <c r="N2049" s="284">
        <v>34</v>
      </c>
      <c r="O2049" s="284">
        <v>31</v>
      </c>
      <c r="P2049" s="284">
        <v>32</v>
      </c>
      <c r="Q2049" s="284">
        <v>36</v>
      </c>
      <c r="R2049" s="284">
        <v>34</v>
      </c>
      <c r="S2049" s="284">
        <v>31</v>
      </c>
      <c r="T2049" s="284">
        <v>32</v>
      </c>
      <c r="U2049" s="284">
        <v>36</v>
      </c>
      <c r="V2049" s="284">
        <v>32</v>
      </c>
      <c r="W2049" s="284">
        <v>36</v>
      </c>
      <c r="X2049" s="284">
        <v>31</v>
      </c>
      <c r="Y2049" s="284">
        <v>32</v>
      </c>
      <c r="Z2049" s="284">
        <v>36</v>
      </c>
      <c r="AA2049" s="284">
        <v>34</v>
      </c>
      <c r="AB2049" s="284">
        <v>31</v>
      </c>
      <c r="AC2049" s="284">
        <v>32</v>
      </c>
      <c r="AD2049" s="284">
        <v>36</v>
      </c>
      <c r="AE2049" s="284">
        <v>34</v>
      </c>
      <c r="AF2049" s="284">
        <v>31</v>
      </c>
      <c r="AG2049" s="284">
        <v>32</v>
      </c>
      <c r="AH2049" s="284">
        <v>36</v>
      </c>
      <c r="AI2049" s="284">
        <v>32</v>
      </c>
      <c r="AJ2049" s="284">
        <v>31</v>
      </c>
      <c r="AK2049" s="284">
        <v>32</v>
      </c>
      <c r="AL2049" s="284">
        <v>36</v>
      </c>
      <c r="AM2049" s="284">
        <v>31</v>
      </c>
      <c r="AN2049" s="284">
        <v>32</v>
      </c>
      <c r="AO2049" s="284">
        <v>36</v>
      </c>
      <c r="AP2049" s="284">
        <v>37</v>
      </c>
      <c r="AQ2049" s="284">
        <v>37</v>
      </c>
      <c r="AR2049" s="284">
        <v>37</v>
      </c>
      <c r="AS2049" s="284">
        <v>37</v>
      </c>
      <c r="AU2049" t="s">
        <v>575</v>
      </c>
    </row>
    <row r="2050" spans="4:47" ht="13.5" customHeight="1">
      <c r="D2050" s="283" t="s">
        <v>4662</v>
      </c>
      <c r="E2050" s="282"/>
      <c r="F2050" s="285" t="s">
        <v>882</v>
      </c>
      <c r="G2050" s="199">
        <v>0.1</v>
      </c>
      <c r="H2050" s="284">
        <v>33</v>
      </c>
      <c r="I2050" s="284">
        <v>33</v>
      </c>
      <c r="J2050" s="284">
        <v>38</v>
      </c>
      <c r="K2050" s="284">
        <v>33</v>
      </c>
      <c r="L2050" s="284">
        <v>33</v>
      </c>
      <c r="M2050" s="284">
        <v>38</v>
      </c>
      <c r="N2050" s="284">
        <v>35</v>
      </c>
      <c r="O2050" s="284">
        <v>33</v>
      </c>
      <c r="P2050" s="284">
        <v>33</v>
      </c>
      <c r="Q2050" s="284">
        <v>38</v>
      </c>
      <c r="R2050" s="284">
        <v>35</v>
      </c>
      <c r="S2050" s="284">
        <v>33</v>
      </c>
      <c r="T2050" s="284">
        <v>33</v>
      </c>
      <c r="U2050" s="284">
        <v>38</v>
      </c>
      <c r="V2050" s="284">
        <v>33</v>
      </c>
      <c r="W2050" s="284">
        <v>38</v>
      </c>
      <c r="X2050" s="284">
        <v>33</v>
      </c>
      <c r="Y2050" s="284">
        <v>33</v>
      </c>
      <c r="Z2050" s="284">
        <v>38</v>
      </c>
      <c r="AA2050" s="284">
        <v>35</v>
      </c>
      <c r="AB2050" s="284">
        <v>33</v>
      </c>
      <c r="AC2050" s="284">
        <v>33</v>
      </c>
      <c r="AD2050" s="284">
        <v>38</v>
      </c>
      <c r="AE2050" s="284">
        <v>35</v>
      </c>
      <c r="AF2050" s="284">
        <v>33</v>
      </c>
      <c r="AG2050" s="284">
        <v>33</v>
      </c>
      <c r="AH2050" s="284">
        <v>38</v>
      </c>
      <c r="AI2050" s="284">
        <v>33</v>
      </c>
      <c r="AJ2050" s="284">
        <v>33</v>
      </c>
      <c r="AK2050" s="284">
        <v>33</v>
      </c>
      <c r="AL2050" s="284">
        <v>38</v>
      </c>
      <c r="AM2050" s="284">
        <v>33</v>
      </c>
      <c r="AN2050" s="284">
        <v>33</v>
      </c>
      <c r="AO2050" s="284">
        <v>38</v>
      </c>
      <c r="AP2050" s="284">
        <v>39</v>
      </c>
      <c r="AQ2050" s="284">
        <v>39</v>
      </c>
      <c r="AR2050" s="284">
        <v>39</v>
      </c>
      <c r="AS2050" s="284">
        <v>39</v>
      </c>
      <c r="AU2050" t="s">
        <v>4662</v>
      </c>
    </row>
    <row r="2051" spans="4:47" ht="13.5" customHeight="1">
      <c r="D2051" s="283" t="s">
        <v>576</v>
      </c>
      <c r="E2051" s="282"/>
      <c r="F2051" s="285" t="s">
        <v>882</v>
      </c>
      <c r="G2051" s="199">
        <v>0.1</v>
      </c>
      <c r="H2051" s="284">
        <v>34</v>
      </c>
      <c r="I2051" s="284">
        <v>34</v>
      </c>
      <c r="J2051" s="284">
        <v>39</v>
      </c>
      <c r="K2051" s="284">
        <v>34</v>
      </c>
      <c r="L2051" s="284">
        <v>34</v>
      </c>
      <c r="M2051" s="284">
        <v>39</v>
      </c>
      <c r="N2051" s="284">
        <v>36</v>
      </c>
      <c r="O2051" s="284">
        <v>34</v>
      </c>
      <c r="P2051" s="284">
        <v>34</v>
      </c>
      <c r="Q2051" s="284">
        <v>39</v>
      </c>
      <c r="R2051" s="284">
        <v>36</v>
      </c>
      <c r="S2051" s="284">
        <v>34</v>
      </c>
      <c r="T2051" s="284">
        <v>34</v>
      </c>
      <c r="U2051" s="284">
        <v>39</v>
      </c>
      <c r="V2051" s="284">
        <v>34</v>
      </c>
      <c r="W2051" s="284">
        <v>39</v>
      </c>
      <c r="X2051" s="284">
        <v>34</v>
      </c>
      <c r="Y2051" s="284">
        <v>34</v>
      </c>
      <c r="Z2051" s="284">
        <v>39</v>
      </c>
      <c r="AA2051" s="284">
        <v>36</v>
      </c>
      <c r="AB2051" s="284">
        <v>34</v>
      </c>
      <c r="AC2051" s="284">
        <v>34</v>
      </c>
      <c r="AD2051" s="284">
        <v>39</v>
      </c>
      <c r="AE2051" s="284">
        <v>36</v>
      </c>
      <c r="AF2051" s="284">
        <v>34</v>
      </c>
      <c r="AG2051" s="284">
        <v>34</v>
      </c>
      <c r="AH2051" s="284">
        <v>39</v>
      </c>
      <c r="AI2051" s="284">
        <v>34</v>
      </c>
      <c r="AJ2051" s="284">
        <v>34</v>
      </c>
      <c r="AK2051" s="284">
        <v>34</v>
      </c>
      <c r="AL2051" s="284">
        <v>39</v>
      </c>
      <c r="AM2051" s="284">
        <v>34</v>
      </c>
      <c r="AN2051" s="284">
        <v>34</v>
      </c>
      <c r="AO2051" s="284">
        <v>39</v>
      </c>
      <c r="AP2051" s="284">
        <v>40</v>
      </c>
      <c r="AQ2051" s="284">
        <v>40</v>
      </c>
      <c r="AR2051" s="284">
        <v>40</v>
      </c>
      <c r="AS2051" s="284">
        <v>40</v>
      </c>
      <c r="AU2051" t="s">
        <v>576</v>
      </c>
    </row>
    <row r="2052" spans="4:47" ht="13.5" customHeight="1">
      <c r="D2052" s="283" t="s">
        <v>2948</v>
      </c>
      <c r="E2052" s="282"/>
      <c r="F2052" s="285" t="s">
        <v>882</v>
      </c>
      <c r="G2052" s="199">
        <v>0.1</v>
      </c>
      <c r="H2052" s="284">
        <v>36</v>
      </c>
      <c r="I2052" s="284">
        <v>37</v>
      </c>
      <c r="J2052" s="284">
        <v>41</v>
      </c>
      <c r="K2052" s="284">
        <v>36</v>
      </c>
      <c r="L2052" s="284">
        <v>37</v>
      </c>
      <c r="M2052" s="284">
        <v>41</v>
      </c>
      <c r="N2052" s="284">
        <v>38</v>
      </c>
      <c r="O2052" s="284">
        <v>36</v>
      </c>
      <c r="P2052" s="284">
        <v>37</v>
      </c>
      <c r="Q2052" s="284">
        <v>41</v>
      </c>
      <c r="R2052" s="284">
        <v>38</v>
      </c>
      <c r="S2052" s="284">
        <v>36</v>
      </c>
      <c r="T2052" s="284">
        <v>37</v>
      </c>
      <c r="U2052" s="284">
        <v>41</v>
      </c>
      <c r="V2052" s="284">
        <v>37</v>
      </c>
      <c r="W2052" s="284">
        <v>41</v>
      </c>
      <c r="X2052" s="284">
        <v>36</v>
      </c>
      <c r="Y2052" s="284">
        <v>37</v>
      </c>
      <c r="Z2052" s="284">
        <v>41</v>
      </c>
      <c r="AA2052" s="284">
        <v>38</v>
      </c>
      <c r="AB2052" s="284">
        <v>36</v>
      </c>
      <c r="AC2052" s="284">
        <v>37</v>
      </c>
      <c r="AD2052" s="284">
        <v>41</v>
      </c>
      <c r="AE2052" s="284">
        <v>38</v>
      </c>
      <c r="AF2052" s="284">
        <v>36</v>
      </c>
      <c r="AG2052" s="284">
        <v>37</v>
      </c>
      <c r="AH2052" s="284">
        <v>41</v>
      </c>
      <c r="AI2052" s="284">
        <v>37</v>
      </c>
      <c r="AJ2052" s="284">
        <v>36</v>
      </c>
      <c r="AK2052" s="284">
        <v>37</v>
      </c>
      <c r="AL2052" s="284">
        <v>41</v>
      </c>
      <c r="AM2052" s="284">
        <v>36</v>
      </c>
      <c r="AN2052" s="284">
        <v>37</v>
      </c>
      <c r="AO2052" s="284">
        <v>41</v>
      </c>
      <c r="AP2052" s="284">
        <v>41</v>
      </c>
      <c r="AQ2052" s="284">
        <v>41</v>
      </c>
      <c r="AR2052" s="284">
        <v>41</v>
      </c>
      <c r="AS2052" s="284">
        <v>41</v>
      </c>
      <c r="AU2052" t="s">
        <v>2948</v>
      </c>
    </row>
    <row r="2053" spans="4:47" ht="13.5" customHeight="1">
      <c r="D2053" s="283" t="s">
        <v>577</v>
      </c>
      <c r="E2053" s="282"/>
      <c r="F2053" s="285" t="s">
        <v>882</v>
      </c>
      <c r="G2053" s="199">
        <v>0.1</v>
      </c>
      <c r="H2053" s="284">
        <v>36</v>
      </c>
      <c r="I2053" s="284">
        <v>37</v>
      </c>
      <c r="J2053" s="284">
        <v>41</v>
      </c>
      <c r="K2053" s="284">
        <v>36</v>
      </c>
      <c r="L2053" s="284">
        <v>37</v>
      </c>
      <c r="M2053" s="284">
        <v>41</v>
      </c>
      <c r="N2053" s="284">
        <v>38</v>
      </c>
      <c r="O2053" s="284">
        <v>36</v>
      </c>
      <c r="P2053" s="284">
        <v>37</v>
      </c>
      <c r="Q2053" s="284">
        <v>41</v>
      </c>
      <c r="R2053" s="284">
        <v>38</v>
      </c>
      <c r="S2053" s="284">
        <v>36</v>
      </c>
      <c r="T2053" s="284">
        <v>37</v>
      </c>
      <c r="U2053" s="284">
        <v>41</v>
      </c>
      <c r="V2053" s="284">
        <v>37</v>
      </c>
      <c r="W2053" s="284">
        <v>41</v>
      </c>
      <c r="X2053" s="284">
        <v>36</v>
      </c>
      <c r="Y2053" s="284">
        <v>37</v>
      </c>
      <c r="Z2053" s="284">
        <v>41</v>
      </c>
      <c r="AA2053" s="284">
        <v>38</v>
      </c>
      <c r="AB2053" s="284">
        <v>36</v>
      </c>
      <c r="AC2053" s="284">
        <v>37</v>
      </c>
      <c r="AD2053" s="284">
        <v>41</v>
      </c>
      <c r="AE2053" s="284">
        <v>38</v>
      </c>
      <c r="AF2053" s="284">
        <v>36</v>
      </c>
      <c r="AG2053" s="284">
        <v>37</v>
      </c>
      <c r="AH2053" s="284">
        <v>41</v>
      </c>
      <c r="AI2053" s="284">
        <v>37</v>
      </c>
      <c r="AJ2053" s="284">
        <v>36</v>
      </c>
      <c r="AK2053" s="284">
        <v>37</v>
      </c>
      <c r="AL2053" s="284">
        <v>41</v>
      </c>
      <c r="AM2053" s="284">
        <v>36</v>
      </c>
      <c r="AN2053" s="284">
        <v>37</v>
      </c>
      <c r="AO2053" s="284">
        <v>41</v>
      </c>
      <c r="AP2053" s="284">
        <v>43</v>
      </c>
      <c r="AQ2053" s="284">
        <v>43</v>
      </c>
      <c r="AR2053" s="284">
        <v>43</v>
      </c>
      <c r="AS2053" s="284">
        <v>43</v>
      </c>
      <c r="AU2053" t="s">
        <v>577</v>
      </c>
    </row>
    <row r="2054" spans="4:47" ht="13.5" customHeight="1">
      <c r="D2054" s="283" t="s">
        <v>578</v>
      </c>
      <c r="E2054" s="282"/>
      <c r="F2054" s="285" t="s">
        <v>882</v>
      </c>
      <c r="G2054" s="199">
        <v>0.1</v>
      </c>
      <c r="H2054" s="284">
        <v>42</v>
      </c>
      <c r="I2054" s="284">
        <v>44</v>
      </c>
      <c r="J2054" s="284">
        <v>49</v>
      </c>
      <c r="K2054" s="284">
        <v>42</v>
      </c>
      <c r="L2054" s="284">
        <v>44</v>
      </c>
      <c r="M2054" s="284">
        <v>49</v>
      </c>
      <c r="N2054" s="284">
        <v>46</v>
      </c>
      <c r="O2054" s="284">
        <v>42</v>
      </c>
      <c r="P2054" s="284">
        <v>44</v>
      </c>
      <c r="Q2054" s="284">
        <v>49</v>
      </c>
      <c r="R2054" s="284">
        <v>46</v>
      </c>
      <c r="S2054" s="284">
        <v>42</v>
      </c>
      <c r="T2054" s="284">
        <v>44</v>
      </c>
      <c r="U2054" s="284">
        <v>49</v>
      </c>
      <c r="V2054" s="284">
        <v>44</v>
      </c>
      <c r="W2054" s="284">
        <v>49</v>
      </c>
      <c r="X2054" s="284">
        <v>42</v>
      </c>
      <c r="Y2054" s="284">
        <v>44</v>
      </c>
      <c r="Z2054" s="284">
        <v>49</v>
      </c>
      <c r="AA2054" s="284">
        <v>46</v>
      </c>
      <c r="AB2054" s="284">
        <v>42</v>
      </c>
      <c r="AC2054" s="284">
        <v>44</v>
      </c>
      <c r="AD2054" s="284">
        <v>49</v>
      </c>
      <c r="AE2054" s="284">
        <v>46</v>
      </c>
      <c r="AF2054" s="284">
        <v>42</v>
      </c>
      <c r="AG2054" s="284">
        <v>44</v>
      </c>
      <c r="AH2054" s="284">
        <v>49</v>
      </c>
      <c r="AI2054" s="284">
        <v>44</v>
      </c>
      <c r="AJ2054" s="284">
        <v>42</v>
      </c>
      <c r="AK2054" s="284">
        <v>44</v>
      </c>
      <c r="AL2054" s="284">
        <v>49</v>
      </c>
      <c r="AM2054" s="284">
        <v>42</v>
      </c>
      <c r="AN2054" s="284">
        <v>44</v>
      </c>
      <c r="AO2054" s="284">
        <v>49</v>
      </c>
      <c r="AP2054" s="284">
        <v>52</v>
      </c>
      <c r="AQ2054" s="284">
        <v>52</v>
      </c>
      <c r="AR2054" s="284">
        <v>52</v>
      </c>
      <c r="AS2054" s="284">
        <v>52</v>
      </c>
      <c r="AU2054" t="s">
        <v>578</v>
      </c>
    </row>
    <row r="2055" spans="4:47" ht="13.5" customHeight="1">
      <c r="D2055" s="283" t="s">
        <v>579</v>
      </c>
      <c r="E2055" s="282"/>
      <c r="F2055" s="285" t="s">
        <v>883</v>
      </c>
      <c r="G2055" s="199">
        <v>0.1</v>
      </c>
      <c r="H2055" s="284">
        <v>33</v>
      </c>
      <c r="I2055" s="284">
        <v>33</v>
      </c>
      <c r="J2055" s="284">
        <v>37</v>
      </c>
      <c r="K2055" s="284">
        <v>33</v>
      </c>
      <c r="L2055" s="284">
        <v>33</v>
      </c>
      <c r="M2055" s="284">
        <v>37</v>
      </c>
      <c r="N2055" s="284">
        <v>35</v>
      </c>
      <c r="O2055" s="284">
        <v>33</v>
      </c>
      <c r="P2055" s="284">
        <v>33</v>
      </c>
      <c r="Q2055" s="284">
        <v>37</v>
      </c>
      <c r="R2055" s="284">
        <v>35</v>
      </c>
      <c r="S2055" s="284">
        <v>33</v>
      </c>
      <c r="T2055" s="284">
        <v>33</v>
      </c>
      <c r="U2055" s="284">
        <v>37</v>
      </c>
      <c r="V2055" s="284">
        <v>33</v>
      </c>
      <c r="W2055" s="284">
        <v>37</v>
      </c>
      <c r="X2055" s="284">
        <v>33</v>
      </c>
      <c r="Y2055" s="284">
        <v>33</v>
      </c>
      <c r="Z2055" s="284">
        <v>37</v>
      </c>
      <c r="AA2055" s="284">
        <v>35</v>
      </c>
      <c r="AB2055" s="284">
        <v>33</v>
      </c>
      <c r="AC2055" s="284">
        <v>33</v>
      </c>
      <c r="AD2055" s="284">
        <v>37</v>
      </c>
      <c r="AE2055" s="284">
        <v>35</v>
      </c>
      <c r="AF2055" s="284">
        <v>33</v>
      </c>
      <c r="AG2055" s="284">
        <v>33</v>
      </c>
      <c r="AH2055" s="284">
        <v>37</v>
      </c>
      <c r="AI2055" s="284">
        <v>33</v>
      </c>
      <c r="AJ2055" s="284">
        <v>33</v>
      </c>
      <c r="AK2055" s="284">
        <v>33</v>
      </c>
      <c r="AL2055" s="284">
        <v>37</v>
      </c>
      <c r="AM2055" s="284">
        <v>33</v>
      </c>
      <c r="AN2055" s="284">
        <v>33</v>
      </c>
      <c r="AO2055" s="284">
        <v>37</v>
      </c>
      <c r="AP2055" s="284">
        <v>39</v>
      </c>
      <c r="AQ2055" s="284">
        <v>39</v>
      </c>
      <c r="AR2055" s="284">
        <v>39</v>
      </c>
      <c r="AS2055" s="284">
        <v>39</v>
      </c>
      <c r="AU2055" t="s">
        <v>579</v>
      </c>
    </row>
    <row r="2056" spans="4:47" ht="13.5" customHeight="1">
      <c r="D2056" s="283" t="s">
        <v>1086</v>
      </c>
      <c r="E2056" s="282"/>
      <c r="F2056" s="285" t="s">
        <v>883</v>
      </c>
      <c r="G2056" s="199">
        <v>0.1</v>
      </c>
      <c r="H2056" s="284">
        <v>39</v>
      </c>
      <c r="I2056" s="284">
        <v>38</v>
      </c>
      <c r="J2056" s="284">
        <v>43</v>
      </c>
      <c r="K2056" s="284">
        <v>39</v>
      </c>
      <c r="L2056" s="284">
        <v>38</v>
      </c>
      <c r="M2056" s="284">
        <v>43</v>
      </c>
      <c r="N2056" s="284">
        <v>41</v>
      </c>
      <c r="O2056" s="284">
        <v>39</v>
      </c>
      <c r="P2056" s="284">
        <v>38</v>
      </c>
      <c r="Q2056" s="284">
        <v>43</v>
      </c>
      <c r="R2056" s="284">
        <v>41</v>
      </c>
      <c r="S2056" s="284">
        <v>39</v>
      </c>
      <c r="T2056" s="284">
        <v>38</v>
      </c>
      <c r="U2056" s="284">
        <v>43</v>
      </c>
      <c r="V2056" s="284">
        <v>38</v>
      </c>
      <c r="W2056" s="284">
        <v>43</v>
      </c>
      <c r="X2056" s="284">
        <v>39</v>
      </c>
      <c r="Y2056" s="284">
        <v>38</v>
      </c>
      <c r="Z2056" s="284">
        <v>43</v>
      </c>
      <c r="AA2056" s="284">
        <v>41</v>
      </c>
      <c r="AB2056" s="284">
        <v>39</v>
      </c>
      <c r="AC2056" s="284">
        <v>38</v>
      </c>
      <c r="AD2056" s="284">
        <v>43</v>
      </c>
      <c r="AE2056" s="284">
        <v>41</v>
      </c>
      <c r="AF2056" s="284">
        <v>39</v>
      </c>
      <c r="AG2056" s="284">
        <v>38</v>
      </c>
      <c r="AH2056" s="284">
        <v>43</v>
      </c>
      <c r="AI2056" s="284">
        <v>38</v>
      </c>
      <c r="AJ2056" s="284">
        <v>39</v>
      </c>
      <c r="AK2056" s="284">
        <v>38</v>
      </c>
      <c r="AL2056" s="284">
        <v>43</v>
      </c>
      <c r="AM2056" s="284">
        <v>39</v>
      </c>
      <c r="AN2056" s="284">
        <v>38</v>
      </c>
      <c r="AO2056" s="284">
        <v>43</v>
      </c>
      <c r="AP2056" s="284">
        <v>46</v>
      </c>
      <c r="AQ2056" s="284">
        <v>46</v>
      </c>
      <c r="AR2056" s="284">
        <v>46</v>
      </c>
      <c r="AS2056" s="284">
        <v>46</v>
      </c>
      <c r="AU2056" t="s">
        <v>1086</v>
      </c>
    </row>
    <row r="2057" spans="4:47" ht="13.5" customHeight="1">
      <c r="D2057" s="283" t="s">
        <v>1087</v>
      </c>
      <c r="E2057" s="282"/>
      <c r="F2057" s="285" t="s">
        <v>883</v>
      </c>
      <c r="G2057" s="199">
        <v>0.1</v>
      </c>
      <c r="H2057" s="284">
        <v>44</v>
      </c>
      <c r="I2057" s="284">
        <v>44</v>
      </c>
      <c r="J2057" s="284">
        <v>50</v>
      </c>
      <c r="K2057" s="284">
        <v>44</v>
      </c>
      <c r="L2057" s="284">
        <v>44</v>
      </c>
      <c r="M2057" s="284">
        <v>50</v>
      </c>
      <c r="N2057" s="284">
        <v>48</v>
      </c>
      <c r="O2057" s="284">
        <v>44</v>
      </c>
      <c r="P2057" s="284">
        <v>44</v>
      </c>
      <c r="Q2057" s="284">
        <v>50</v>
      </c>
      <c r="R2057" s="284">
        <v>48</v>
      </c>
      <c r="S2057" s="284">
        <v>44</v>
      </c>
      <c r="T2057" s="284">
        <v>44</v>
      </c>
      <c r="U2057" s="284">
        <v>50</v>
      </c>
      <c r="V2057" s="284">
        <v>44</v>
      </c>
      <c r="W2057" s="284">
        <v>50</v>
      </c>
      <c r="X2057" s="284">
        <v>44</v>
      </c>
      <c r="Y2057" s="284">
        <v>44</v>
      </c>
      <c r="Z2057" s="284">
        <v>50</v>
      </c>
      <c r="AA2057" s="284">
        <v>48</v>
      </c>
      <c r="AB2057" s="284">
        <v>44</v>
      </c>
      <c r="AC2057" s="284">
        <v>44</v>
      </c>
      <c r="AD2057" s="284">
        <v>50</v>
      </c>
      <c r="AE2057" s="284">
        <v>48</v>
      </c>
      <c r="AF2057" s="284">
        <v>44</v>
      </c>
      <c r="AG2057" s="284">
        <v>44</v>
      </c>
      <c r="AH2057" s="284">
        <v>50</v>
      </c>
      <c r="AI2057" s="284">
        <v>44</v>
      </c>
      <c r="AJ2057" s="284">
        <v>44</v>
      </c>
      <c r="AK2057" s="284">
        <v>44</v>
      </c>
      <c r="AL2057" s="284">
        <v>50</v>
      </c>
      <c r="AM2057" s="284">
        <v>44</v>
      </c>
      <c r="AN2057" s="284">
        <v>44</v>
      </c>
      <c r="AO2057" s="284">
        <v>50</v>
      </c>
      <c r="AP2057" s="284">
        <v>53</v>
      </c>
      <c r="AQ2057" s="284">
        <v>53</v>
      </c>
      <c r="AR2057" s="284">
        <v>53</v>
      </c>
      <c r="AS2057" s="284">
        <v>53</v>
      </c>
      <c r="AU2057" t="s">
        <v>1087</v>
      </c>
    </row>
    <row r="2058" spans="4:47" ht="13.5" customHeight="1">
      <c r="D2058" s="283" t="s">
        <v>580</v>
      </c>
      <c r="E2058" s="282"/>
      <c r="F2058" s="285" t="s">
        <v>883</v>
      </c>
      <c r="G2058" s="199">
        <v>0.1</v>
      </c>
      <c r="H2058" s="284">
        <v>50</v>
      </c>
      <c r="I2058" s="284">
        <v>49</v>
      </c>
      <c r="J2058" s="284">
        <v>56</v>
      </c>
      <c r="K2058" s="284">
        <v>50</v>
      </c>
      <c r="L2058" s="284">
        <v>49</v>
      </c>
      <c r="M2058" s="284">
        <v>56</v>
      </c>
      <c r="N2058" s="284">
        <v>54</v>
      </c>
      <c r="O2058" s="284">
        <v>50</v>
      </c>
      <c r="P2058" s="284">
        <v>49</v>
      </c>
      <c r="Q2058" s="284">
        <v>56</v>
      </c>
      <c r="R2058" s="284">
        <v>54</v>
      </c>
      <c r="S2058" s="284">
        <v>50</v>
      </c>
      <c r="T2058" s="284">
        <v>49</v>
      </c>
      <c r="U2058" s="284">
        <v>56</v>
      </c>
      <c r="V2058" s="284">
        <v>49</v>
      </c>
      <c r="W2058" s="284">
        <v>56</v>
      </c>
      <c r="X2058" s="284">
        <v>50</v>
      </c>
      <c r="Y2058" s="284">
        <v>49</v>
      </c>
      <c r="Z2058" s="284">
        <v>56</v>
      </c>
      <c r="AA2058" s="284">
        <v>54</v>
      </c>
      <c r="AB2058" s="284">
        <v>50</v>
      </c>
      <c r="AC2058" s="284">
        <v>49</v>
      </c>
      <c r="AD2058" s="284">
        <v>56</v>
      </c>
      <c r="AE2058" s="284">
        <v>54</v>
      </c>
      <c r="AF2058" s="284">
        <v>50</v>
      </c>
      <c r="AG2058" s="284">
        <v>49</v>
      </c>
      <c r="AH2058" s="284">
        <v>56</v>
      </c>
      <c r="AI2058" s="284">
        <v>49</v>
      </c>
      <c r="AJ2058" s="284">
        <v>50</v>
      </c>
      <c r="AK2058" s="284">
        <v>49</v>
      </c>
      <c r="AL2058" s="284">
        <v>56</v>
      </c>
      <c r="AM2058" s="284">
        <v>50</v>
      </c>
      <c r="AN2058" s="284">
        <v>49</v>
      </c>
      <c r="AO2058" s="284">
        <v>56</v>
      </c>
      <c r="AP2058" s="284">
        <v>61</v>
      </c>
      <c r="AQ2058" s="284">
        <v>61</v>
      </c>
      <c r="AR2058" s="284">
        <v>61</v>
      </c>
      <c r="AS2058" s="284">
        <v>61</v>
      </c>
      <c r="AU2058" t="s">
        <v>580</v>
      </c>
    </row>
    <row r="2059" spans="4:47" ht="13.5" customHeight="1">
      <c r="D2059" s="283" t="s">
        <v>4663</v>
      </c>
      <c r="E2059" s="282"/>
      <c r="F2059" s="285" t="s">
        <v>883</v>
      </c>
      <c r="G2059" s="199">
        <v>0.1</v>
      </c>
      <c r="H2059" s="284">
        <v>53</v>
      </c>
      <c r="I2059" s="284">
        <v>52</v>
      </c>
      <c r="J2059" s="284">
        <v>59</v>
      </c>
      <c r="K2059" s="284">
        <v>53</v>
      </c>
      <c r="L2059" s="284">
        <v>52</v>
      </c>
      <c r="M2059" s="284">
        <v>59</v>
      </c>
      <c r="N2059" s="284">
        <v>57</v>
      </c>
      <c r="O2059" s="284">
        <v>53</v>
      </c>
      <c r="P2059" s="284">
        <v>52</v>
      </c>
      <c r="Q2059" s="284">
        <v>59</v>
      </c>
      <c r="R2059" s="284">
        <v>57</v>
      </c>
      <c r="S2059" s="284">
        <v>53</v>
      </c>
      <c r="T2059" s="284">
        <v>52</v>
      </c>
      <c r="U2059" s="284">
        <v>59</v>
      </c>
      <c r="V2059" s="284">
        <v>52</v>
      </c>
      <c r="W2059" s="284">
        <v>59</v>
      </c>
      <c r="X2059" s="284">
        <v>53</v>
      </c>
      <c r="Y2059" s="284">
        <v>52</v>
      </c>
      <c r="Z2059" s="284">
        <v>59</v>
      </c>
      <c r="AA2059" s="284">
        <v>57</v>
      </c>
      <c r="AB2059" s="284">
        <v>53</v>
      </c>
      <c r="AC2059" s="284">
        <v>52</v>
      </c>
      <c r="AD2059" s="284">
        <v>59</v>
      </c>
      <c r="AE2059" s="284">
        <v>57</v>
      </c>
      <c r="AF2059" s="284">
        <v>53</v>
      </c>
      <c r="AG2059" s="284">
        <v>52</v>
      </c>
      <c r="AH2059" s="284">
        <v>59</v>
      </c>
      <c r="AI2059" s="284">
        <v>52</v>
      </c>
      <c r="AJ2059" s="284">
        <v>53</v>
      </c>
      <c r="AK2059" s="284">
        <v>52</v>
      </c>
      <c r="AL2059" s="284">
        <v>59</v>
      </c>
      <c r="AM2059" s="284">
        <v>53</v>
      </c>
      <c r="AN2059" s="284">
        <v>52</v>
      </c>
      <c r="AO2059" s="284">
        <v>59</v>
      </c>
      <c r="AP2059" s="284">
        <v>65</v>
      </c>
      <c r="AQ2059" s="284">
        <v>65</v>
      </c>
      <c r="AR2059" s="284">
        <v>65</v>
      </c>
      <c r="AS2059" s="284">
        <v>65</v>
      </c>
      <c r="AU2059" t="s">
        <v>4663</v>
      </c>
    </row>
    <row r="2060" spans="4:47" ht="13.5" customHeight="1">
      <c r="D2060" s="283" t="s">
        <v>581</v>
      </c>
      <c r="E2060" s="282"/>
      <c r="F2060" s="285" t="s">
        <v>883</v>
      </c>
      <c r="G2060" s="199">
        <v>0.1</v>
      </c>
      <c r="H2060" s="284">
        <v>56</v>
      </c>
      <c r="I2060" s="284">
        <v>55</v>
      </c>
      <c r="J2060" s="284">
        <v>62</v>
      </c>
      <c r="K2060" s="284">
        <v>56</v>
      </c>
      <c r="L2060" s="284">
        <v>55</v>
      </c>
      <c r="M2060" s="284">
        <v>62</v>
      </c>
      <c r="N2060" s="284">
        <v>60</v>
      </c>
      <c r="O2060" s="284">
        <v>56</v>
      </c>
      <c r="P2060" s="284">
        <v>55</v>
      </c>
      <c r="Q2060" s="284">
        <v>62</v>
      </c>
      <c r="R2060" s="284">
        <v>60</v>
      </c>
      <c r="S2060" s="284">
        <v>56</v>
      </c>
      <c r="T2060" s="284">
        <v>55</v>
      </c>
      <c r="U2060" s="284">
        <v>62</v>
      </c>
      <c r="V2060" s="284">
        <v>55</v>
      </c>
      <c r="W2060" s="284">
        <v>62</v>
      </c>
      <c r="X2060" s="284">
        <v>56</v>
      </c>
      <c r="Y2060" s="284">
        <v>55</v>
      </c>
      <c r="Z2060" s="284">
        <v>62</v>
      </c>
      <c r="AA2060" s="284">
        <v>60</v>
      </c>
      <c r="AB2060" s="284">
        <v>56</v>
      </c>
      <c r="AC2060" s="284">
        <v>55</v>
      </c>
      <c r="AD2060" s="284">
        <v>62</v>
      </c>
      <c r="AE2060" s="284">
        <v>60</v>
      </c>
      <c r="AF2060" s="284">
        <v>56</v>
      </c>
      <c r="AG2060" s="284">
        <v>55</v>
      </c>
      <c r="AH2060" s="284">
        <v>62</v>
      </c>
      <c r="AI2060" s="284">
        <v>55</v>
      </c>
      <c r="AJ2060" s="284">
        <v>56</v>
      </c>
      <c r="AK2060" s="284">
        <v>55</v>
      </c>
      <c r="AL2060" s="284">
        <v>62</v>
      </c>
      <c r="AM2060" s="284">
        <v>56</v>
      </c>
      <c r="AN2060" s="284">
        <v>55</v>
      </c>
      <c r="AO2060" s="284">
        <v>62</v>
      </c>
      <c r="AP2060" s="284">
        <v>68</v>
      </c>
      <c r="AQ2060" s="284">
        <v>68</v>
      </c>
      <c r="AR2060" s="284">
        <v>68</v>
      </c>
      <c r="AS2060" s="284">
        <v>68</v>
      </c>
      <c r="AU2060" t="s">
        <v>581</v>
      </c>
    </row>
    <row r="2061" spans="4:47" ht="13.5" customHeight="1">
      <c r="D2061" s="283" t="s">
        <v>2949</v>
      </c>
      <c r="E2061" s="282"/>
      <c r="F2061" s="285" t="s">
        <v>883</v>
      </c>
      <c r="G2061" s="199">
        <v>0.2</v>
      </c>
      <c r="H2061" s="284">
        <v>61</v>
      </c>
      <c r="I2061" s="284">
        <v>61</v>
      </c>
      <c r="J2061" s="284">
        <v>68</v>
      </c>
      <c r="K2061" s="284">
        <v>61</v>
      </c>
      <c r="L2061" s="284">
        <v>61</v>
      </c>
      <c r="M2061" s="284">
        <v>68</v>
      </c>
      <c r="N2061" s="284">
        <v>66</v>
      </c>
      <c r="O2061" s="284">
        <v>61</v>
      </c>
      <c r="P2061" s="284">
        <v>61</v>
      </c>
      <c r="Q2061" s="284">
        <v>68</v>
      </c>
      <c r="R2061" s="284">
        <v>66</v>
      </c>
      <c r="S2061" s="284">
        <v>61</v>
      </c>
      <c r="T2061" s="284">
        <v>61</v>
      </c>
      <c r="U2061" s="284">
        <v>68</v>
      </c>
      <c r="V2061" s="284">
        <v>61</v>
      </c>
      <c r="W2061" s="284">
        <v>68</v>
      </c>
      <c r="X2061" s="284">
        <v>61</v>
      </c>
      <c r="Y2061" s="284">
        <v>61</v>
      </c>
      <c r="Z2061" s="284">
        <v>68</v>
      </c>
      <c r="AA2061" s="284">
        <v>66</v>
      </c>
      <c r="AB2061" s="284">
        <v>61</v>
      </c>
      <c r="AC2061" s="284">
        <v>61</v>
      </c>
      <c r="AD2061" s="284">
        <v>68</v>
      </c>
      <c r="AE2061" s="284">
        <v>66</v>
      </c>
      <c r="AF2061" s="284">
        <v>61</v>
      </c>
      <c r="AG2061" s="284">
        <v>61</v>
      </c>
      <c r="AH2061" s="284">
        <v>68</v>
      </c>
      <c r="AI2061" s="284">
        <v>61</v>
      </c>
      <c r="AJ2061" s="284">
        <v>61</v>
      </c>
      <c r="AK2061" s="284">
        <v>61</v>
      </c>
      <c r="AL2061" s="284">
        <v>68</v>
      </c>
      <c r="AM2061" s="284">
        <v>61</v>
      </c>
      <c r="AN2061" s="284">
        <v>61</v>
      </c>
      <c r="AO2061" s="284">
        <v>68</v>
      </c>
      <c r="AP2061" s="284">
        <v>72</v>
      </c>
      <c r="AQ2061" s="284">
        <v>72</v>
      </c>
      <c r="AR2061" s="284">
        <v>72</v>
      </c>
      <c r="AS2061" s="284">
        <v>72</v>
      </c>
      <c r="AU2061" t="s">
        <v>2949</v>
      </c>
    </row>
    <row r="2062" spans="4:47" ht="13.5" customHeight="1">
      <c r="D2062" s="283" t="s">
        <v>582</v>
      </c>
      <c r="E2062" s="282"/>
      <c r="F2062" s="285" t="s">
        <v>883</v>
      </c>
      <c r="G2062" s="199">
        <v>0.2</v>
      </c>
      <c r="H2062" s="284">
        <v>61</v>
      </c>
      <c r="I2062" s="284">
        <v>61</v>
      </c>
      <c r="J2062" s="284">
        <v>68</v>
      </c>
      <c r="K2062" s="284">
        <v>61</v>
      </c>
      <c r="L2062" s="284">
        <v>61</v>
      </c>
      <c r="M2062" s="284">
        <v>68</v>
      </c>
      <c r="N2062" s="284">
        <v>66</v>
      </c>
      <c r="O2062" s="284">
        <v>61</v>
      </c>
      <c r="P2062" s="284">
        <v>61</v>
      </c>
      <c r="Q2062" s="284">
        <v>68</v>
      </c>
      <c r="R2062" s="284">
        <v>66</v>
      </c>
      <c r="S2062" s="284">
        <v>61</v>
      </c>
      <c r="T2062" s="284">
        <v>61</v>
      </c>
      <c r="U2062" s="284">
        <v>68</v>
      </c>
      <c r="V2062" s="284">
        <v>61</v>
      </c>
      <c r="W2062" s="284">
        <v>68</v>
      </c>
      <c r="X2062" s="284">
        <v>61</v>
      </c>
      <c r="Y2062" s="284">
        <v>61</v>
      </c>
      <c r="Z2062" s="284">
        <v>68</v>
      </c>
      <c r="AA2062" s="284">
        <v>66</v>
      </c>
      <c r="AB2062" s="284">
        <v>61</v>
      </c>
      <c r="AC2062" s="284">
        <v>61</v>
      </c>
      <c r="AD2062" s="284">
        <v>68</v>
      </c>
      <c r="AE2062" s="284">
        <v>66</v>
      </c>
      <c r="AF2062" s="284">
        <v>61</v>
      </c>
      <c r="AG2062" s="284">
        <v>61</v>
      </c>
      <c r="AH2062" s="284">
        <v>68</v>
      </c>
      <c r="AI2062" s="284">
        <v>61</v>
      </c>
      <c r="AJ2062" s="284">
        <v>61</v>
      </c>
      <c r="AK2062" s="284">
        <v>61</v>
      </c>
      <c r="AL2062" s="284">
        <v>68</v>
      </c>
      <c r="AM2062" s="284">
        <v>61</v>
      </c>
      <c r="AN2062" s="284">
        <v>61</v>
      </c>
      <c r="AO2062" s="284">
        <v>68</v>
      </c>
      <c r="AP2062" s="284">
        <v>76</v>
      </c>
      <c r="AQ2062" s="284">
        <v>76</v>
      </c>
      <c r="AR2062" s="284">
        <v>76</v>
      </c>
      <c r="AS2062" s="284">
        <v>76</v>
      </c>
      <c r="AU2062" t="s">
        <v>582</v>
      </c>
    </row>
    <row r="2063" spans="4:47" ht="13.5" customHeight="1">
      <c r="D2063" s="283" t="s">
        <v>587</v>
      </c>
      <c r="E2063" s="282"/>
      <c r="F2063" s="285" t="s">
        <v>4096</v>
      </c>
      <c r="G2063" s="199">
        <v>0.1</v>
      </c>
      <c r="H2063" s="284">
        <v>25</v>
      </c>
      <c r="I2063" s="284">
        <v>25</v>
      </c>
      <c r="J2063" s="284">
        <v>29</v>
      </c>
      <c r="K2063" s="284">
        <v>25</v>
      </c>
      <c r="L2063" s="284">
        <v>25</v>
      </c>
      <c r="M2063" s="284">
        <v>29</v>
      </c>
      <c r="N2063" s="284">
        <v>26</v>
      </c>
      <c r="O2063" s="284">
        <v>25</v>
      </c>
      <c r="P2063" s="284">
        <v>25</v>
      </c>
      <c r="Q2063" s="284">
        <v>29</v>
      </c>
      <c r="R2063" s="284">
        <v>26</v>
      </c>
      <c r="S2063" s="284">
        <v>25</v>
      </c>
      <c r="T2063" s="284">
        <v>25</v>
      </c>
      <c r="U2063" s="284">
        <v>29</v>
      </c>
      <c r="V2063" s="284">
        <v>25</v>
      </c>
      <c r="W2063" s="284">
        <v>29</v>
      </c>
      <c r="X2063" s="284">
        <v>25</v>
      </c>
      <c r="Y2063" s="284">
        <v>25</v>
      </c>
      <c r="Z2063" s="284">
        <v>29</v>
      </c>
      <c r="AA2063" s="284">
        <v>26</v>
      </c>
      <c r="AB2063" s="284">
        <v>25</v>
      </c>
      <c r="AC2063" s="284">
        <v>25</v>
      </c>
      <c r="AD2063" s="284">
        <v>29</v>
      </c>
      <c r="AE2063" s="284">
        <v>26</v>
      </c>
      <c r="AF2063" s="284">
        <v>25</v>
      </c>
      <c r="AG2063" s="284">
        <v>25</v>
      </c>
      <c r="AH2063" s="284">
        <v>29</v>
      </c>
      <c r="AI2063" s="284">
        <v>25</v>
      </c>
      <c r="AJ2063" s="284">
        <v>25</v>
      </c>
      <c r="AK2063" s="284">
        <v>25</v>
      </c>
      <c r="AL2063" s="284">
        <v>29</v>
      </c>
      <c r="AM2063" s="284">
        <v>25</v>
      </c>
      <c r="AN2063" s="284">
        <v>25</v>
      </c>
      <c r="AO2063" s="284">
        <v>29</v>
      </c>
      <c r="AP2063" s="284">
        <v>29</v>
      </c>
      <c r="AQ2063" s="284">
        <v>29</v>
      </c>
      <c r="AR2063" s="284">
        <v>29</v>
      </c>
      <c r="AS2063" s="284">
        <v>29</v>
      </c>
      <c r="AU2063" t="s">
        <v>587</v>
      </c>
    </row>
    <row r="2064" spans="4:47" ht="13.5" customHeight="1">
      <c r="D2064" s="283" t="s">
        <v>1088</v>
      </c>
      <c r="E2064" s="282"/>
      <c r="F2064" s="285" t="s">
        <v>4096</v>
      </c>
      <c r="G2064" s="199">
        <v>0.1</v>
      </c>
      <c r="H2064" s="284">
        <v>27</v>
      </c>
      <c r="I2064" s="284">
        <v>27</v>
      </c>
      <c r="J2064" s="284">
        <v>31</v>
      </c>
      <c r="K2064" s="284">
        <v>27</v>
      </c>
      <c r="L2064" s="284">
        <v>27</v>
      </c>
      <c r="M2064" s="284">
        <v>31</v>
      </c>
      <c r="N2064" s="284">
        <v>29</v>
      </c>
      <c r="O2064" s="284">
        <v>27</v>
      </c>
      <c r="P2064" s="284">
        <v>27</v>
      </c>
      <c r="Q2064" s="284">
        <v>31</v>
      </c>
      <c r="R2064" s="284">
        <v>29</v>
      </c>
      <c r="S2064" s="284">
        <v>27</v>
      </c>
      <c r="T2064" s="284">
        <v>27</v>
      </c>
      <c r="U2064" s="284">
        <v>31</v>
      </c>
      <c r="V2064" s="284">
        <v>27</v>
      </c>
      <c r="W2064" s="284">
        <v>31</v>
      </c>
      <c r="X2064" s="284">
        <v>27</v>
      </c>
      <c r="Y2064" s="284">
        <v>27</v>
      </c>
      <c r="Z2064" s="284">
        <v>31</v>
      </c>
      <c r="AA2064" s="284">
        <v>29</v>
      </c>
      <c r="AB2064" s="284">
        <v>27</v>
      </c>
      <c r="AC2064" s="284">
        <v>27</v>
      </c>
      <c r="AD2064" s="284">
        <v>31</v>
      </c>
      <c r="AE2064" s="284">
        <v>29</v>
      </c>
      <c r="AF2064" s="284">
        <v>27</v>
      </c>
      <c r="AG2064" s="284">
        <v>27</v>
      </c>
      <c r="AH2064" s="284">
        <v>31</v>
      </c>
      <c r="AI2064" s="284">
        <v>27</v>
      </c>
      <c r="AJ2064" s="284">
        <v>27</v>
      </c>
      <c r="AK2064" s="284">
        <v>27</v>
      </c>
      <c r="AL2064" s="284">
        <v>31</v>
      </c>
      <c r="AM2064" s="284">
        <v>27</v>
      </c>
      <c r="AN2064" s="284">
        <v>27</v>
      </c>
      <c r="AO2064" s="284">
        <v>31</v>
      </c>
      <c r="AP2064" s="284">
        <v>32</v>
      </c>
      <c r="AQ2064" s="284">
        <v>32</v>
      </c>
      <c r="AR2064" s="284">
        <v>32</v>
      </c>
      <c r="AS2064" s="284">
        <v>32</v>
      </c>
      <c r="AU2064" t="s">
        <v>1088</v>
      </c>
    </row>
    <row r="2065" spans="4:47" ht="13.5" customHeight="1">
      <c r="D2065" s="283" t="s">
        <v>1089</v>
      </c>
      <c r="E2065" s="282"/>
      <c r="F2065" s="285" t="s">
        <v>4096</v>
      </c>
      <c r="G2065" s="199">
        <v>0.1</v>
      </c>
      <c r="H2065" s="284">
        <v>29</v>
      </c>
      <c r="I2065" s="284">
        <v>30</v>
      </c>
      <c r="J2065" s="284">
        <v>33</v>
      </c>
      <c r="K2065" s="284">
        <v>29</v>
      </c>
      <c r="L2065" s="284">
        <v>30</v>
      </c>
      <c r="M2065" s="284">
        <v>33</v>
      </c>
      <c r="N2065" s="284">
        <v>31</v>
      </c>
      <c r="O2065" s="284">
        <v>29</v>
      </c>
      <c r="P2065" s="284">
        <v>30</v>
      </c>
      <c r="Q2065" s="284">
        <v>33</v>
      </c>
      <c r="R2065" s="284">
        <v>31</v>
      </c>
      <c r="S2065" s="284">
        <v>29</v>
      </c>
      <c r="T2065" s="284">
        <v>30</v>
      </c>
      <c r="U2065" s="284">
        <v>33</v>
      </c>
      <c r="V2065" s="284">
        <v>30</v>
      </c>
      <c r="W2065" s="284">
        <v>33</v>
      </c>
      <c r="X2065" s="284">
        <v>29</v>
      </c>
      <c r="Y2065" s="284">
        <v>30</v>
      </c>
      <c r="Z2065" s="284">
        <v>33</v>
      </c>
      <c r="AA2065" s="284">
        <v>31</v>
      </c>
      <c r="AB2065" s="284">
        <v>29</v>
      </c>
      <c r="AC2065" s="284">
        <v>30</v>
      </c>
      <c r="AD2065" s="284">
        <v>33</v>
      </c>
      <c r="AE2065" s="284">
        <v>31</v>
      </c>
      <c r="AF2065" s="284">
        <v>29</v>
      </c>
      <c r="AG2065" s="284">
        <v>30</v>
      </c>
      <c r="AH2065" s="284">
        <v>33</v>
      </c>
      <c r="AI2065" s="284">
        <v>30</v>
      </c>
      <c r="AJ2065" s="284">
        <v>29</v>
      </c>
      <c r="AK2065" s="284">
        <v>30</v>
      </c>
      <c r="AL2065" s="284">
        <v>33</v>
      </c>
      <c r="AM2065" s="284">
        <v>29</v>
      </c>
      <c r="AN2065" s="284">
        <v>30</v>
      </c>
      <c r="AO2065" s="284">
        <v>33</v>
      </c>
      <c r="AP2065" s="284">
        <v>35</v>
      </c>
      <c r="AQ2065" s="284">
        <v>35</v>
      </c>
      <c r="AR2065" s="284">
        <v>35</v>
      </c>
      <c r="AS2065" s="284">
        <v>35</v>
      </c>
      <c r="AU2065" t="s">
        <v>1089</v>
      </c>
    </row>
    <row r="2066" spans="4:47" ht="13.5" customHeight="1">
      <c r="D2066" s="283" t="s">
        <v>588</v>
      </c>
      <c r="E2066" s="282"/>
      <c r="F2066" s="285" t="s">
        <v>4096</v>
      </c>
      <c r="G2066" s="199">
        <v>0.1</v>
      </c>
      <c r="H2066" s="284">
        <v>31</v>
      </c>
      <c r="I2066" s="284">
        <v>32</v>
      </c>
      <c r="J2066" s="284">
        <v>36</v>
      </c>
      <c r="K2066" s="284">
        <v>31</v>
      </c>
      <c r="L2066" s="284">
        <v>32</v>
      </c>
      <c r="M2066" s="284">
        <v>36</v>
      </c>
      <c r="N2066" s="284">
        <v>33</v>
      </c>
      <c r="O2066" s="284">
        <v>31</v>
      </c>
      <c r="P2066" s="284">
        <v>32</v>
      </c>
      <c r="Q2066" s="284">
        <v>36</v>
      </c>
      <c r="R2066" s="284">
        <v>33</v>
      </c>
      <c r="S2066" s="284">
        <v>31</v>
      </c>
      <c r="T2066" s="284">
        <v>32</v>
      </c>
      <c r="U2066" s="284">
        <v>36</v>
      </c>
      <c r="V2066" s="284">
        <v>32</v>
      </c>
      <c r="W2066" s="284">
        <v>36</v>
      </c>
      <c r="X2066" s="284">
        <v>31</v>
      </c>
      <c r="Y2066" s="284">
        <v>32</v>
      </c>
      <c r="Z2066" s="284">
        <v>36</v>
      </c>
      <c r="AA2066" s="284">
        <v>33</v>
      </c>
      <c r="AB2066" s="284">
        <v>31</v>
      </c>
      <c r="AC2066" s="284">
        <v>32</v>
      </c>
      <c r="AD2066" s="284">
        <v>36</v>
      </c>
      <c r="AE2066" s="284">
        <v>33</v>
      </c>
      <c r="AF2066" s="284">
        <v>31</v>
      </c>
      <c r="AG2066" s="284">
        <v>32</v>
      </c>
      <c r="AH2066" s="284">
        <v>36</v>
      </c>
      <c r="AI2066" s="284">
        <v>32</v>
      </c>
      <c r="AJ2066" s="284">
        <v>31</v>
      </c>
      <c r="AK2066" s="284">
        <v>32</v>
      </c>
      <c r="AL2066" s="284">
        <v>36</v>
      </c>
      <c r="AM2066" s="284">
        <v>31</v>
      </c>
      <c r="AN2066" s="284">
        <v>32</v>
      </c>
      <c r="AO2066" s="284">
        <v>36</v>
      </c>
      <c r="AP2066" s="284">
        <v>38</v>
      </c>
      <c r="AQ2066" s="284">
        <v>38</v>
      </c>
      <c r="AR2066" s="284">
        <v>38</v>
      </c>
      <c r="AS2066" s="284">
        <v>38</v>
      </c>
      <c r="AU2066" t="s">
        <v>588</v>
      </c>
    </row>
    <row r="2067" spans="4:47" ht="13.5" customHeight="1">
      <c r="D2067" s="283" t="s">
        <v>589</v>
      </c>
      <c r="E2067" s="282"/>
      <c r="F2067" s="285" t="s">
        <v>4096</v>
      </c>
      <c r="G2067" s="199">
        <v>0.1</v>
      </c>
      <c r="H2067" s="284">
        <v>33</v>
      </c>
      <c r="I2067" s="284">
        <v>34</v>
      </c>
      <c r="J2067" s="284">
        <v>38</v>
      </c>
      <c r="K2067" s="284">
        <v>33</v>
      </c>
      <c r="L2067" s="284">
        <v>34</v>
      </c>
      <c r="M2067" s="284">
        <v>38</v>
      </c>
      <c r="N2067" s="284">
        <v>35</v>
      </c>
      <c r="O2067" s="284">
        <v>33</v>
      </c>
      <c r="P2067" s="284">
        <v>34</v>
      </c>
      <c r="Q2067" s="284">
        <v>38</v>
      </c>
      <c r="R2067" s="284">
        <v>35</v>
      </c>
      <c r="S2067" s="284">
        <v>33</v>
      </c>
      <c r="T2067" s="284">
        <v>34</v>
      </c>
      <c r="U2067" s="284">
        <v>38</v>
      </c>
      <c r="V2067" s="284">
        <v>34</v>
      </c>
      <c r="W2067" s="284">
        <v>38</v>
      </c>
      <c r="X2067" s="284">
        <v>33</v>
      </c>
      <c r="Y2067" s="284">
        <v>34</v>
      </c>
      <c r="Z2067" s="284">
        <v>38</v>
      </c>
      <c r="AA2067" s="284">
        <v>35</v>
      </c>
      <c r="AB2067" s="284">
        <v>33</v>
      </c>
      <c r="AC2067" s="284">
        <v>34</v>
      </c>
      <c r="AD2067" s="284">
        <v>38</v>
      </c>
      <c r="AE2067" s="284">
        <v>35</v>
      </c>
      <c r="AF2067" s="284">
        <v>33</v>
      </c>
      <c r="AG2067" s="284">
        <v>34</v>
      </c>
      <c r="AH2067" s="284">
        <v>38</v>
      </c>
      <c r="AI2067" s="284">
        <v>34</v>
      </c>
      <c r="AJ2067" s="284">
        <v>33</v>
      </c>
      <c r="AK2067" s="284">
        <v>34</v>
      </c>
      <c r="AL2067" s="284">
        <v>38</v>
      </c>
      <c r="AM2067" s="284">
        <v>33</v>
      </c>
      <c r="AN2067" s="284">
        <v>34</v>
      </c>
      <c r="AO2067" s="284">
        <v>38</v>
      </c>
      <c r="AP2067" s="284">
        <v>41</v>
      </c>
      <c r="AQ2067" s="284">
        <v>41</v>
      </c>
      <c r="AR2067" s="284">
        <v>41</v>
      </c>
      <c r="AS2067" s="284">
        <v>41</v>
      </c>
      <c r="AU2067" t="s">
        <v>589</v>
      </c>
    </row>
    <row r="2068" spans="4:47" ht="13.5" customHeight="1">
      <c r="D2068" s="283" t="s">
        <v>2951</v>
      </c>
      <c r="E2068" s="282"/>
      <c r="F2068" s="285" t="s">
        <v>4096</v>
      </c>
      <c r="G2068" s="199">
        <v>0.1</v>
      </c>
      <c r="H2068" s="284">
        <v>35</v>
      </c>
      <c r="I2068" s="284">
        <v>36</v>
      </c>
      <c r="J2068" s="284">
        <v>40</v>
      </c>
      <c r="K2068" s="284">
        <v>35</v>
      </c>
      <c r="L2068" s="284">
        <v>36</v>
      </c>
      <c r="M2068" s="284">
        <v>40</v>
      </c>
      <c r="N2068" s="284">
        <v>37</v>
      </c>
      <c r="O2068" s="284">
        <v>35</v>
      </c>
      <c r="P2068" s="284">
        <v>36</v>
      </c>
      <c r="Q2068" s="284">
        <v>40</v>
      </c>
      <c r="R2068" s="284">
        <v>37</v>
      </c>
      <c r="S2068" s="284">
        <v>35</v>
      </c>
      <c r="T2068" s="284">
        <v>36</v>
      </c>
      <c r="U2068" s="284">
        <v>40</v>
      </c>
      <c r="V2068" s="284">
        <v>36</v>
      </c>
      <c r="W2068" s="284">
        <v>40</v>
      </c>
      <c r="X2068" s="284">
        <v>35</v>
      </c>
      <c r="Y2068" s="284">
        <v>36</v>
      </c>
      <c r="Z2068" s="284">
        <v>40</v>
      </c>
      <c r="AA2068" s="284">
        <v>37</v>
      </c>
      <c r="AB2068" s="284">
        <v>35</v>
      </c>
      <c r="AC2068" s="284">
        <v>36</v>
      </c>
      <c r="AD2068" s="284">
        <v>40</v>
      </c>
      <c r="AE2068" s="284">
        <v>37</v>
      </c>
      <c r="AF2068" s="284">
        <v>35</v>
      </c>
      <c r="AG2068" s="284">
        <v>36</v>
      </c>
      <c r="AH2068" s="284">
        <v>40</v>
      </c>
      <c r="AI2068" s="284">
        <v>36</v>
      </c>
      <c r="AJ2068" s="284">
        <v>35</v>
      </c>
      <c r="AK2068" s="284">
        <v>36</v>
      </c>
      <c r="AL2068" s="284">
        <v>40</v>
      </c>
      <c r="AM2068" s="284">
        <v>35</v>
      </c>
      <c r="AN2068" s="284">
        <v>36</v>
      </c>
      <c r="AO2068" s="284">
        <v>40</v>
      </c>
      <c r="AP2068" s="284">
        <v>43</v>
      </c>
      <c r="AQ2068" s="284">
        <v>43</v>
      </c>
      <c r="AR2068" s="284">
        <v>43</v>
      </c>
      <c r="AS2068" s="284">
        <v>43</v>
      </c>
      <c r="AU2068" t="s">
        <v>2951</v>
      </c>
    </row>
    <row r="2069" spans="4:47" ht="13.5" customHeight="1">
      <c r="D2069" s="283" t="s">
        <v>590</v>
      </c>
      <c r="E2069" s="282"/>
      <c r="F2069" s="285" t="s">
        <v>4096</v>
      </c>
      <c r="G2069" s="199">
        <v>0.1</v>
      </c>
      <c r="H2069" s="284">
        <v>35</v>
      </c>
      <c r="I2069" s="284">
        <v>36</v>
      </c>
      <c r="J2069" s="284">
        <v>40</v>
      </c>
      <c r="K2069" s="284">
        <v>35</v>
      </c>
      <c r="L2069" s="284">
        <v>36</v>
      </c>
      <c r="M2069" s="284">
        <v>40</v>
      </c>
      <c r="N2069" s="284">
        <v>37</v>
      </c>
      <c r="O2069" s="284">
        <v>35</v>
      </c>
      <c r="P2069" s="284">
        <v>36</v>
      </c>
      <c r="Q2069" s="284">
        <v>40</v>
      </c>
      <c r="R2069" s="284">
        <v>37</v>
      </c>
      <c r="S2069" s="284">
        <v>35</v>
      </c>
      <c r="T2069" s="284">
        <v>36</v>
      </c>
      <c r="U2069" s="284">
        <v>40</v>
      </c>
      <c r="V2069" s="284">
        <v>36</v>
      </c>
      <c r="W2069" s="284">
        <v>40</v>
      </c>
      <c r="X2069" s="284">
        <v>35</v>
      </c>
      <c r="Y2069" s="284">
        <v>36</v>
      </c>
      <c r="Z2069" s="284">
        <v>40</v>
      </c>
      <c r="AA2069" s="284">
        <v>37</v>
      </c>
      <c r="AB2069" s="284">
        <v>35</v>
      </c>
      <c r="AC2069" s="284">
        <v>36</v>
      </c>
      <c r="AD2069" s="284">
        <v>40</v>
      </c>
      <c r="AE2069" s="284">
        <v>37</v>
      </c>
      <c r="AF2069" s="284">
        <v>35</v>
      </c>
      <c r="AG2069" s="284">
        <v>36</v>
      </c>
      <c r="AH2069" s="284">
        <v>40</v>
      </c>
      <c r="AI2069" s="284">
        <v>36</v>
      </c>
      <c r="AJ2069" s="284">
        <v>35</v>
      </c>
      <c r="AK2069" s="284">
        <v>36</v>
      </c>
      <c r="AL2069" s="284">
        <v>40</v>
      </c>
      <c r="AM2069" s="284">
        <v>35</v>
      </c>
      <c r="AN2069" s="284">
        <v>36</v>
      </c>
      <c r="AO2069" s="284">
        <v>40</v>
      </c>
      <c r="AP2069" s="284">
        <v>44</v>
      </c>
      <c r="AQ2069" s="284">
        <v>44</v>
      </c>
      <c r="AR2069" s="284">
        <v>44</v>
      </c>
      <c r="AS2069" s="284">
        <v>44</v>
      </c>
      <c r="AU2069" t="s">
        <v>590</v>
      </c>
    </row>
    <row r="2070" spans="4:47" ht="13.5" customHeight="1">
      <c r="D2070" s="283" t="s">
        <v>591</v>
      </c>
      <c r="E2070" s="282"/>
      <c r="F2070" s="285" t="s">
        <v>4096</v>
      </c>
      <c r="G2070" s="199">
        <v>0.1</v>
      </c>
      <c r="H2070" s="284">
        <v>37</v>
      </c>
      <c r="I2070" s="284">
        <v>38</v>
      </c>
      <c r="J2070" s="284">
        <v>43</v>
      </c>
      <c r="K2070" s="284">
        <v>37</v>
      </c>
      <c r="L2070" s="284">
        <v>38</v>
      </c>
      <c r="M2070" s="284">
        <v>43</v>
      </c>
      <c r="N2070" s="284">
        <v>40</v>
      </c>
      <c r="O2070" s="284">
        <v>37</v>
      </c>
      <c r="P2070" s="284">
        <v>38</v>
      </c>
      <c r="Q2070" s="284">
        <v>43</v>
      </c>
      <c r="R2070" s="284">
        <v>40</v>
      </c>
      <c r="S2070" s="284">
        <v>37</v>
      </c>
      <c r="T2070" s="284">
        <v>38</v>
      </c>
      <c r="U2070" s="284">
        <v>43</v>
      </c>
      <c r="V2070" s="284">
        <v>38</v>
      </c>
      <c r="W2070" s="284">
        <v>43</v>
      </c>
      <c r="X2070" s="284">
        <v>37</v>
      </c>
      <c r="Y2070" s="284">
        <v>38</v>
      </c>
      <c r="Z2070" s="284">
        <v>43</v>
      </c>
      <c r="AA2070" s="284">
        <v>40</v>
      </c>
      <c r="AB2070" s="284">
        <v>37</v>
      </c>
      <c r="AC2070" s="284">
        <v>38</v>
      </c>
      <c r="AD2070" s="284">
        <v>43</v>
      </c>
      <c r="AE2070" s="284">
        <v>40</v>
      </c>
      <c r="AF2070" s="284">
        <v>37</v>
      </c>
      <c r="AG2070" s="284">
        <v>38</v>
      </c>
      <c r="AH2070" s="284">
        <v>43</v>
      </c>
      <c r="AI2070" s="284">
        <v>38</v>
      </c>
      <c r="AJ2070" s="284">
        <v>37</v>
      </c>
      <c r="AK2070" s="284">
        <v>38</v>
      </c>
      <c r="AL2070" s="284">
        <v>43</v>
      </c>
      <c r="AM2070" s="284">
        <v>37</v>
      </c>
      <c r="AN2070" s="284">
        <v>38</v>
      </c>
      <c r="AO2070" s="284">
        <v>43</v>
      </c>
      <c r="AP2070" s="284">
        <v>47</v>
      </c>
      <c r="AQ2070" s="284">
        <v>47</v>
      </c>
      <c r="AR2070" s="284">
        <v>47</v>
      </c>
      <c r="AS2070" s="284">
        <v>47</v>
      </c>
      <c r="AU2070" t="s">
        <v>591</v>
      </c>
    </row>
    <row r="2071" spans="4:47" ht="13.5" customHeight="1">
      <c r="D2071" s="283" t="s">
        <v>592</v>
      </c>
      <c r="E2071" s="282"/>
      <c r="F2071" s="285" t="s">
        <v>4096</v>
      </c>
      <c r="G2071" s="199">
        <v>0.1</v>
      </c>
      <c r="H2071" s="284">
        <v>41</v>
      </c>
      <c r="I2071" s="284">
        <v>42</v>
      </c>
      <c r="J2071" s="284">
        <v>47</v>
      </c>
      <c r="K2071" s="284">
        <v>41</v>
      </c>
      <c r="L2071" s="284">
        <v>42</v>
      </c>
      <c r="M2071" s="284">
        <v>47</v>
      </c>
      <c r="N2071" s="284">
        <v>44</v>
      </c>
      <c r="O2071" s="284">
        <v>41</v>
      </c>
      <c r="P2071" s="284">
        <v>42</v>
      </c>
      <c r="Q2071" s="284">
        <v>47</v>
      </c>
      <c r="R2071" s="284">
        <v>44</v>
      </c>
      <c r="S2071" s="284">
        <v>41</v>
      </c>
      <c r="T2071" s="284">
        <v>42</v>
      </c>
      <c r="U2071" s="284">
        <v>47</v>
      </c>
      <c r="V2071" s="284">
        <v>42</v>
      </c>
      <c r="W2071" s="284">
        <v>47</v>
      </c>
      <c r="X2071" s="284">
        <v>41</v>
      </c>
      <c r="Y2071" s="284">
        <v>42</v>
      </c>
      <c r="Z2071" s="284">
        <v>47</v>
      </c>
      <c r="AA2071" s="284">
        <v>44</v>
      </c>
      <c r="AB2071" s="284">
        <v>41</v>
      </c>
      <c r="AC2071" s="284">
        <v>42</v>
      </c>
      <c r="AD2071" s="284">
        <v>47</v>
      </c>
      <c r="AE2071" s="284">
        <v>44</v>
      </c>
      <c r="AF2071" s="284">
        <v>41</v>
      </c>
      <c r="AG2071" s="284">
        <v>42</v>
      </c>
      <c r="AH2071" s="284">
        <v>47</v>
      </c>
      <c r="AI2071" s="284">
        <v>42</v>
      </c>
      <c r="AJ2071" s="284">
        <v>41</v>
      </c>
      <c r="AK2071" s="284">
        <v>42</v>
      </c>
      <c r="AL2071" s="284">
        <v>47</v>
      </c>
      <c r="AM2071" s="284">
        <v>41</v>
      </c>
      <c r="AN2071" s="284">
        <v>42</v>
      </c>
      <c r="AO2071" s="284">
        <v>47</v>
      </c>
      <c r="AP2071" s="284">
        <v>54</v>
      </c>
      <c r="AQ2071" s="284">
        <v>54</v>
      </c>
      <c r="AR2071" s="284">
        <v>54</v>
      </c>
      <c r="AS2071" s="284">
        <v>54</v>
      </c>
      <c r="AU2071" t="s">
        <v>592</v>
      </c>
    </row>
    <row r="2072" spans="4:47" ht="13.5" customHeight="1">
      <c r="D2072" s="283" t="s">
        <v>2138</v>
      </c>
      <c r="E2072" s="282"/>
      <c r="F2072" s="285" t="s">
        <v>2139</v>
      </c>
      <c r="G2072" s="199">
        <v>4.1999999999999993</v>
      </c>
      <c r="H2072" s="284">
        <v>493</v>
      </c>
      <c r="I2072" s="284">
        <v>543</v>
      </c>
      <c r="J2072" s="284">
        <v>622</v>
      </c>
      <c r="K2072" s="284">
        <v>532</v>
      </c>
      <c r="L2072" s="284">
        <v>569</v>
      </c>
      <c r="M2072" s="284">
        <v>677</v>
      </c>
      <c r="N2072" s="284">
        <v>585</v>
      </c>
      <c r="O2072" s="284">
        <v>496</v>
      </c>
      <c r="P2072" s="284">
        <v>579</v>
      </c>
      <c r="Q2072" s="284">
        <v>654</v>
      </c>
      <c r="R2072" s="284">
        <v>585</v>
      </c>
      <c r="S2072" s="284">
        <v>681</v>
      </c>
      <c r="T2072" s="284">
        <v>788</v>
      </c>
      <c r="U2072" s="284">
        <v>909</v>
      </c>
      <c r="V2072" s="284">
        <v>677</v>
      </c>
      <c r="W2072" s="284">
        <v>746</v>
      </c>
      <c r="X2072" s="284">
        <v>539</v>
      </c>
      <c r="Y2072" s="284">
        <v>633</v>
      </c>
      <c r="Z2072" s="284">
        <v>753</v>
      </c>
      <c r="AA2072" s="284">
        <v>633</v>
      </c>
      <c r="AB2072" s="284">
        <v>562</v>
      </c>
      <c r="AC2072" s="284">
        <v>673</v>
      </c>
      <c r="AD2072" s="284">
        <v>809</v>
      </c>
      <c r="AE2072" s="284">
        <v>658</v>
      </c>
      <c r="AF2072" s="284">
        <v>633</v>
      </c>
      <c r="AG2072" s="284">
        <v>745</v>
      </c>
      <c r="AH2072" s="284">
        <v>894</v>
      </c>
      <c r="AI2072" s="284">
        <v>597</v>
      </c>
      <c r="AJ2072" s="284">
        <v>598</v>
      </c>
      <c r="AK2072" s="284">
        <v>709</v>
      </c>
      <c r="AL2072" s="284">
        <v>834</v>
      </c>
      <c r="AM2072" s="284">
        <v>524</v>
      </c>
      <c r="AN2072" s="284">
        <v>606</v>
      </c>
      <c r="AO2072" s="284">
        <v>694</v>
      </c>
      <c r="AP2072" s="284">
        <v>620</v>
      </c>
      <c r="AQ2072" s="284">
        <v>620</v>
      </c>
      <c r="AR2072" s="284">
        <v>736</v>
      </c>
      <c r="AS2072" s="284">
        <v>718</v>
      </c>
      <c r="AU2072" t="s">
        <v>2138</v>
      </c>
    </row>
    <row r="2073" spans="4:47" ht="13.5" customHeight="1">
      <c r="D2073" s="283" t="s">
        <v>593</v>
      </c>
      <c r="E2073" s="282"/>
      <c r="F2073" s="285" t="s">
        <v>884</v>
      </c>
      <c r="G2073" s="199">
        <v>3.7</v>
      </c>
      <c r="H2073" s="284">
        <v>350</v>
      </c>
      <c r="I2073" s="284">
        <v>376</v>
      </c>
      <c r="J2073" s="284">
        <v>437</v>
      </c>
      <c r="K2073" s="284">
        <v>350</v>
      </c>
      <c r="L2073" s="284">
        <v>376</v>
      </c>
      <c r="M2073" s="284">
        <v>437</v>
      </c>
      <c r="N2073" s="284">
        <v>397</v>
      </c>
      <c r="O2073" s="284">
        <v>350</v>
      </c>
      <c r="P2073" s="284">
        <v>376</v>
      </c>
      <c r="Q2073" s="284">
        <v>437</v>
      </c>
      <c r="R2073" s="284">
        <v>397</v>
      </c>
      <c r="S2073" s="284">
        <v>350</v>
      </c>
      <c r="T2073" s="284">
        <v>376</v>
      </c>
      <c r="U2073" s="284">
        <v>437</v>
      </c>
      <c r="V2073" s="284">
        <v>376</v>
      </c>
      <c r="W2073" s="284">
        <v>437</v>
      </c>
      <c r="X2073" s="284">
        <v>350</v>
      </c>
      <c r="Y2073" s="284">
        <v>376</v>
      </c>
      <c r="Z2073" s="284">
        <v>437</v>
      </c>
      <c r="AA2073" s="284">
        <v>397</v>
      </c>
      <c r="AB2073" s="284">
        <v>350</v>
      </c>
      <c r="AC2073" s="284">
        <v>376</v>
      </c>
      <c r="AD2073" s="284">
        <v>437</v>
      </c>
      <c r="AE2073" s="284">
        <v>397</v>
      </c>
      <c r="AF2073" s="284">
        <v>350</v>
      </c>
      <c r="AG2073" s="284">
        <v>376</v>
      </c>
      <c r="AH2073" s="284">
        <v>437</v>
      </c>
      <c r="AI2073" s="284">
        <v>376</v>
      </c>
      <c r="AJ2073" s="284">
        <v>350</v>
      </c>
      <c r="AK2073" s="284">
        <v>376</v>
      </c>
      <c r="AL2073" s="284">
        <v>437</v>
      </c>
      <c r="AM2073" s="284">
        <v>350</v>
      </c>
      <c r="AN2073" s="284">
        <v>376</v>
      </c>
      <c r="AO2073" s="284">
        <v>437</v>
      </c>
      <c r="AP2073" s="284">
        <v>418</v>
      </c>
      <c r="AQ2073" s="284">
        <v>418</v>
      </c>
      <c r="AR2073" s="284">
        <v>418</v>
      </c>
      <c r="AS2073" s="284">
        <v>418</v>
      </c>
      <c r="AU2073" t="s">
        <v>593</v>
      </c>
    </row>
    <row r="2074" spans="4:47" ht="13.5" customHeight="1">
      <c r="D2074" s="283" t="s">
        <v>1648</v>
      </c>
      <c r="E2074" s="282"/>
      <c r="F2074" s="285" t="s">
        <v>1726</v>
      </c>
      <c r="G2074" s="199">
        <v>1</v>
      </c>
      <c r="H2074" s="284">
        <v>176</v>
      </c>
      <c r="I2074" s="284">
        <v>191</v>
      </c>
      <c r="J2074" s="284">
        <v>220</v>
      </c>
      <c r="K2074" s="284">
        <v>176</v>
      </c>
      <c r="L2074" s="284">
        <v>191</v>
      </c>
      <c r="M2074" s="284">
        <v>220</v>
      </c>
      <c r="N2074" s="284">
        <v>197</v>
      </c>
      <c r="O2074" s="284">
        <v>176</v>
      </c>
      <c r="P2074" s="284">
        <v>191</v>
      </c>
      <c r="Q2074" s="284">
        <v>220</v>
      </c>
      <c r="R2074" s="284">
        <v>197</v>
      </c>
      <c r="S2074" s="284">
        <v>176</v>
      </c>
      <c r="T2074" s="284">
        <v>191</v>
      </c>
      <c r="U2074" s="284">
        <v>220</v>
      </c>
      <c r="V2074" s="284">
        <v>191</v>
      </c>
      <c r="W2074" s="284">
        <v>220</v>
      </c>
      <c r="X2074" s="284">
        <v>176</v>
      </c>
      <c r="Y2074" s="284">
        <v>191</v>
      </c>
      <c r="Z2074" s="284">
        <v>220</v>
      </c>
      <c r="AA2074" s="284">
        <v>197</v>
      </c>
      <c r="AB2074" s="284">
        <v>176</v>
      </c>
      <c r="AC2074" s="284">
        <v>191</v>
      </c>
      <c r="AD2074" s="284">
        <v>220</v>
      </c>
      <c r="AE2074" s="284">
        <v>197</v>
      </c>
      <c r="AF2074" s="284">
        <v>176</v>
      </c>
      <c r="AG2074" s="284">
        <v>191</v>
      </c>
      <c r="AH2074" s="284">
        <v>220</v>
      </c>
      <c r="AI2074" s="284">
        <v>191</v>
      </c>
      <c r="AJ2074" s="284">
        <v>176</v>
      </c>
      <c r="AK2074" s="284">
        <v>191</v>
      </c>
      <c r="AL2074" s="284">
        <v>220</v>
      </c>
      <c r="AM2074" s="284">
        <v>176</v>
      </c>
      <c r="AN2074" s="284">
        <v>191</v>
      </c>
      <c r="AO2074" s="284">
        <v>220</v>
      </c>
      <c r="AP2074" s="284">
        <v>210</v>
      </c>
      <c r="AQ2074" s="284">
        <v>210</v>
      </c>
      <c r="AR2074" s="284">
        <v>210</v>
      </c>
      <c r="AS2074" s="284">
        <v>210</v>
      </c>
      <c r="AU2074" t="s">
        <v>1648</v>
      </c>
    </row>
    <row r="2075" spans="4:47" ht="13.5" customHeight="1">
      <c r="D2075" s="283" t="s">
        <v>1649</v>
      </c>
      <c r="E2075" s="282"/>
      <c r="F2075" s="285" t="s">
        <v>1726</v>
      </c>
      <c r="G2075" s="199">
        <v>1.5</v>
      </c>
      <c r="H2075" s="284">
        <v>194</v>
      </c>
      <c r="I2075" s="284">
        <v>213</v>
      </c>
      <c r="J2075" s="284">
        <v>245</v>
      </c>
      <c r="K2075" s="284">
        <v>194</v>
      </c>
      <c r="L2075" s="284">
        <v>213</v>
      </c>
      <c r="M2075" s="284">
        <v>245</v>
      </c>
      <c r="N2075" s="284">
        <v>218</v>
      </c>
      <c r="O2075" s="284">
        <v>194</v>
      </c>
      <c r="P2075" s="284">
        <v>213</v>
      </c>
      <c r="Q2075" s="284">
        <v>245</v>
      </c>
      <c r="R2075" s="284">
        <v>218</v>
      </c>
      <c r="S2075" s="284">
        <v>194</v>
      </c>
      <c r="T2075" s="284">
        <v>213</v>
      </c>
      <c r="U2075" s="284">
        <v>245</v>
      </c>
      <c r="V2075" s="284">
        <v>213</v>
      </c>
      <c r="W2075" s="284">
        <v>245</v>
      </c>
      <c r="X2075" s="284">
        <v>194</v>
      </c>
      <c r="Y2075" s="284">
        <v>213</v>
      </c>
      <c r="Z2075" s="284">
        <v>245</v>
      </c>
      <c r="AA2075" s="284">
        <v>218</v>
      </c>
      <c r="AB2075" s="284">
        <v>194</v>
      </c>
      <c r="AC2075" s="284">
        <v>213</v>
      </c>
      <c r="AD2075" s="284">
        <v>245</v>
      </c>
      <c r="AE2075" s="284">
        <v>218</v>
      </c>
      <c r="AF2075" s="284">
        <v>194</v>
      </c>
      <c r="AG2075" s="284">
        <v>213</v>
      </c>
      <c r="AH2075" s="284">
        <v>245</v>
      </c>
      <c r="AI2075" s="284">
        <v>213</v>
      </c>
      <c r="AJ2075" s="284">
        <v>194</v>
      </c>
      <c r="AK2075" s="284">
        <v>213</v>
      </c>
      <c r="AL2075" s="284">
        <v>245</v>
      </c>
      <c r="AM2075" s="284">
        <v>194</v>
      </c>
      <c r="AN2075" s="284">
        <v>213</v>
      </c>
      <c r="AO2075" s="284">
        <v>245</v>
      </c>
      <c r="AP2075" s="284">
        <v>234</v>
      </c>
      <c r="AQ2075" s="284">
        <v>234</v>
      </c>
      <c r="AR2075" s="284">
        <v>234</v>
      </c>
      <c r="AS2075" s="284">
        <v>234</v>
      </c>
      <c r="AU2075" t="s">
        <v>1649</v>
      </c>
    </row>
    <row r="2076" spans="4:47" ht="13.5" customHeight="1">
      <c r="D2076" s="283" t="s">
        <v>1650</v>
      </c>
      <c r="E2076" s="282"/>
      <c r="F2076" s="285" t="s">
        <v>1727</v>
      </c>
      <c r="G2076" s="199">
        <v>2</v>
      </c>
      <c r="H2076" s="284">
        <v>225</v>
      </c>
      <c r="I2076" s="284">
        <v>249</v>
      </c>
      <c r="J2076" s="284">
        <v>287</v>
      </c>
      <c r="K2076" s="284">
        <v>225</v>
      </c>
      <c r="L2076" s="284">
        <v>249</v>
      </c>
      <c r="M2076" s="284">
        <v>287</v>
      </c>
      <c r="N2076" s="284">
        <v>254</v>
      </c>
      <c r="O2076" s="284">
        <v>225</v>
      </c>
      <c r="P2076" s="284">
        <v>249</v>
      </c>
      <c r="Q2076" s="284">
        <v>287</v>
      </c>
      <c r="R2076" s="284">
        <v>254</v>
      </c>
      <c r="S2076" s="284">
        <v>225</v>
      </c>
      <c r="T2076" s="284">
        <v>249</v>
      </c>
      <c r="U2076" s="284">
        <v>287</v>
      </c>
      <c r="V2076" s="284">
        <v>249</v>
      </c>
      <c r="W2076" s="284">
        <v>287</v>
      </c>
      <c r="X2076" s="284">
        <v>225</v>
      </c>
      <c r="Y2076" s="284">
        <v>249</v>
      </c>
      <c r="Z2076" s="284">
        <v>287</v>
      </c>
      <c r="AA2076" s="284">
        <v>254</v>
      </c>
      <c r="AB2076" s="284">
        <v>225</v>
      </c>
      <c r="AC2076" s="284">
        <v>249</v>
      </c>
      <c r="AD2076" s="284">
        <v>287</v>
      </c>
      <c r="AE2076" s="284">
        <v>254</v>
      </c>
      <c r="AF2076" s="284">
        <v>225</v>
      </c>
      <c r="AG2076" s="284">
        <v>249</v>
      </c>
      <c r="AH2076" s="284">
        <v>287</v>
      </c>
      <c r="AI2076" s="284">
        <v>249</v>
      </c>
      <c r="AJ2076" s="284">
        <v>225</v>
      </c>
      <c r="AK2076" s="284">
        <v>249</v>
      </c>
      <c r="AL2076" s="284">
        <v>287</v>
      </c>
      <c r="AM2076" s="284">
        <v>225</v>
      </c>
      <c r="AN2076" s="284">
        <v>249</v>
      </c>
      <c r="AO2076" s="284">
        <v>287</v>
      </c>
      <c r="AP2076" s="284">
        <v>274</v>
      </c>
      <c r="AQ2076" s="284">
        <v>274</v>
      </c>
      <c r="AR2076" s="284">
        <v>274</v>
      </c>
      <c r="AS2076" s="284">
        <v>274</v>
      </c>
      <c r="AU2076" t="s">
        <v>1650</v>
      </c>
    </row>
    <row r="2077" spans="4:47" ht="13.5" customHeight="1">
      <c r="D2077" s="283" t="s">
        <v>1651</v>
      </c>
      <c r="E2077" s="282"/>
      <c r="F2077" s="285" t="s">
        <v>1728</v>
      </c>
      <c r="G2077" s="199">
        <v>2.5</v>
      </c>
      <c r="H2077" s="284">
        <v>255</v>
      </c>
      <c r="I2077" s="284">
        <v>284</v>
      </c>
      <c r="J2077" s="284">
        <v>328</v>
      </c>
      <c r="K2077" s="284">
        <v>255</v>
      </c>
      <c r="L2077" s="284">
        <v>284</v>
      </c>
      <c r="M2077" s="284">
        <v>328</v>
      </c>
      <c r="N2077" s="284">
        <v>289</v>
      </c>
      <c r="O2077" s="284">
        <v>255</v>
      </c>
      <c r="P2077" s="284">
        <v>284</v>
      </c>
      <c r="Q2077" s="284">
        <v>328</v>
      </c>
      <c r="R2077" s="284">
        <v>289</v>
      </c>
      <c r="S2077" s="284">
        <v>255</v>
      </c>
      <c r="T2077" s="284">
        <v>284</v>
      </c>
      <c r="U2077" s="284">
        <v>328</v>
      </c>
      <c r="V2077" s="284">
        <v>284</v>
      </c>
      <c r="W2077" s="284">
        <v>328</v>
      </c>
      <c r="X2077" s="284">
        <v>255</v>
      </c>
      <c r="Y2077" s="284">
        <v>284</v>
      </c>
      <c r="Z2077" s="284">
        <v>328</v>
      </c>
      <c r="AA2077" s="284">
        <v>289</v>
      </c>
      <c r="AB2077" s="284">
        <v>255</v>
      </c>
      <c r="AC2077" s="284">
        <v>284</v>
      </c>
      <c r="AD2077" s="284">
        <v>328</v>
      </c>
      <c r="AE2077" s="284">
        <v>289</v>
      </c>
      <c r="AF2077" s="284">
        <v>255</v>
      </c>
      <c r="AG2077" s="284">
        <v>284</v>
      </c>
      <c r="AH2077" s="284">
        <v>328</v>
      </c>
      <c r="AI2077" s="284">
        <v>284</v>
      </c>
      <c r="AJ2077" s="284">
        <v>255</v>
      </c>
      <c r="AK2077" s="284">
        <v>284</v>
      </c>
      <c r="AL2077" s="284">
        <v>328</v>
      </c>
      <c r="AM2077" s="284">
        <v>255</v>
      </c>
      <c r="AN2077" s="284">
        <v>284</v>
      </c>
      <c r="AO2077" s="284">
        <v>328</v>
      </c>
      <c r="AP2077" s="284">
        <v>313</v>
      </c>
      <c r="AQ2077" s="284">
        <v>313</v>
      </c>
      <c r="AR2077" s="284">
        <v>313</v>
      </c>
      <c r="AS2077" s="284">
        <v>313</v>
      </c>
      <c r="AU2077" t="s">
        <v>1651</v>
      </c>
    </row>
    <row r="2078" spans="4:47" ht="13.5" customHeight="1">
      <c r="D2078" s="283" t="s">
        <v>4645</v>
      </c>
      <c r="E2078" s="282"/>
      <c r="F2078" s="285" t="s">
        <v>1728</v>
      </c>
      <c r="G2078" s="199">
        <v>2.8000000000000003</v>
      </c>
      <c r="H2078" s="284">
        <v>276</v>
      </c>
      <c r="I2078" s="284">
        <v>308</v>
      </c>
      <c r="J2078" s="284">
        <v>355</v>
      </c>
      <c r="K2078" s="284">
        <v>276</v>
      </c>
      <c r="L2078" s="284">
        <v>308</v>
      </c>
      <c r="M2078" s="284">
        <v>355</v>
      </c>
      <c r="N2078" s="284">
        <v>313</v>
      </c>
      <c r="O2078" s="284">
        <v>276</v>
      </c>
      <c r="P2078" s="284">
        <v>308</v>
      </c>
      <c r="Q2078" s="284">
        <v>355</v>
      </c>
      <c r="R2078" s="284">
        <v>313</v>
      </c>
      <c r="S2078" s="284">
        <v>276</v>
      </c>
      <c r="T2078" s="284">
        <v>308</v>
      </c>
      <c r="U2078" s="284">
        <v>355</v>
      </c>
      <c r="V2078" s="284">
        <v>308</v>
      </c>
      <c r="W2078" s="284">
        <v>355</v>
      </c>
      <c r="X2078" s="284">
        <v>276</v>
      </c>
      <c r="Y2078" s="284">
        <v>308</v>
      </c>
      <c r="Z2078" s="284">
        <v>355</v>
      </c>
      <c r="AA2078" s="284">
        <v>313</v>
      </c>
      <c r="AB2078" s="284">
        <v>276</v>
      </c>
      <c r="AC2078" s="284">
        <v>308</v>
      </c>
      <c r="AD2078" s="284">
        <v>355</v>
      </c>
      <c r="AE2078" s="284">
        <v>313</v>
      </c>
      <c r="AF2078" s="284">
        <v>276</v>
      </c>
      <c r="AG2078" s="284">
        <v>308</v>
      </c>
      <c r="AH2078" s="284">
        <v>355</v>
      </c>
      <c r="AI2078" s="284">
        <v>308</v>
      </c>
      <c r="AJ2078" s="284">
        <v>276</v>
      </c>
      <c r="AK2078" s="284">
        <v>308</v>
      </c>
      <c r="AL2078" s="284">
        <v>355</v>
      </c>
      <c r="AM2078" s="284">
        <v>276</v>
      </c>
      <c r="AN2078" s="284">
        <v>308</v>
      </c>
      <c r="AO2078" s="284">
        <v>355</v>
      </c>
      <c r="AP2078" s="284">
        <v>339</v>
      </c>
      <c r="AQ2078" s="284">
        <v>339</v>
      </c>
      <c r="AR2078" s="284">
        <v>339</v>
      </c>
      <c r="AS2078" s="284">
        <v>339</v>
      </c>
      <c r="AU2078" t="s">
        <v>4645</v>
      </c>
    </row>
    <row r="2079" spans="4:47" ht="13.5" customHeight="1">
      <c r="D2079" s="283" t="s">
        <v>1652</v>
      </c>
      <c r="E2079" s="282"/>
      <c r="F2079" s="285" t="s">
        <v>1728</v>
      </c>
      <c r="G2079" s="199">
        <v>3</v>
      </c>
      <c r="H2079" s="284">
        <v>297</v>
      </c>
      <c r="I2079" s="284">
        <v>331</v>
      </c>
      <c r="J2079" s="284">
        <v>381</v>
      </c>
      <c r="K2079" s="284">
        <v>297</v>
      </c>
      <c r="L2079" s="284">
        <v>331</v>
      </c>
      <c r="M2079" s="284">
        <v>381</v>
      </c>
      <c r="N2079" s="284">
        <v>336</v>
      </c>
      <c r="O2079" s="284">
        <v>297</v>
      </c>
      <c r="P2079" s="284">
        <v>331</v>
      </c>
      <c r="Q2079" s="284">
        <v>381</v>
      </c>
      <c r="R2079" s="284">
        <v>336</v>
      </c>
      <c r="S2079" s="284">
        <v>297</v>
      </c>
      <c r="T2079" s="284">
        <v>331</v>
      </c>
      <c r="U2079" s="284">
        <v>381</v>
      </c>
      <c r="V2079" s="284">
        <v>331</v>
      </c>
      <c r="W2079" s="284">
        <v>381</v>
      </c>
      <c r="X2079" s="284">
        <v>297</v>
      </c>
      <c r="Y2079" s="284">
        <v>331</v>
      </c>
      <c r="Z2079" s="284">
        <v>381</v>
      </c>
      <c r="AA2079" s="284">
        <v>336</v>
      </c>
      <c r="AB2079" s="284">
        <v>297</v>
      </c>
      <c r="AC2079" s="284">
        <v>331</v>
      </c>
      <c r="AD2079" s="284">
        <v>381</v>
      </c>
      <c r="AE2079" s="284">
        <v>336</v>
      </c>
      <c r="AF2079" s="284">
        <v>297</v>
      </c>
      <c r="AG2079" s="284">
        <v>331</v>
      </c>
      <c r="AH2079" s="284">
        <v>381</v>
      </c>
      <c r="AI2079" s="284">
        <v>331</v>
      </c>
      <c r="AJ2079" s="284">
        <v>297</v>
      </c>
      <c r="AK2079" s="284">
        <v>331</v>
      </c>
      <c r="AL2079" s="284">
        <v>381</v>
      </c>
      <c r="AM2079" s="284">
        <v>297</v>
      </c>
      <c r="AN2079" s="284">
        <v>331</v>
      </c>
      <c r="AO2079" s="284">
        <v>381</v>
      </c>
      <c r="AP2079" s="284">
        <v>364</v>
      </c>
      <c r="AQ2079" s="284">
        <v>364</v>
      </c>
      <c r="AR2079" s="284">
        <v>364</v>
      </c>
      <c r="AS2079" s="284">
        <v>364</v>
      </c>
      <c r="AU2079" t="s">
        <v>1652</v>
      </c>
    </row>
    <row r="2080" spans="4:47" ht="13.5" customHeight="1">
      <c r="D2080" s="283" t="s">
        <v>2952</v>
      </c>
      <c r="E2080" s="282"/>
      <c r="F2080" s="285" t="s">
        <v>1729</v>
      </c>
      <c r="G2080" s="199">
        <v>3.3000000000000003</v>
      </c>
      <c r="H2080" s="284">
        <v>318</v>
      </c>
      <c r="I2080" s="284">
        <v>355</v>
      </c>
      <c r="J2080" s="284">
        <v>410</v>
      </c>
      <c r="K2080" s="284">
        <v>318</v>
      </c>
      <c r="L2080" s="284">
        <v>355</v>
      </c>
      <c r="M2080" s="284">
        <v>410</v>
      </c>
      <c r="N2080" s="284">
        <v>363</v>
      </c>
      <c r="O2080" s="284">
        <v>318</v>
      </c>
      <c r="P2080" s="284">
        <v>355</v>
      </c>
      <c r="Q2080" s="284">
        <v>410</v>
      </c>
      <c r="R2080" s="284">
        <v>363</v>
      </c>
      <c r="S2080" s="284">
        <v>318</v>
      </c>
      <c r="T2080" s="284">
        <v>355</v>
      </c>
      <c r="U2080" s="284">
        <v>410</v>
      </c>
      <c r="V2080" s="284">
        <v>355</v>
      </c>
      <c r="W2080" s="284">
        <v>410</v>
      </c>
      <c r="X2080" s="284">
        <v>318</v>
      </c>
      <c r="Y2080" s="284">
        <v>355</v>
      </c>
      <c r="Z2080" s="284">
        <v>410</v>
      </c>
      <c r="AA2080" s="284">
        <v>363</v>
      </c>
      <c r="AB2080" s="284">
        <v>318</v>
      </c>
      <c r="AC2080" s="284">
        <v>355</v>
      </c>
      <c r="AD2080" s="284">
        <v>410</v>
      </c>
      <c r="AE2080" s="284">
        <v>363</v>
      </c>
      <c r="AF2080" s="284">
        <v>318</v>
      </c>
      <c r="AG2080" s="284">
        <v>355</v>
      </c>
      <c r="AH2080" s="284">
        <v>410</v>
      </c>
      <c r="AI2080" s="284">
        <v>355</v>
      </c>
      <c r="AJ2080" s="284">
        <v>318</v>
      </c>
      <c r="AK2080" s="284">
        <v>355</v>
      </c>
      <c r="AL2080" s="284">
        <v>410</v>
      </c>
      <c r="AM2080" s="284">
        <v>318</v>
      </c>
      <c r="AN2080" s="284">
        <v>355</v>
      </c>
      <c r="AO2080" s="284">
        <v>410</v>
      </c>
      <c r="AP2080" s="284">
        <v>391</v>
      </c>
      <c r="AQ2080" s="284">
        <v>391</v>
      </c>
      <c r="AR2080" s="284">
        <v>391</v>
      </c>
      <c r="AS2080" s="284">
        <v>391</v>
      </c>
      <c r="AU2080" t="s">
        <v>2952</v>
      </c>
    </row>
    <row r="2081" spans="4:47" ht="13.5" customHeight="1">
      <c r="D2081" s="283" t="s">
        <v>1653</v>
      </c>
      <c r="E2081" s="282"/>
      <c r="F2081" s="285" t="s">
        <v>1729</v>
      </c>
      <c r="G2081" s="199">
        <v>3.5</v>
      </c>
      <c r="H2081" s="284">
        <v>327</v>
      </c>
      <c r="I2081" s="284">
        <v>366</v>
      </c>
      <c r="J2081" s="284">
        <v>422</v>
      </c>
      <c r="K2081" s="284">
        <v>327</v>
      </c>
      <c r="L2081" s="284">
        <v>366</v>
      </c>
      <c r="M2081" s="284">
        <v>422</v>
      </c>
      <c r="N2081" s="284">
        <v>372</v>
      </c>
      <c r="O2081" s="284">
        <v>327</v>
      </c>
      <c r="P2081" s="284">
        <v>366</v>
      </c>
      <c r="Q2081" s="284">
        <v>422</v>
      </c>
      <c r="R2081" s="284">
        <v>372</v>
      </c>
      <c r="S2081" s="284">
        <v>327</v>
      </c>
      <c r="T2081" s="284">
        <v>366</v>
      </c>
      <c r="U2081" s="284">
        <v>422</v>
      </c>
      <c r="V2081" s="284">
        <v>366</v>
      </c>
      <c r="W2081" s="284">
        <v>422</v>
      </c>
      <c r="X2081" s="284">
        <v>327</v>
      </c>
      <c r="Y2081" s="284">
        <v>366</v>
      </c>
      <c r="Z2081" s="284">
        <v>422</v>
      </c>
      <c r="AA2081" s="284">
        <v>372</v>
      </c>
      <c r="AB2081" s="284">
        <v>327</v>
      </c>
      <c r="AC2081" s="284">
        <v>366</v>
      </c>
      <c r="AD2081" s="284">
        <v>422</v>
      </c>
      <c r="AE2081" s="284">
        <v>372</v>
      </c>
      <c r="AF2081" s="284">
        <v>327</v>
      </c>
      <c r="AG2081" s="284">
        <v>366</v>
      </c>
      <c r="AH2081" s="284">
        <v>422</v>
      </c>
      <c r="AI2081" s="284">
        <v>366</v>
      </c>
      <c r="AJ2081" s="284">
        <v>327</v>
      </c>
      <c r="AK2081" s="284">
        <v>366</v>
      </c>
      <c r="AL2081" s="284">
        <v>422</v>
      </c>
      <c r="AM2081" s="284">
        <v>327</v>
      </c>
      <c r="AN2081" s="284">
        <v>366</v>
      </c>
      <c r="AO2081" s="284">
        <v>422</v>
      </c>
      <c r="AP2081" s="284">
        <v>403</v>
      </c>
      <c r="AQ2081" s="284">
        <v>403</v>
      </c>
      <c r="AR2081" s="284">
        <v>403</v>
      </c>
      <c r="AS2081" s="284">
        <v>403</v>
      </c>
      <c r="AU2081" t="s">
        <v>1653</v>
      </c>
    </row>
    <row r="2082" spans="4:47" ht="13.5" customHeight="1">
      <c r="D2082" s="283" t="s">
        <v>1654</v>
      </c>
      <c r="E2082" s="282"/>
      <c r="F2082" s="285" t="s">
        <v>1730</v>
      </c>
      <c r="G2082" s="199">
        <v>1.3</v>
      </c>
      <c r="H2082" s="284">
        <v>185</v>
      </c>
      <c r="I2082" s="284">
        <v>201</v>
      </c>
      <c r="J2082" s="284">
        <v>232</v>
      </c>
      <c r="K2082" s="284">
        <v>185</v>
      </c>
      <c r="L2082" s="284">
        <v>201</v>
      </c>
      <c r="M2082" s="284">
        <v>232</v>
      </c>
      <c r="N2082" s="284">
        <v>207</v>
      </c>
      <c r="O2082" s="284">
        <v>185</v>
      </c>
      <c r="P2082" s="284">
        <v>201</v>
      </c>
      <c r="Q2082" s="284">
        <v>232</v>
      </c>
      <c r="R2082" s="284">
        <v>207</v>
      </c>
      <c r="S2082" s="284">
        <v>185</v>
      </c>
      <c r="T2082" s="284">
        <v>201</v>
      </c>
      <c r="U2082" s="284">
        <v>232</v>
      </c>
      <c r="V2082" s="284">
        <v>201</v>
      </c>
      <c r="W2082" s="284">
        <v>232</v>
      </c>
      <c r="X2082" s="284">
        <v>185</v>
      </c>
      <c r="Y2082" s="284">
        <v>201</v>
      </c>
      <c r="Z2082" s="284">
        <v>232</v>
      </c>
      <c r="AA2082" s="284">
        <v>207</v>
      </c>
      <c r="AB2082" s="284">
        <v>185</v>
      </c>
      <c r="AC2082" s="284">
        <v>201</v>
      </c>
      <c r="AD2082" s="284">
        <v>232</v>
      </c>
      <c r="AE2082" s="284">
        <v>207</v>
      </c>
      <c r="AF2082" s="284">
        <v>185</v>
      </c>
      <c r="AG2082" s="284">
        <v>201</v>
      </c>
      <c r="AH2082" s="284">
        <v>232</v>
      </c>
      <c r="AI2082" s="284">
        <v>201</v>
      </c>
      <c r="AJ2082" s="284">
        <v>185</v>
      </c>
      <c r="AK2082" s="284">
        <v>201</v>
      </c>
      <c r="AL2082" s="284">
        <v>232</v>
      </c>
      <c r="AM2082" s="284">
        <v>185</v>
      </c>
      <c r="AN2082" s="284">
        <v>201</v>
      </c>
      <c r="AO2082" s="284">
        <v>232</v>
      </c>
      <c r="AP2082" s="284">
        <v>221</v>
      </c>
      <c r="AQ2082" s="284">
        <v>221</v>
      </c>
      <c r="AR2082" s="284">
        <v>221</v>
      </c>
      <c r="AS2082" s="284">
        <v>221</v>
      </c>
      <c r="AU2082" t="s">
        <v>1654</v>
      </c>
    </row>
    <row r="2083" spans="4:47" ht="13.5" customHeight="1">
      <c r="D2083" s="283" t="s">
        <v>1655</v>
      </c>
      <c r="E2083" s="282"/>
      <c r="F2083" s="285" t="s">
        <v>1730</v>
      </c>
      <c r="G2083" s="199">
        <v>1.9000000000000001</v>
      </c>
      <c r="H2083" s="284">
        <v>204</v>
      </c>
      <c r="I2083" s="284">
        <v>225</v>
      </c>
      <c r="J2083" s="284">
        <v>259</v>
      </c>
      <c r="K2083" s="284">
        <v>204</v>
      </c>
      <c r="L2083" s="284">
        <v>225</v>
      </c>
      <c r="M2083" s="284">
        <v>259</v>
      </c>
      <c r="N2083" s="284">
        <v>230</v>
      </c>
      <c r="O2083" s="284">
        <v>204</v>
      </c>
      <c r="P2083" s="284">
        <v>225</v>
      </c>
      <c r="Q2083" s="284">
        <v>259</v>
      </c>
      <c r="R2083" s="284">
        <v>230</v>
      </c>
      <c r="S2083" s="284">
        <v>204</v>
      </c>
      <c r="T2083" s="284">
        <v>225</v>
      </c>
      <c r="U2083" s="284">
        <v>259</v>
      </c>
      <c r="V2083" s="284">
        <v>225</v>
      </c>
      <c r="W2083" s="284">
        <v>259</v>
      </c>
      <c r="X2083" s="284">
        <v>204</v>
      </c>
      <c r="Y2083" s="284">
        <v>225</v>
      </c>
      <c r="Z2083" s="284">
        <v>259</v>
      </c>
      <c r="AA2083" s="284">
        <v>230</v>
      </c>
      <c r="AB2083" s="284">
        <v>204</v>
      </c>
      <c r="AC2083" s="284">
        <v>225</v>
      </c>
      <c r="AD2083" s="284">
        <v>259</v>
      </c>
      <c r="AE2083" s="284">
        <v>230</v>
      </c>
      <c r="AF2083" s="284">
        <v>204</v>
      </c>
      <c r="AG2083" s="284">
        <v>225</v>
      </c>
      <c r="AH2083" s="284">
        <v>259</v>
      </c>
      <c r="AI2083" s="284">
        <v>225</v>
      </c>
      <c r="AJ2083" s="284">
        <v>204</v>
      </c>
      <c r="AK2083" s="284">
        <v>225</v>
      </c>
      <c r="AL2083" s="284">
        <v>259</v>
      </c>
      <c r="AM2083" s="284">
        <v>204</v>
      </c>
      <c r="AN2083" s="284">
        <v>225</v>
      </c>
      <c r="AO2083" s="284">
        <v>259</v>
      </c>
      <c r="AP2083" s="284">
        <v>248</v>
      </c>
      <c r="AQ2083" s="284">
        <v>248</v>
      </c>
      <c r="AR2083" s="284">
        <v>248</v>
      </c>
      <c r="AS2083" s="284">
        <v>248</v>
      </c>
      <c r="AU2083" t="s">
        <v>1655</v>
      </c>
    </row>
    <row r="2084" spans="4:47" ht="13.5" customHeight="1">
      <c r="D2084" s="283" t="s">
        <v>1656</v>
      </c>
      <c r="E2084" s="282"/>
      <c r="F2084" s="285" t="s">
        <v>1731</v>
      </c>
      <c r="G2084" s="199">
        <v>2.5</v>
      </c>
      <c r="H2084" s="284">
        <v>240</v>
      </c>
      <c r="I2084" s="284">
        <v>267</v>
      </c>
      <c r="J2084" s="284">
        <v>307</v>
      </c>
      <c r="K2084" s="284">
        <v>240</v>
      </c>
      <c r="L2084" s="284">
        <v>267</v>
      </c>
      <c r="M2084" s="284">
        <v>307</v>
      </c>
      <c r="N2084" s="284">
        <v>271</v>
      </c>
      <c r="O2084" s="284">
        <v>240</v>
      </c>
      <c r="P2084" s="284">
        <v>267</v>
      </c>
      <c r="Q2084" s="284">
        <v>307</v>
      </c>
      <c r="R2084" s="284">
        <v>271</v>
      </c>
      <c r="S2084" s="284">
        <v>240</v>
      </c>
      <c r="T2084" s="284">
        <v>267</v>
      </c>
      <c r="U2084" s="284">
        <v>307</v>
      </c>
      <c r="V2084" s="284">
        <v>267</v>
      </c>
      <c r="W2084" s="284">
        <v>307</v>
      </c>
      <c r="X2084" s="284">
        <v>240</v>
      </c>
      <c r="Y2084" s="284">
        <v>267</v>
      </c>
      <c r="Z2084" s="284">
        <v>307</v>
      </c>
      <c r="AA2084" s="284">
        <v>271</v>
      </c>
      <c r="AB2084" s="284">
        <v>240</v>
      </c>
      <c r="AC2084" s="284">
        <v>267</v>
      </c>
      <c r="AD2084" s="284">
        <v>307</v>
      </c>
      <c r="AE2084" s="284">
        <v>271</v>
      </c>
      <c r="AF2084" s="284">
        <v>240</v>
      </c>
      <c r="AG2084" s="284">
        <v>267</v>
      </c>
      <c r="AH2084" s="284">
        <v>307</v>
      </c>
      <c r="AI2084" s="284">
        <v>267</v>
      </c>
      <c r="AJ2084" s="284">
        <v>240</v>
      </c>
      <c r="AK2084" s="284">
        <v>267</v>
      </c>
      <c r="AL2084" s="284">
        <v>307</v>
      </c>
      <c r="AM2084" s="284">
        <v>240</v>
      </c>
      <c r="AN2084" s="284">
        <v>267</v>
      </c>
      <c r="AO2084" s="284">
        <v>307</v>
      </c>
      <c r="AP2084" s="284">
        <v>293</v>
      </c>
      <c r="AQ2084" s="284">
        <v>293</v>
      </c>
      <c r="AR2084" s="284">
        <v>293</v>
      </c>
      <c r="AS2084" s="284">
        <v>293</v>
      </c>
      <c r="AU2084" t="s">
        <v>1656</v>
      </c>
    </row>
    <row r="2085" spans="4:47" ht="13.5" customHeight="1">
      <c r="D2085" s="283" t="s">
        <v>1657</v>
      </c>
      <c r="E2085" s="282"/>
      <c r="F2085" s="285" t="s">
        <v>1732</v>
      </c>
      <c r="G2085" s="199">
        <v>3.2</v>
      </c>
      <c r="H2085" s="284">
        <v>273</v>
      </c>
      <c r="I2085" s="284">
        <v>306</v>
      </c>
      <c r="J2085" s="284">
        <v>352</v>
      </c>
      <c r="K2085" s="284">
        <v>273</v>
      </c>
      <c r="L2085" s="284">
        <v>306</v>
      </c>
      <c r="M2085" s="284">
        <v>352</v>
      </c>
      <c r="N2085" s="284">
        <v>310</v>
      </c>
      <c r="O2085" s="284">
        <v>273</v>
      </c>
      <c r="P2085" s="284">
        <v>306</v>
      </c>
      <c r="Q2085" s="284">
        <v>352</v>
      </c>
      <c r="R2085" s="284">
        <v>310</v>
      </c>
      <c r="S2085" s="284">
        <v>273</v>
      </c>
      <c r="T2085" s="284">
        <v>306</v>
      </c>
      <c r="U2085" s="284">
        <v>352</v>
      </c>
      <c r="V2085" s="284">
        <v>306</v>
      </c>
      <c r="W2085" s="284">
        <v>352</v>
      </c>
      <c r="X2085" s="284">
        <v>273</v>
      </c>
      <c r="Y2085" s="284">
        <v>306</v>
      </c>
      <c r="Z2085" s="284">
        <v>352</v>
      </c>
      <c r="AA2085" s="284">
        <v>310</v>
      </c>
      <c r="AB2085" s="284">
        <v>273</v>
      </c>
      <c r="AC2085" s="284">
        <v>306</v>
      </c>
      <c r="AD2085" s="284">
        <v>352</v>
      </c>
      <c r="AE2085" s="284">
        <v>310</v>
      </c>
      <c r="AF2085" s="284">
        <v>273</v>
      </c>
      <c r="AG2085" s="284">
        <v>306</v>
      </c>
      <c r="AH2085" s="284">
        <v>352</v>
      </c>
      <c r="AI2085" s="284">
        <v>306</v>
      </c>
      <c r="AJ2085" s="284">
        <v>273</v>
      </c>
      <c r="AK2085" s="284">
        <v>306</v>
      </c>
      <c r="AL2085" s="284">
        <v>352</v>
      </c>
      <c r="AM2085" s="284">
        <v>273</v>
      </c>
      <c r="AN2085" s="284">
        <v>306</v>
      </c>
      <c r="AO2085" s="284">
        <v>352</v>
      </c>
      <c r="AP2085" s="284">
        <v>336</v>
      </c>
      <c r="AQ2085" s="284">
        <v>336</v>
      </c>
      <c r="AR2085" s="284">
        <v>336</v>
      </c>
      <c r="AS2085" s="284">
        <v>336</v>
      </c>
      <c r="AU2085" t="s">
        <v>1657</v>
      </c>
    </row>
    <row r="2086" spans="4:47" ht="13.5" customHeight="1">
      <c r="D2086" s="283" t="s">
        <v>4646</v>
      </c>
      <c r="E2086" s="282"/>
      <c r="F2086" s="285" t="s">
        <v>1732</v>
      </c>
      <c r="G2086" s="199">
        <v>3.5</v>
      </c>
      <c r="H2086" s="284">
        <v>295</v>
      </c>
      <c r="I2086" s="284">
        <v>330</v>
      </c>
      <c r="J2086" s="284">
        <v>380</v>
      </c>
      <c r="K2086" s="284">
        <v>295</v>
      </c>
      <c r="L2086" s="284">
        <v>330</v>
      </c>
      <c r="M2086" s="284">
        <v>380</v>
      </c>
      <c r="N2086" s="284">
        <v>335</v>
      </c>
      <c r="O2086" s="284">
        <v>295</v>
      </c>
      <c r="P2086" s="284">
        <v>330</v>
      </c>
      <c r="Q2086" s="284">
        <v>380</v>
      </c>
      <c r="R2086" s="284">
        <v>335</v>
      </c>
      <c r="S2086" s="284">
        <v>295</v>
      </c>
      <c r="T2086" s="284">
        <v>330</v>
      </c>
      <c r="U2086" s="284">
        <v>380</v>
      </c>
      <c r="V2086" s="284">
        <v>330</v>
      </c>
      <c r="W2086" s="284">
        <v>380</v>
      </c>
      <c r="X2086" s="284">
        <v>295</v>
      </c>
      <c r="Y2086" s="284">
        <v>330</v>
      </c>
      <c r="Z2086" s="284">
        <v>380</v>
      </c>
      <c r="AA2086" s="284">
        <v>335</v>
      </c>
      <c r="AB2086" s="284">
        <v>295</v>
      </c>
      <c r="AC2086" s="284">
        <v>330</v>
      </c>
      <c r="AD2086" s="284">
        <v>380</v>
      </c>
      <c r="AE2086" s="284">
        <v>335</v>
      </c>
      <c r="AF2086" s="284">
        <v>295</v>
      </c>
      <c r="AG2086" s="284">
        <v>330</v>
      </c>
      <c r="AH2086" s="284">
        <v>380</v>
      </c>
      <c r="AI2086" s="284">
        <v>330</v>
      </c>
      <c r="AJ2086" s="284">
        <v>295</v>
      </c>
      <c r="AK2086" s="284">
        <v>330</v>
      </c>
      <c r="AL2086" s="284">
        <v>380</v>
      </c>
      <c r="AM2086" s="284">
        <v>295</v>
      </c>
      <c r="AN2086" s="284">
        <v>330</v>
      </c>
      <c r="AO2086" s="284">
        <v>380</v>
      </c>
      <c r="AP2086" s="284">
        <v>363</v>
      </c>
      <c r="AQ2086" s="284">
        <v>363</v>
      </c>
      <c r="AR2086" s="284">
        <v>363</v>
      </c>
      <c r="AS2086" s="284">
        <v>363</v>
      </c>
      <c r="AU2086" t="s">
        <v>4646</v>
      </c>
    </row>
    <row r="2087" spans="4:47" ht="13.5" customHeight="1">
      <c r="D2087" s="283" t="s">
        <v>1658</v>
      </c>
      <c r="E2087" s="282"/>
      <c r="F2087" s="285" t="s">
        <v>1732</v>
      </c>
      <c r="G2087" s="199">
        <v>3.8000000000000003</v>
      </c>
      <c r="H2087" s="284">
        <v>317</v>
      </c>
      <c r="I2087" s="284">
        <v>354</v>
      </c>
      <c r="J2087" s="284">
        <v>408</v>
      </c>
      <c r="K2087" s="284">
        <v>317</v>
      </c>
      <c r="L2087" s="284">
        <v>354</v>
      </c>
      <c r="M2087" s="284">
        <v>408</v>
      </c>
      <c r="N2087" s="284">
        <v>359</v>
      </c>
      <c r="O2087" s="284">
        <v>317</v>
      </c>
      <c r="P2087" s="284">
        <v>354</v>
      </c>
      <c r="Q2087" s="284">
        <v>408</v>
      </c>
      <c r="R2087" s="284">
        <v>359</v>
      </c>
      <c r="S2087" s="284">
        <v>317</v>
      </c>
      <c r="T2087" s="284">
        <v>354</v>
      </c>
      <c r="U2087" s="284">
        <v>408</v>
      </c>
      <c r="V2087" s="284">
        <v>354</v>
      </c>
      <c r="W2087" s="284">
        <v>408</v>
      </c>
      <c r="X2087" s="284">
        <v>317</v>
      </c>
      <c r="Y2087" s="284">
        <v>354</v>
      </c>
      <c r="Z2087" s="284">
        <v>408</v>
      </c>
      <c r="AA2087" s="284">
        <v>359</v>
      </c>
      <c r="AB2087" s="284">
        <v>317</v>
      </c>
      <c r="AC2087" s="284">
        <v>354</v>
      </c>
      <c r="AD2087" s="284">
        <v>408</v>
      </c>
      <c r="AE2087" s="284">
        <v>359</v>
      </c>
      <c r="AF2087" s="284">
        <v>317</v>
      </c>
      <c r="AG2087" s="284">
        <v>354</v>
      </c>
      <c r="AH2087" s="284">
        <v>408</v>
      </c>
      <c r="AI2087" s="284">
        <v>354</v>
      </c>
      <c r="AJ2087" s="284">
        <v>317</v>
      </c>
      <c r="AK2087" s="284">
        <v>354</v>
      </c>
      <c r="AL2087" s="284">
        <v>408</v>
      </c>
      <c r="AM2087" s="284">
        <v>317</v>
      </c>
      <c r="AN2087" s="284">
        <v>354</v>
      </c>
      <c r="AO2087" s="284">
        <v>408</v>
      </c>
      <c r="AP2087" s="284">
        <v>389</v>
      </c>
      <c r="AQ2087" s="284">
        <v>389</v>
      </c>
      <c r="AR2087" s="284">
        <v>389</v>
      </c>
      <c r="AS2087" s="284">
        <v>389</v>
      </c>
      <c r="AU2087" t="s">
        <v>1658</v>
      </c>
    </row>
    <row r="2088" spans="4:47" ht="13.5" customHeight="1">
      <c r="D2088" s="283" t="s">
        <v>2953</v>
      </c>
      <c r="E2088" s="282"/>
      <c r="F2088" s="285" t="s">
        <v>1733</v>
      </c>
      <c r="G2088" s="199">
        <v>4.0999999999999996</v>
      </c>
      <c r="H2088" s="284">
        <v>343</v>
      </c>
      <c r="I2088" s="284">
        <v>384</v>
      </c>
      <c r="J2088" s="284">
        <v>442</v>
      </c>
      <c r="K2088" s="284">
        <v>343</v>
      </c>
      <c r="L2088" s="284">
        <v>384</v>
      </c>
      <c r="M2088" s="284">
        <v>442</v>
      </c>
      <c r="N2088" s="284">
        <v>391</v>
      </c>
      <c r="O2088" s="284">
        <v>343</v>
      </c>
      <c r="P2088" s="284">
        <v>384</v>
      </c>
      <c r="Q2088" s="284">
        <v>442</v>
      </c>
      <c r="R2088" s="284">
        <v>391</v>
      </c>
      <c r="S2088" s="284">
        <v>343</v>
      </c>
      <c r="T2088" s="284">
        <v>384</v>
      </c>
      <c r="U2088" s="284">
        <v>442</v>
      </c>
      <c r="V2088" s="284">
        <v>384</v>
      </c>
      <c r="W2088" s="284">
        <v>442</v>
      </c>
      <c r="X2088" s="284">
        <v>343</v>
      </c>
      <c r="Y2088" s="284">
        <v>384</v>
      </c>
      <c r="Z2088" s="284">
        <v>442</v>
      </c>
      <c r="AA2088" s="284">
        <v>391</v>
      </c>
      <c r="AB2088" s="284">
        <v>343</v>
      </c>
      <c r="AC2088" s="284">
        <v>384</v>
      </c>
      <c r="AD2088" s="284">
        <v>442</v>
      </c>
      <c r="AE2088" s="284">
        <v>391</v>
      </c>
      <c r="AF2088" s="284">
        <v>343</v>
      </c>
      <c r="AG2088" s="284">
        <v>384</v>
      </c>
      <c r="AH2088" s="284">
        <v>442</v>
      </c>
      <c r="AI2088" s="284">
        <v>384</v>
      </c>
      <c r="AJ2088" s="284">
        <v>343</v>
      </c>
      <c r="AK2088" s="284">
        <v>384</v>
      </c>
      <c r="AL2088" s="284">
        <v>442</v>
      </c>
      <c r="AM2088" s="284">
        <v>343</v>
      </c>
      <c r="AN2088" s="284">
        <v>384</v>
      </c>
      <c r="AO2088" s="284">
        <v>442</v>
      </c>
      <c r="AP2088" s="284">
        <v>422</v>
      </c>
      <c r="AQ2088" s="284">
        <v>422</v>
      </c>
      <c r="AR2088" s="284">
        <v>422</v>
      </c>
      <c r="AS2088" s="284">
        <v>422</v>
      </c>
      <c r="AU2088" t="s">
        <v>2953</v>
      </c>
    </row>
    <row r="2089" spans="4:47" ht="13.5" customHeight="1">
      <c r="D2089" s="283" t="s">
        <v>1659</v>
      </c>
      <c r="E2089" s="282"/>
      <c r="F2089" s="285" t="s">
        <v>1733</v>
      </c>
      <c r="G2089" s="199">
        <v>4.3999999999999995</v>
      </c>
      <c r="H2089" s="284">
        <v>353</v>
      </c>
      <c r="I2089" s="284">
        <v>397</v>
      </c>
      <c r="J2089" s="284">
        <v>457</v>
      </c>
      <c r="K2089" s="284">
        <v>353</v>
      </c>
      <c r="L2089" s="284">
        <v>397</v>
      </c>
      <c r="M2089" s="284">
        <v>457</v>
      </c>
      <c r="N2089" s="284">
        <v>401</v>
      </c>
      <c r="O2089" s="284">
        <v>353</v>
      </c>
      <c r="P2089" s="284">
        <v>397</v>
      </c>
      <c r="Q2089" s="284">
        <v>457</v>
      </c>
      <c r="R2089" s="284">
        <v>401</v>
      </c>
      <c r="S2089" s="284">
        <v>353</v>
      </c>
      <c r="T2089" s="284">
        <v>397</v>
      </c>
      <c r="U2089" s="284">
        <v>457</v>
      </c>
      <c r="V2089" s="284">
        <v>397</v>
      </c>
      <c r="W2089" s="284">
        <v>457</v>
      </c>
      <c r="X2089" s="284">
        <v>353</v>
      </c>
      <c r="Y2089" s="284">
        <v>397</v>
      </c>
      <c r="Z2089" s="284">
        <v>457</v>
      </c>
      <c r="AA2089" s="284">
        <v>401</v>
      </c>
      <c r="AB2089" s="284">
        <v>353</v>
      </c>
      <c r="AC2089" s="284">
        <v>397</v>
      </c>
      <c r="AD2089" s="284">
        <v>457</v>
      </c>
      <c r="AE2089" s="284">
        <v>401</v>
      </c>
      <c r="AF2089" s="284">
        <v>353</v>
      </c>
      <c r="AG2089" s="284">
        <v>397</v>
      </c>
      <c r="AH2089" s="284">
        <v>457</v>
      </c>
      <c r="AI2089" s="284">
        <v>397</v>
      </c>
      <c r="AJ2089" s="284">
        <v>353</v>
      </c>
      <c r="AK2089" s="284">
        <v>397</v>
      </c>
      <c r="AL2089" s="284">
        <v>457</v>
      </c>
      <c r="AM2089" s="284">
        <v>353</v>
      </c>
      <c r="AN2089" s="284">
        <v>397</v>
      </c>
      <c r="AO2089" s="284">
        <v>457</v>
      </c>
      <c r="AP2089" s="284">
        <v>436</v>
      </c>
      <c r="AQ2089" s="284">
        <v>436</v>
      </c>
      <c r="AR2089" s="284">
        <v>436</v>
      </c>
      <c r="AS2089" s="284">
        <v>436</v>
      </c>
      <c r="AU2089" t="s">
        <v>1659</v>
      </c>
    </row>
    <row r="2090" spans="4:47" ht="13.5" customHeight="1">
      <c r="D2090" s="283" t="s">
        <v>1660</v>
      </c>
      <c r="E2090" s="282"/>
      <c r="F2090" s="285" t="s">
        <v>1734</v>
      </c>
      <c r="G2090" s="199">
        <v>1.5</v>
      </c>
      <c r="H2090" s="284">
        <v>196</v>
      </c>
      <c r="I2090" s="284">
        <v>215</v>
      </c>
      <c r="J2090" s="284">
        <v>248</v>
      </c>
      <c r="K2090" s="284">
        <v>196</v>
      </c>
      <c r="L2090" s="284">
        <v>215</v>
      </c>
      <c r="M2090" s="284">
        <v>248</v>
      </c>
      <c r="N2090" s="284">
        <v>220</v>
      </c>
      <c r="O2090" s="284">
        <v>196</v>
      </c>
      <c r="P2090" s="284">
        <v>215</v>
      </c>
      <c r="Q2090" s="284">
        <v>248</v>
      </c>
      <c r="R2090" s="284">
        <v>220</v>
      </c>
      <c r="S2090" s="284">
        <v>196</v>
      </c>
      <c r="T2090" s="284">
        <v>215</v>
      </c>
      <c r="U2090" s="284">
        <v>248</v>
      </c>
      <c r="V2090" s="284">
        <v>215</v>
      </c>
      <c r="W2090" s="284">
        <v>248</v>
      </c>
      <c r="X2090" s="284">
        <v>196</v>
      </c>
      <c r="Y2090" s="284">
        <v>215</v>
      </c>
      <c r="Z2090" s="284">
        <v>248</v>
      </c>
      <c r="AA2090" s="284">
        <v>220</v>
      </c>
      <c r="AB2090" s="284">
        <v>196</v>
      </c>
      <c r="AC2090" s="284">
        <v>215</v>
      </c>
      <c r="AD2090" s="284">
        <v>248</v>
      </c>
      <c r="AE2090" s="284">
        <v>220</v>
      </c>
      <c r="AF2090" s="284">
        <v>196</v>
      </c>
      <c r="AG2090" s="284">
        <v>215</v>
      </c>
      <c r="AH2090" s="284">
        <v>248</v>
      </c>
      <c r="AI2090" s="284">
        <v>215</v>
      </c>
      <c r="AJ2090" s="284">
        <v>196</v>
      </c>
      <c r="AK2090" s="284">
        <v>215</v>
      </c>
      <c r="AL2090" s="284">
        <v>248</v>
      </c>
      <c r="AM2090" s="284">
        <v>196</v>
      </c>
      <c r="AN2090" s="284">
        <v>215</v>
      </c>
      <c r="AO2090" s="284">
        <v>248</v>
      </c>
      <c r="AP2090" s="284">
        <v>237</v>
      </c>
      <c r="AQ2090" s="284">
        <v>237</v>
      </c>
      <c r="AR2090" s="284">
        <v>237</v>
      </c>
      <c r="AS2090" s="284">
        <v>237</v>
      </c>
      <c r="AU2090" t="s">
        <v>1660</v>
      </c>
    </row>
    <row r="2091" spans="4:47" ht="13.5" customHeight="1">
      <c r="D2091" s="283" t="s">
        <v>1661</v>
      </c>
      <c r="E2091" s="282"/>
      <c r="F2091" s="285" t="s">
        <v>1734</v>
      </c>
      <c r="G2091" s="199">
        <v>2.3000000000000003</v>
      </c>
      <c r="H2091" s="284">
        <v>216</v>
      </c>
      <c r="I2091" s="284">
        <v>241</v>
      </c>
      <c r="J2091" s="284">
        <v>277</v>
      </c>
      <c r="K2091" s="284">
        <v>216</v>
      </c>
      <c r="L2091" s="284">
        <v>241</v>
      </c>
      <c r="M2091" s="284">
        <v>277</v>
      </c>
      <c r="N2091" s="284">
        <v>245</v>
      </c>
      <c r="O2091" s="284">
        <v>216</v>
      </c>
      <c r="P2091" s="284">
        <v>241</v>
      </c>
      <c r="Q2091" s="284">
        <v>277</v>
      </c>
      <c r="R2091" s="284">
        <v>245</v>
      </c>
      <c r="S2091" s="284">
        <v>216</v>
      </c>
      <c r="T2091" s="284">
        <v>241</v>
      </c>
      <c r="U2091" s="284">
        <v>277</v>
      </c>
      <c r="V2091" s="284">
        <v>241</v>
      </c>
      <c r="W2091" s="284">
        <v>277</v>
      </c>
      <c r="X2091" s="284">
        <v>216</v>
      </c>
      <c r="Y2091" s="284">
        <v>241</v>
      </c>
      <c r="Z2091" s="284">
        <v>277</v>
      </c>
      <c r="AA2091" s="284">
        <v>245</v>
      </c>
      <c r="AB2091" s="284">
        <v>216</v>
      </c>
      <c r="AC2091" s="284">
        <v>241</v>
      </c>
      <c r="AD2091" s="284">
        <v>277</v>
      </c>
      <c r="AE2091" s="284">
        <v>245</v>
      </c>
      <c r="AF2091" s="284">
        <v>216</v>
      </c>
      <c r="AG2091" s="284">
        <v>241</v>
      </c>
      <c r="AH2091" s="284">
        <v>277</v>
      </c>
      <c r="AI2091" s="284">
        <v>241</v>
      </c>
      <c r="AJ2091" s="284">
        <v>216</v>
      </c>
      <c r="AK2091" s="284">
        <v>241</v>
      </c>
      <c r="AL2091" s="284">
        <v>277</v>
      </c>
      <c r="AM2091" s="284">
        <v>216</v>
      </c>
      <c r="AN2091" s="284">
        <v>241</v>
      </c>
      <c r="AO2091" s="284">
        <v>277</v>
      </c>
      <c r="AP2091" s="284">
        <v>264</v>
      </c>
      <c r="AQ2091" s="284">
        <v>264</v>
      </c>
      <c r="AR2091" s="284">
        <v>264</v>
      </c>
      <c r="AS2091" s="284">
        <v>264</v>
      </c>
      <c r="AU2091" t="s">
        <v>1661</v>
      </c>
    </row>
    <row r="2092" spans="4:47" ht="13.5" customHeight="1">
      <c r="D2092" s="283" t="s">
        <v>1662</v>
      </c>
      <c r="E2092" s="282"/>
      <c r="F2092" s="285" t="s">
        <v>1735</v>
      </c>
      <c r="G2092" s="199">
        <v>3</v>
      </c>
      <c r="H2092" s="284">
        <v>255</v>
      </c>
      <c r="I2092" s="284">
        <v>286</v>
      </c>
      <c r="J2092" s="284">
        <v>329</v>
      </c>
      <c r="K2092" s="284">
        <v>255</v>
      </c>
      <c r="L2092" s="284">
        <v>286</v>
      </c>
      <c r="M2092" s="284">
        <v>329</v>
      </c>
      <c r="N2092" s="284">
        <v>290</v>
      </c>
      <c r="O2092" s="284">
        <v>255</v>
      </c>
      <c r="P2092" s="284">
        <v>286</v>
      </c>
      <c r="Q2092" s="284">
        <v>329</v>
      </c>
      <c r="R2092" s="284">
        <v>290</v>
      </c>
      <c r="S2092" s="284">
        <v>255</v>
      </c>
      <c r="T2092" s="284">
        <v>286</v>
      </c>
      <c r="U2092" s="284">
        <v>329</v>
      </c>
      <c r="V2092" s="284">
        <v>286</v>
      </c>
      <c r="W2092" s="284">
        <v>329</v>
      </c>
      <c r="X2092" s="284">
        <v>255</v>
      </c>
      <c r="Y2092" s="284">
        <v>286</v>
      </c>
      <c r="Z2092" s="284">
        <v>329</v>
      </c>
      <c r="AA2092" s="284">
        <v>290</v>
      </c>
      <c r="AB2092" s="284">
        <v>255</v>
      </c>
      <c r="AC2092" s="284">
        <v>286</v>
      </c>
      <c r="AD2092" s="284">
        <v>329</v>
      </c>
      <c r="AE2092" s="284">
        <v>290</v>
      </c>
      <c r="AF2092" s="284">
        <v>255</v>
      </c>
      <c r="AG2092" s="284">
        <v>286</v>
      </c>
      <c r="AH2092" s="284">
        <v>329</v>
      </c>
      <c r="AI2092" s="284">
        <v>286</v>
      </c>
      <c r="AJ2092" s="284">
        <v>255</v>
      </c>
      <c r="AK2092" s="284">
        <v>286</v>
      </c>
      <c r="AL2092" s="284">
        <v>329</v>
      </c>
      <c r="AM2092" s="284">
        <v>255</v>
      </c>
      <c r="AN2092" s="284">
        <v>286</v>
      </c>
      <c r="AO2092" s="284">
        <v>329</v>
      </c>
      <c r="AP2092" s="284">
        <v>314</v>
      </c>
      <c r="AQ2092" s="284">
        <v>314</v>
      </c>
      <c r="AR2092" s="284">
        <v>314</v>
      </c>
      <c r="AS2092" s="284">
        <v>314</v>
      </c>
      <c r="AU2092" t="s">
        <v>1662</v>
      </c>
    </row>
    <row r="2093" spans="4:47" ht="13.5" customHeight="1">
      <c r="D2093" s="283" t="s">
        <v>1663</v>
      </c>
      <c r="E2093" s="282"/>
      <c r="F2093" s="285" t="s">
        <v>1736</v>
      </c>
      <c r="G2093" s="199">
        <v>3.8000000000000003</v>
      </c>
      <c r="H2093" s="284">
        <v>295</v>
      </c>
      <c r="I2093" s="284">
        <v>331</v>
      </c>
      <c r="J2093" s="284">
        <v>382</v>
      </c>
      <c r="K2093" s="284">
        <v>295</v>
      </c>
      <c r="L2093" s="284">
        <v>331</v>
      </c>
      <c r="M2093" s="284">
        <v>382</v>
      </c>
      <c r="N2093" s="284">
        <v>334</v>
      </c>
      <c r="O2093" s="284">
        <v>295</v>
      </c>
      <c r="P2093" s="284">
        <v>331</v>
      </c>
      <c r="Q2093" s="284">
        <v>382</v>
      </c>
      <c r="R2093" s="284">
        <v>334</v>
      </c>
      <c r="S2093" s="284">
        <v>295</v>
      </c>
      <c r="T2093" s="284">
        <v>331</v>
      </c>
      <c r="U2093" s="284">
        <v>382</v>
      </c>
      <c r="V2093" s="284">
        <v>331</v>
      </c>
      <c r="W2093" s="284">
        <v>382</v>
      </c>
      <c r="X2093" s="284">
        <v>295</v>
      </c>
      <c r="Y2093" s="284">
        <v>331</v>
      </c>
      <c r="Z2093" s="284">
        <v>382</v>
      </c>
      <c r="AA2093" s="284">
        <v>334</v>
      </c>
      <c r="AB2093" s="284">
        <v>295</v>
      </c>
      <c r="AC2093" s="284">
        <v>331</v>
      </c>
      <c r="AD2093" s="284">
        <v>382</v>
      </c>
      <c r="AE2093" s="284">
        <v>334</v>
      </c>
      <c r="AF2093" s="284">
        <v>295</v>
      </c>
      <c r="AG2093" s="284">
        <v>331</v>
      </c>
      <c r="AH2093" s="284">
        <v>382</v>
      </c>
      <c r="AI2093" s="284">
        <v>331</v>
      </c>
      <c r="AJ2093" s="284">
        <v>295</v>
      </c>
      <c r="AK2093" s="284">
        <v>331</v>
      </c>
      <c r="AL2093" s="284">
        <v>382</v>
      </c>
      <c r="AM2093" s="284">
        <v>295</v>
      </c>
      <c r="AN2093" s="284">
        <v>331</v>
      </c>
      <c r="AO2093" s="284">
        <v>382</v>
      </c>
      <c r="AP2093" s="284">
        <v>364</v>
      </c>
      <c r="AQ2093" s="284">
        <v>364</v>
      </c>
      <c r="AR2093" s="284">
        <v>364</v>
      </c>
      <c r="AS2093" s="284">
        <v>364</v>
      </c>
      <c r="AU2093" t="s">
        <v>1663</v>
      </c>
    </row>
    <row r="2094" spans="4:47" ht="13.5" customHeight="1">
      <c r="D2094" s="283" t="s">
        <v>4647</v>
      </c>
      <c r="E2094" s="282"/>
      <c r="F2094" s="285" t="s">
        <v>1736</v>
      </c>
      <c r="G2094" s="199">
        <v>4.1999999999999993</v>
      </c>
      <c r="H2094" s="284">
        <v>317</v>
      </c>
      <c r="I2094" s="284">
        <v>356</v>
      </c>
      <c r="J2094" s="284">
        <v>410</v>
      </c>
      <c r="K2094" s="284">
        <v>317</v>
      </c>
      <c r="L2094" s="284">
        <v>356</v>
      </c>
      <c r="M2094" s="284">
        <v>410</v>
      </c>
      <c r="N2094" s="284">
        <v>359</v>
      </c>
      <c r="O2094" s="284">
        <v>317</v>
      </c>
      <c r="P2094" s="284">
        <v>356</v>
      </c>
      <c r="Q2094" s="284">
        <v>410</v>
      </c>
      <c r="R2094" s="284">
        <v>359</v>
      </c>
      <c r="S2094" s="284">
        <v>317</v>
      </c>
      <c r="T2094" s="284">
        <v>356</v>
      </c>
      <c r="U2094" s="284">
        <v>410</v>
      </c>
      <c r="V2094" s="284">
        <v>356</v>
      </c>
      <c r="W2094" s="284">
        <v>410</v>
      </c>
      <c r="X2094" s="284">
        <v>317</v>
      </c>
      <c r="Y2094" s="284">
        <v>356</v>
      </c>
      <c r="Z2094" s="284">
        <v>410</v>
      </c>
      <c r="AA2094" s="284">
        <v>359</v>
      </c>
      <c r="AB2094" s="284">
        <v>317</v>
      </c>
      <c r="AC2094" s="284">
        <v>356</v>
      </c>
      <c r="AD2094" s="284">
        <v>410</v>
      </c>
      <c r="AE2094" s="284">
        <v>359</v>
      </c>
      <c r="AF2094" s="284">
        <v>317</v>
      </c>
      <c r="AG2094" s="284">
        <v>356</v>
      </c>
      <c r="AH2094" s="284">
        <v>410</v>
      </c>
      <c r="AI2094" s="284">
        <v>356</v>
      </c>
      <c r="AJ2094" s="284">
        <v>317</v>
      </c>
      <c r="AK2094" s="284">
        <v>356</v>
      </c>
      <c r="AL2094" s="284">
        <v>410</v>
      </c>
      <c r="AM2094" s="284">
        <v>317</v>
      </c>
      <c r="AN2094" s="284">
        <v>356</v>
      </c>
      <c r="AO2094" s="284">
        <v>410</v>
      </c>
      <c r="AP2094" s="284">
        <v>391</v>
      </c>
      <c r="AQ2094" s="284">
        <v>391</v>
      </c>
      <c r="AR2094" s="284">
        <v>391</v>
      </c>
      <c r="AS2094" s="284">
        <v>391</v>
      </c>
      <c r="AU2094" t="s">
        <v>4647</v>
      </c>
    </row>
    <row r="2095" spans="4:47" ht="13.5" customHeight="1">
      <c r="D2095" s="283" t="s">
        <v>1664</v>
      </c>
      <c r="E2095" s="282"/>
      <c r="F2095" s="285" t="s">
        <v>1736</v>
      </c>
      <c r="G2095" s="199">
        <v>4.5</v>
      </c>
      <c r="H2095" s="284">
        <v>338</v>
      </c>
      <c r="I2095" s="284">
        <v>380</v>
      </c>
      <c r="J2095" s="284">
        <v>437</v>
      </c>
      <c r="K2095" s="284">
        <v>338</v>
      </c>
      <c r="L2095" s="284">
        <v>380</v>
      </c>
      <c r="M2095" s="284">
        <v>437</v>
      </c>
      <c r="N2095" s="284">
        <v>383</v>
      </c>
      <c r="O2095" s="284">
        <v>338</v>
      </c>
      <c r="P2095" s="284">
        <v>380</v>
      </c>
      <c r="Q2095" s="284">
        <v>437</v>
      </c>
      <c r="R2095" s="284">
        <v>383</v>
      </c>
      <c r="S2095" s="284">
        <v>338</v>
      </c>
      <c r="T2095" s="284">
        <v>380</v>
      </c>
      <c r="U2095" s="284">
        <v>437</v>
      </c>
      <c r="V2095" s="284">
        <v>380</v>
      </c>
      <c r="W2095" s="284">
        <v>437</v>
      </c>
      <c r="X2095" s="284">
        <v>338</v>
      </c>
      <c r="Y2095" s="284">
        <v>380</v>
      </c>
      <c r="Z2095" s="284">
        <v>437</v>
      </c>
      <c r="AA2095" s="284">
        <v>383</v>
      </c>
      <c r="AB2095" s="284">
        <v>338</v>
      </c>
      <c r="AC2095" s="284">
        <v>380</v>
      </c>
      <c r="AD2095" s="284">
        <v>437</v>
      </c>
      <c r="AE2095" s="284">
        <v>383</v>
      </c>
      <c r="AF2095" s="284">
        <v>338</v>
      </c>
      <c r="AG2095" s="284">
        <v>380</v>
      </c>
      <c r="AH2095" s="284">
        <v>437</v>
      </c>
      <c r="AI2095" s="284">
        <v>380</v>
      </c>
      <c r="AJ2095" s="284">
        <v>338</v>
      </c>
      <c r="AK2095" s="284">
        <v>380</v>
      </c>
      <c r="AL2095" s="284">
        <v>437</v>
      </c>
      <c r="AM2095" s="284">
        <v>338</v>
      </c>
      <c r="AN2095" s="284">
        <v>380</v>
      </c>
      <c r="AO2095" s="284">
        <v>437</v>
      </c>
      <c r="AP2095" s="284">
        <v>418</v>
      </c>
      <c r="AQ2095" s="284">
        <v>418</v>
      </c>
      <c r="AR2095" s="284">
        <v>418</v>
      </c>
      <c r="AS2095" s="284">
        <v>418</v>
      </c>
      <c r="AU2095" t="s">
        <v>1664</v>
      </c>
    </row>
    <row r="2096" spans="4:47" ht="13.5" customHeight="1">
      <c r="D2096" s="283" t="s">
        <v>2954</v>
      </c>
      <c r="E2096" s="282"/>
      <c r="F2096" s="285" t="s">
        <v>1737</v>
      </c>
      <c r="G2096" s="199">
        <v>4.8999999999999995</v>
      </c>
      <c r="H2096" s="284">
        <v>367</v>
      </c>
      <c r="I2096" s="284">
        <v>412</v>
      </c>
      <c r="J2096" s="284">
        <v>475</v>
      </c>
      <c r="K2096" s="284">
        <v>367</v>
      </c>
      <c r="L2096" s="284">
        <v>412</v>
      </c>
      <c r="M2096" s="284">
        <v>475</v>
      </c>
      <c r="N2096" s="284">
        <v>419</v>
      </c>
      <c r="O2096" s="284">
        <v>367</v>
      </c>
      <c r="P2096" s="284">
        <v>412</v>
      </c>
      <c r="Q2096" s="284">
        <v>475</v>
      </c>
      <c r="R2096" s="284">
        <v>419</v>
      </c>
      <c r="S2096" s="284">
        <v>367</v>
      </c>
      <c r="T2096" s="284">
        <v>412</v>
      </c>
      <c r="U2096" s="284">
        <v>475</v>
      </c>
      <c r="V2096" s="284">
        <v>412</v>
      </c>
      <c r="W2096" s="284">
        <v>475</v>
      </c>
      <c r="X2096" s="284">
        <v>367</v>
      </c>
      <c r="Y2096" s="284">
        <v>412</v>
      </c>
      <c r="Z2096" s="284">
        <v>475</v>
      </c>
      <c r="AA2096" s="284">
        <v>419</v>
      </c>
      <c r="AB2096" s="284">
        <v>367</v>
      </c>
      <c r="AC2096" s="284">
        <v>412</v>
      </c>
      <c r="AD2096" s="284">
        <v>475</v>
      </c>
      <c r="AE2096" s="284">
        <v>419</v>
      </c>
      <c r="AF2096" s="284">
        <v>367</v>
      </c>
      <c r="AG2096" s="284">
        <v>412</v>
      </c>
      <c r="AH2096" s="284">
        <v>475</v>
      </c>
      <c r="AI2096" s="284">
        <v>412</v>
      </c>
      <c r="AJ2096" s="284">
        <v>367</v>
      </c>
      <c r="AK2096" s="284">
        <v>412</v>
      </c>
      <c r="AL2096" s="284">
        <v>475</v>
      </c>
      <c r="AM2096" s="284">
        <v>367</v>
      </c>
      <c r="AN2096" s="284">
        <v>412</v>
      </c>
      <c r="AO2096" s="284">
        <v>475</v>
      </c>
      <c r="AP2096" s="284">
        <v>454</v>
      </c>
      <c r="AQ2096" s="284">
        <v>454</v>
      </c>
      <c r="AR2096" s="284">
        <v>454</v>
      </c>
      <c r="AS2096" s="284">
        <v>454</v>
      </c>
      <c r="AU2096" t="s">
        <v>2954</v>
      </c>
    </row>
    <row r="2097" spans="4:47" ht="13.5" customHeight="1">
      <c r="D2097" s="283" t="s">
        <v>1665</v>
      </c>
      <c r="E2097" s="282"/>
      <c r="F2097" s="285" t="s">
        <v>1737</v>
      </c>
      <c r="G2097" s="199">
        <v>5.3</v>
      </c>
      <c r="H2097" s="284">
        <v>378</v>
      </c>
      <c r="I2097" s="284">
        <v>427</v>
      </c>
      <c r="J2097" s="284">
        <v>491</v>
      </c>
      <c r="K2097" s="284">
        <v>378</v>
      </c>
      <c r="L2097" s="284">
        <v>427</v>
      </c>
      <c r="M2097" s="284">
        <v>491</v>
      </c>
      <c r="N2097" s="284">
        <v>430</v>
      </c>
      <c r="O2097" s="284">
        <v>378</v>
      </c>
      <c r="P2097" s="284">
        <v>427</v>
      </c>
      <c r="Q2097" s="284">
        <v>491</v>
      </c>
      <c r="R2097" s="284">
        <v>430</v>
      </c>
      <c r="S2097" s="284">
        <v>378</v>
      </c>
      <c r="T2097" s="284">
        <v>427</v>
      </c>
      <c r="U2097" s="284">
        <v>491</v>
      </c>
      <c r="V2097" s="284">
        <v>427</v>
      </c>
      <c r="W2097" s="284">
        <v>491</v>
      </c>
      <c r="X2097" s="284">
        <v>378</v>
      </c>
      <c r="Y2097" s="284">
        <v>427</v>
      </c>
      <c r="Z2097" s="284">
        <v>491</v>
      </c>
      <c r="AA2097" s="284">
        <v>430</v>
      </c>
      <c r="AB2097" s="284">
        <v>378</v>
      </c>
      <c r="AC2097" s="284">
        <v>427</v>
      </c>
      <c r="AD2097" s="284">
        <v>491</v>
      </c>
      <c r="AE2097" s="284">
        <v>430</v>
      </c>
      <c r="AF2097" s="284">
        <v>378</v>
      </c>
      <c r="AG2097" s="284">
        <v>427</v>
      </c>
      <c r="AH2097" s="284">
        <v>491</v>
      </c>
      <c r="AI2097" s="284">
        <v>427</v>
      </c>
      <c r="AJ2097" s="284">
        <v>378</v>
      </c>
      <c r="AK2097" s="284">
        <v>427</v>
      </c>
      <c r="AL2097" s="284">
        <v>491</v>
      </c>
      <c r="AM2097" s="284">
        <v>378</v>
      </c>
      <c r="AN2097" s="284">
        <v>427</v>
      </c>
      <c r="AO2097" s="284">
        <v>491</v>
      </c>
      <c r="AP2097" s="284">
        <v>469</v>
      </c>
      <c r="AQ2097" s="284">
        <v>469</v>
      </c>
      <c r="AR2097" s="284">
        <v>469</v>
      </c>
      <c r="AS2097" s="284">
        <v>469</v>
      </c>
      <c r="AU2097" t="s">
        <v>1665</v>
      </c>
    </row>
    <row r="2098" spans="4:47" ht="13.5" customHeight="1">
      <c r="D2098" s="283" t="s">
        <v>1666</v>
      </c>
      <c r="E2098" s="282"/>
      <c r="F2098" s="285" t="s">
        <v>1738</v>
      </c>
      <c r="G2098" s="199">
        <v>1.8</v>
      </c>
      <c r="H2098" s="284">
        <v>205</v>
      </c>
      <c r="I2098" s="284">
        <v>226</v>
      </c>
      <c r="J2098" s="284">
        <v>260</v>
      </c>
      <c r="K2098" s="284">
        <v>205</v>
      </c>
      <c r="L2098" s="284">
        <v>226</v>
      </c>
      <c r="M2098" s="284">
        <v>260</v>
      </c>
      <c r="N2098" s="284">
        <v>231</v>
      </c>
      <c r="O2098" s="284">
        <v>205</v>
      </c>
      <c r="P2098" s="284">
        <v>226</v>
      </c>
      <c r="Q2098" s="284">
        <v>260</v>
      </c>
      <c r="R2098" s="284">
        <v>231</v>
      </c>
      <c r="S2098" s="284">
        <v>205</v>
      </c>
      <c r="T2098" s="284">
        <v>226</v>
      </c>
      <c r="U2098" s="284">
        <v>260</v>
      </c>
      <c r="V2098" s="284">
        <v>226</v>
      </c>
      <c r="W2098" s="284">
        <v>260</v>
      </c>
      <c r="X2098" s="284">
        <v>205</v>
      </c>
      <c r="Y2098" s="284">
        <v>226</v>
      </c>
      <c r="Z2098" s="284">
        <v>260</v>
      </c>
      <c r="AA2098" s="284">
        <v>231</v>
      </c>
      <c r="AB2098" s="284">
        <v>205</v>
      </c>
      <c r="AC2098" s="284">
        <v>226</v>
      </c>
      <c r="AD2098" s="284">
        <v>260</v>
      </c>
      <c r="AE2098" s="284">
        <v>231</v>
      </c>
      <c r="AF2098" s="284">
        <v>205</v>
      </c>
      <c r="AG2098" s="284">
        <v>226</v>
      </c>
      <c r="AH2098" s="284">
        <v>260</v>
      </c>
      <c r="AI2098" s="284">
        <v>226</v>
      </c>
      <c r="AJ2098" s="284">
        <v>205</v>
      </c>
      <c r="AK2098" s="284">
        <v>226</v>
      </c>
      <c r="AL2098" s="284">
        <v>260</v>
      </c>
      <c r="AM2098" s="284">
        <v>205</v>
      </c>
      <c r="AN2098" s="284">
        <v>226</v>
      </c>
      <c r="AO2098" s="284">
        <v>260</v>
      </c>
      <c r="AP2098" s="284">
        <v>248</v>
      </c>
      <c r="AQ2098" s="284">
        <v>248</v>
      </c>
      <c r="AR2098" s="284">
        <v>248</v>
      </c>
      <c r="AS2098" s="284">
        <v>248</v>
      </c>
      <c r="AU2098" t="s">
        <v>1666</v>
      </c>
    </row>
    <row r="2099" spans="4:47" ht="13.5" customHeight="1">
      <c r="D2099" s="283" t="s">
        <v>1667</v>
      </c>
      <c r="E2099" s="282"/>
      <c r="F2099" s="285" t="s">
        <v>1738</v>
      </c>
      <c r="G2099" s="199">
        <v>2.7</v>
      </c>
      <c r="H2099" s="284">
        <v>226</v>
      </c>
      <c r="I2099" s="284">
        <v>252</v>
      </c>
      <c r="J2099" s="284">
        <v>290</v>
      </c>
      <c r="K2099" s="284">
        <v>226</v>
      </c>
      <c r="L2099" s="284">
        <v>252</v>
      </c>
      <c r="M2099" s="284">
        <v>290</v>
      </c>
      <c r="N2099" s="284">
        <v>256</v>
      </c>
      <c r="O2099" s="284">
        <v>226</v>
      </c>
      <c r="P2099" s="284">
        <v>252</v>
      </c>
      <c r="Q2099" s="284">
        <v>290</v>
      </c>
      <c r="R2099" s="284">
        <v>256</v>
      </c>
      <c r="S2099" s="284">
        <v>226</v>
      </c>
      <c r="T2099" s="284">
        <v>252</v>
      </c>
      <c r="U2099" s="284">
        <v>290</v>
      </c>
      <c r="V2099" s="284">
        <v>252</v>
      </c>
      <c r="W2099" s="284">
        <v>290</v>
      </c>
      <c r="X2099" s="284">
        <v>226</v>
      </c>
      <c r="Y2099" s="284">
        <v>252</v>
      </c>
      <c r="Z2099" s="284">
        <v>290</v>
      </c>
      <c r="AA2099" s="284">
        <v>256</v>
      </c>
      <c r="AB2099" s="284">
        <v>226</v>
      </c>
      <c r="AC2099" s="284">
        <v>252</v>
      </c>
      <c r="AD2099" s="284">
        <v>290</v>
      </c>
      <c r="AE2099" s="284">
        <v>256</v>
      </c>
      <c r="AF2099" s="284">
        <v>226</v>
      </c>
      <c r="AG2099" s="284">
        <v>252</v>
      </c>
      <c r="AH2099" s="284">
        <v>290</v>
      </c>
      <c r="AI2099" s="284">
        <v>252</v>
      </c>
      <c r="AJ2099" s="284">
        <v>226</v>
      </c>
      <c r="AK2099" s="284">
        <v>252</v>
      </c>
      <c r="AL2099" s="284">
        <v>290</v>
      </c>
      <c r="AM2099" s="284">
        <v>226</v>
      </c>
      <c r="AN2099" s="284">
        <v>252</v>
      </c>
      <c r="AO2099" s="284">
        <v>290</v>
      </c>
      <c r="AP2099" s="284">
        <v>277</v>
      </c>
      <c r="AQ2099" s="284">
        <v>277</v>
      </c>
      <c r="AR2099" s="284">
        <v>277</v>
      </c>
      <c r="AS2099" s="284">
        <v>277</v>
      </c>
      <c r="AU2099" t="s">
        <v>1667</v>
      </c>
    </row>
    <row r="2100" spans="4:47" ht="13.5" customHeight="1">
      <c r="D2100" s="283" t="s">
        <v>1668</v>
      </c>
      <c r="E2100" s="282"/>
      <c r="F2100" s="285" t="s">
        <v>1739</v>
      </c>
      <c r="G2100" s="199">
        <v>3.5</v>
      </c>
      <c r="H2100" s="284">
        <v>266</v>
      </c>
      <c r="I2100" s="284">
        <v>298</v>
      </c>
      <c r="J2100" s="284">
        <v>344</v>
      </c>
      <c r="K2100" s="284">
        <v>266</v>
      </c>
      <c r="L2100" s="284">
        <v>298</v>
      </c>
      <c r="M2100" s="284">
        <v>344</v>
      </c>
      <c r="N2100" s="284">
        <v>302</v>
      </c>
      <c r="O2100" s="284">
        <v>266</v>
      </c>
      <c r="P2100" s="284">
        <v>298</v>
      </c>
      <c r="Q2100" s="284">
        <v>344</v>
      </c>
      <c r="R2100" s="284">
        <v>302</v>
      </c>
      <c r="S2100" s="284">
        <v>266</v>
      </c>
      <c r="T2100" s="284">
        <v>298</v>
      </c>
      <c r="U2100" s="284">
        <v>344</v>
      </c>
      <c r="V2100" s="284">
        <v>298</v>
      </c>
      <c r="W2100" s="284">
        <v>344</v>
      </c>
      <c r="X2100" s="284">
        <v>266</v>
      </c>
      <c r="Y2100" s="284">
        <v>298</v>
      </c>
      <c r="Z2100" s="284">
        <v>344</v>
      </c>
      <c r="AA2100" s="284">
        <v>302</v>
      </c>
      <c r="AB2100" s="284">
        <v>266</v>
      </c>
      <c r="AC2100" s="284">
        <v>298</v>
      </c>
      <c r="AD2100" s="284">
        <v>344</v>
      </c>
      <c r="AE2100" s="284">
        <v>302</v>
      </c>
      <c r="AF2100" s="284">
        <v>266</v>
      </c>
      <c r="AG2100" s="284">
        <v>298</v>
      </c>
      <c r="AH2100" s="284">
        <v>344</v>
      </c>
      <c r="AI2100" s="284">
        <v>298</v>
      </c>
      <c r="AJ2100" s="284">
        <v>266</v>
      </c>
      <c r="AK2100" s="284">
        <v>298</v>
      </c>
      <c r="AL2100" s="284">
        <v>344</v>
      </c>
      <c r="AM2100" s="284">
        <v>266</v>
      </c>
      <c r="AN2100" s="284">
        <v>298</v>
      </c>
      <c r="AO2100" s="284">
        <v>344</v>
      </c>
      <c r="AP2100" s="284">
        <v>328</v>
      </c>
      <c r="AQ2100" s="284">
        <v>328</v>
      </c>
      <c r="AR2100" s="284">
        <v>328</v>
      </c>
      <c r="AS2100" s="284">
        <v>328</v>
      </c>
      <c r="AU2100" t="s">
        <v>1668</v>
      </c>
    </row>
    <row r="2101" spans="4:47" ht="13.5" customHeight="1">
      <c r="D2101" s="283" t="s">
        <v>1669</v>
      </c>
      <c r="E2101" s="282"/>
      <c r="F2101" s="285" t="s">
        <v>1740</v>
      </c>
      <c r="G2101" s="199">
        <v>4.3999999999999995</v>
      </c>
      <c r="H2101" s="284">
        <v>314</v>
      </c>
      <c r="I2101" s="284">
        <v>354</v>
      </c>
      <c r="J2101" s="284">
        <v>408</v>
      </c>
      <c r="K2101" s="284">
        <v>314</v>
      </c>
      <c r="L2101" s="284">
        <v>354</v>
      </c>
      <c r="M2101" s="284">
        <v>408</v>
      </c>
      <c r="N2101" s="284">
        <v>357</v>
      </c>
      <c r="O2101" s="284">
        <v>314</v>
      </c>
      <c r="P2101" s="284">
        <v>354</v>
      </c>
      <c r="Q2101" s="284">
        <v>408</v>
      </c>
      <c r="R2101" s="284">
        <v>357</v>
      </c>
      <c r="S2101" s="284">
        <v>314</v>
      </c>
      <c r="T2101" s="284">
        <v>354</v>
      </c>
      <c r="U2101" s="284">
        <v>408</v>
      </c>
      <c r="V2101" s="284">
        <v>354</v>
      </c>
      <c r="W2101" s="284">
        <v>408</v>
      </c>
      <c r="X2101" s="284">
        <v>314</v>
      </c>
      <c r="Y2101" s="284">
        <v>354</v>
      </c>
      <c r="Z2101" s="284">
        <v>408</v>
      </c>
      <c r="AA2101" s="284">
        <v>357</v>
      </c>
      <c r="AB2101" s="284">
        <v>314</v>
      </c>
      <c r="AC2101" s="284">
        <v>354</v>
      </c>
      <c r="AD2101" s="284">
        <v>408</v>
      </c>
      <c r="AE2101" s="284">
        <v>357</v>
      </c>
      <c r="AF2101" s="284">
        <v>314</v>
      </c>
      <c r="AG2101" s="284">
        <v>354</v>
      </c>
      <c r="AH2101" s="284">
        <v>408</v>
      </c>
      <c r="AI2101" s="284">
        <v>354</v>
      </c>
      <c r="AJ2101" s="284">
        <v>314</v>
      </c>
      <c r="AK2101" s="284">
        <v>354</v>
      </c>
      <c r="AL2101" s="284">
        <v>408</v>
      </c>
      <c r="AM2101" s="284">
        <v>314</v>
      </c>
      <c r="AN2101" s="284">
        <v>354</v>
      </c>
      <c r="AO2101" s="284">
        <v>408</v>
      </c>
      <c r="AP2101" s="284">
        <v>389</v>
      </c>
      <c r="AQ2101" s="284">
        <v>389</v>
      </c>
      <c r="AR2101" s="284">
        <v>389</v>
      </c>
      <c r="AS2101" s="284">
        <v>389</v>
      </c>
      <c r="AU2101" t="s">
        <v>1669</v>
      </c>
    </row>
    <row r="2102" spans="4:47" ht="13.5" customHeight="1">
      <c r="D2102" s="283" t="s">
        <v>4648</v>
      </c>
      <c r="E2102" s="282"/>
      <c r="F2102" s="285" t="s">
        <v>1740</v>
      </c>
      <c r="G2102" s="199">
        <v>4.8999999999999995</v>
      </c>
      <c r="H2102" s="284">
        <v>337</v>
      </c>
      <c r="I2102" s="284">
        <v>380</v>
      </c>
      <c r="J2102" s="284">
        <v>437</v>
      </c>
      <c r="K2102" s="284">
        <v>337</v>
      </c>
      <c r="L2102" s="284">
        <v>380</v>
      </c>
      <c r="M2102" s="284">
        <v>437</v>
      </c>
      <c r="N2102" s="284">
        <v>382</v>
      </c>
      <c r="O2102" s="284">
        <v>337</v>
      </c>
      <c r="P2102" s="284">
        <v>380</v>
      </c>
      <c r="Q2102" s="284">
        <v>437</v>
      </c>
      <c r="R2102" s="284">
        <v>382</v>
      </c>
      <c r="S2102" s="284">
        <v>337</v>
      </c>
      <c r="T2102" s="284">
        <v>380</v>
      </c>
      <c r="U2102" s="284">
        <v>437</v>
      </c>
      <c r="V2102" s="284">
        <v>380</v>
      </c>
      <c r="W2102" s="284">
        <v>437</v>
      </c>
      <c r="X2102" s="284">
        <v>337</v>
      </c>
      <c r="Y2102" s="284">
        <v>380</v>
      </c>
      <c r="Z2102" s="284">
        <v>437</v>
      </c>
      <c r="AA2102" s="284">
        <v>382</v>
      </c>
      <c r="AB2102" s="284">
        <v>337</v>
      </c>
      <c r="AC2102" s="284">
        <v>380</v>
      </c>
      <c r="AD2102" s="284">
        <v>437</v>
      </c>
      <c r="AE2102" s="284">
        <v>382</v>
      </c>
      <c r="AF2102" s="284">
        <v>337</v>
      </c>
      <c r="AG2102" s="284">
        <v>380</v>
      </c>
      <c r="AH2102" s="284">
        <v>437</v>
      </c>
      <c r="AI2102" s="284">
        <v>380</v>
      </c>
      <c r="AJ2102" s="284">
        <v>337</v>
      </c>
      <c r="AK2102" s="284">
        <v>380</v>
      </c>
      <c r="AL2102" s="284">
        <v>437</v>
      </c>
      <c r="AM2102" s="284">
        <v>337</v>
      </c>
      <c r="AN2102" s="284">
        <v>380</v>
      </c>
      <c r="AO2102" s="284">
        <v>437</v>
      </c>
      <c r="AP2102" s="284">
        <v>417</v>
      </c>
      <c r="AQ2102" s="284">
        <v>417</v>
      </c>
      <c r="AR2102" s="284">
        <v>417</v>
      </c>
      <c r="AS2102" s="284">
        <v>417</v>
      </c>
      <c r="AU2102" t="s">
        <v>4648</v>
      </c>
    </row>
    <row r="2103" spans="4:47" ht="13.5" customHeight="1">
      <c r="D2103" s="283" t="s">
        <v>1670</v>
      </c>
      <c r="E2103" s="282"/>
      <c r="F2103" s="285" t="s">
        <v>1740</v>
      </c>
      <c r="G2103" s="199">
        <v>5.3</v>
      </c>
      <c r="H2103" s="284">
        <v>359</v>
      </c>
      <c r="I2103" s="284">
        <v>405</v>
      </c>
      <c r="J2103" s="284">
        <v>466</v>
      </c>
      <c r="K2103" s="284">
        <v>359</v>
      </c>
      <c r="L2103" s="284">
        <v>405</v>
      </c>
      <c r="M2103" s="284">
        <v>466</v>
      </c>
      <c r="N2103" s="284">
        <v>407</v>
      </c>
      <c r="O2103" s="284">
        <v>359</v>
      </c>
      <c r="P2103" s="284">
        <v>405</v>
      </c>
      <c r="Q2103" s="284">
        <v>466</v>
      </c>
      <c r="R2103" s="284">
        <v>407</v>
      </c>
      <c r="S2103" s="284">
        <v>359</v>
      </c>
      <c r="T2103" s="284">
        <v>405</v>
      </c>
      <c r="U2103" s="284">
        <v>466</v>
      </c>
      <c r="V2103" s="284">
        <v>405</v>
      </c>
      <c r="W2103" s="284">
        <v>466</v>
      </c>
      <c r="X2103" s="284">
        <v>359</v>
      </c>
      <c r="Y2103" s="284">
        <v>405</v>
      </c>
      <c r="Z2103" s="284">
        <v>466</v>
      </c>
      <c r="AA2103" s="284">
        <v>407</v>
      </c>
      <c r="AB2103" s="284">
        <v>359</v>
      </c>
      <c r="AC2103" s="284">
        <v>405</v>
      </c>
      <c r="AD2103" s="284">
        <v>466</v>
      </c>
      <c r="AE2103" s="284">
        <v>407</v>
      </c>
      <c r="AF2103" s="284">
        <v>359</v>
      </c>
      <c r="AG2103" s="284">
        <v>405</v>
      </c>
      <c r="AH2103" s="284">
        <v>466</v>
      </c>
      <c r="AI2103" s="284">
        <v>405</v>
      </c>
      <c r="AJ2103" s="284">
        <v>359</v>
      </c>
      <c r="AK2103" s="284">
        <v>405</v>
      </c>
      <c r="AL2103" s="284">
        <v>466</v>
      </c>
      <c r="AM2103" s="284">
        <v>359</v>
      </c>
      <c r="AN2103" s="284">
        <v>405</v>
      </c>
      <c r="AO2103" s="284">
        <v>466</v>
      </c>
      <c r="AP2103" s="284">
        <v>445</v>
      </c>
      <c r="AQ2103" s="284">
        <v>445</v>
      </c>
      <c r="AR2103" s="284">
        <v>445</v>
      </c>
      <c r="AS2103" s="284">
        <v>445</v>
      </c>
      <c r="AU2103" t="s">
        <v>1670</v>
      </c>
    </row>
    <row r="2104" spans="4:47" ht="13.5" customHeight="1">
      <c r="D2104" s="283" t="s">
        <v>2955</v>
      </c>
      <c r="E2104" s="282"/>
      <c r="F2104" s="285" t="s">
        <v>1741</v>
      </c>
      <c r="G2104" s="199">
        <v>5.6999999999999993</v>
      </c>
      <c r="H2104" s="284">
        <v>392</v>
      </c>
      <c r="I2104" s="284">
        <v>442</v>
      </c>
      <c r="J2104" s="284">
        <v>509</v>
      </c>
      <c r="K2104" s="284">
        <v>392</v>
      </c>
      <c r="L2104" s="284">
        <v>442</v>
      </c>
      <c r="M2104" s="284">
        <v>509</v>
      </c>
      <c r="N2104" s="284">
        <v>448</v>
      </c>
      <c r="O2104" s="284">
        <v>392</v>
      </c>
      <c r="P2104" s="284">
        <v>442</v>
      </c>
      <c r="Q2104" s="284">
        <v>509</v>
      </c>
      <c r="R2104" s="284">
        <v>448</v>
      </c>
      <c r="S2104" s="284">
        <v>392</v>
      </c>
      <c r="T2104" s="284">
        <v>442</v>
      </c>
      <c r="U2104" s="284">
        <v>509</v>
      </c>
      <c r="V2104" s="284">
        <v>442</v>
      </c>
      <c r="W2104" s="284">
        <v>509</v>
      </c>
      <c r="X2104" s="284">
        <v>392</v>
      </c>
      <c r="Y2104" s="284">
        <v>442</v>
      </c>
      <c r="Z2104" s="284">
        <v>509</v>
      </c>
      <c r="AA2104" s="284">
        <v>448</v>
      </c>
      <c r="AB2104" s="284">
        <v>392</v>
      </c>
      <c r="AC2104" s="284">
        <v>442</v>
      </c>
      <c r="AD2104" s="284">
        <v>509</v>
      </c>
      <c r="AE2104" s="284">
        <v>448</v>
      </c>
      <c r="AF2104" s="284">
        <v>392</v>
      </c>
      <c r="AG2104" s="284">
        <v>442</v>
      </c>
      <c r="AH2104" s="284">
        <v>509</v>
      </c>
      <c r="AI2104" s="284">
        <v>442</v>
      </c>
      <c r="AJ2104" s="284">
        <v>392</v>
      </c>
      <c r="AK2104" s="284">
        <v>442</v>
      </c>
      <c r="AL2104" s="284">
        <v>509</v>
      </c>
      <c r="AM2104" s="284">
        <v>392</v>
      </c>
      <c r="AN2104" s="284">
        <v>442</v>
      </c>
      <c r="AO2104" s="284">
        <v>509</v>
      </c>
      <c r="AP2104" s="284">
        <v>486</v>
      </c>
      <c r="AQ2104" s="284">
        <v>486</v>
      </c>
      <c r="AR2104" s="284">
        <v>486</v>
      </c>
      <c r="AS2104" s="284">
        <v>486</v>
      </c>
      <c r="AU2104" t="s">
        <v>2955</v>
      </c>
    </row>
    <row r="2105" spans="4:47" ht="13.5" customHeight="1">
      <c r="D2105" s="283" t="s">
        <v>1671</v>
      </c>
      <c r="E2105" s="282"/>
      <c r="F2105" s="285" t="s">
        <v>1741</v>
      </c>
      <c r="G2105" s="199">
        <v>6.1999999999999993</v>
      </c>
      <c r="H2105" s="284">
        <v>403</v>
      </c>
      <c r="I2105" s="284">
        <v>455</v>
      </c>
      <c r="J2105" s="284">
        <v>524</v>
      </c>
      <c r="K2105" s="284">
        <v>403</v>
      </c>
      <c r="L2105" s="284">
        <v>455</v>
      </c>
      <c r="M2105" s="284">
        <v>524</v>
      </c>
      <c r="N2105" s="284">
        <v>457</v>
      </c>
      <c r="O2105" s="284">
        <v>403</v>
      </c>
      <c r="P2105" s="284">
        <v>455</v>
      </c>
      <c r="Q2105" s="284">
        <v>524</v>
      </c>
      <c r="R2105" s="284">
        <v>457</v>
      </c>
      <c r="S2105" s="284">
        <v>403</v>
      </c>
      <c r="T2105" s="284">
        <v>455</v>
      </c>
      <c r="U2105" s="284">
        <v>524</v>
      </c>
      <c r="V2105" s="284">
        <v>455</v>
      </c>
      <c r="W2105" s="284">
        <v>524</v>
      </c>
      <c r="X2105" s="284">
        <v>403</v>
      </c>
      <c r="Y2105" s="284">
        <v>455</v>
      </c>
      <c r="Z2105" s="284">
        <v>524</v>
      </c>
      <c r="AA2105" s="284">
        <v>457</v>
      </c>
      <c r="AB2105" s="284">
        <v>403</v>
      </c>
      <c r="AC2105" s="284">
        <v>455</v>
      </c>
      <c r="AD2105" s="284">
        <v>524</v>
      </c>
      <c r="AE2105" s="284">
        <v>457</v>
      </c>
      <c r="AF2105" s="284">
        <v>403</v>
      </c>
      <c r="AG2105" s="284">
        <v>455</v>
      </c>
      <c r="AH2105" s="284">
        <v>524</v>
      </c>
      <c r="AI2105" s="284">
        <v>455</v>
      </c>
      <c r="AJ2105" s="284">
        <v>403</v>
      </c>
      <c r="AK2105" s="284">
        <v>455</v>
      </c>
      <c r="AL2105" s="284">
        <v>524</v>
      </c>
      <c r="AM2105" s="284">
        <v>403</v>
      </c>
      <c r="AN2105" s="284">
        <v>455</v>
      </c>
      <c r="AO2105" s="284">
        <v>524</v>
      </c>
      <c r="AP2105" s="284">
        <v>500</v>
      </c>
      <c r="AQ2105" s="284">
        <v>500</v>
      </c>
      <c r="AR2105" s="284">
        <v>500</v>
      </c>
      <c r="AS2105" s="284">
        <v>500</v>
      </c>
      <c r="AU2105" t="s">
        <v>1671</v>
      </c>
    </row>
    <row r="2106" spans="4:47" ht="13.5" customHeight="1">
      <c r="D2106" s="283" t="s">
        <v>1672</v>
      </c>
      <c r="E2106" s="282"/>
      <c r="F2106" s="285" t="s">
        <v>1742</v>
      </c>
      <c r="G2106" s="199">
        <v>2</v>
      </c>
      <c r="H2106" s="284">
        <v>214</v>
      </c>
      <c r="I2106" s="284">
        <v>237</v>
      </c>
      <c r="J2106" s="284">
        <v>273</v>
      </c>
      <c r="K2106" s="284">
        <v>214</v>
      </c>
      <c r="L2106" s="284">
        <v>237</v>
      </c>
      <c r="M2106" s="284">
        <v>273</v>
      </c>
      <c r="N2106" s="284">
        <v>242</v>
      </c>
      <c r="O2106" s="284">
        <v>214</v>
      </c>
      <c r="P2106" s="284">
        <v>237</v>
      </c>
      <c r="Q2106" s="284">
        <v>273</v>
      </c>
      <c r="R2106" s="284">
        <v>242</v>
      </c>
      <c r="S2106" s="284">
        <v>214</v>
      </c>
      <c r="T2106" s="284">
        <v>237</v>
      </c>
      <c r="U2106" s="284">
        <v>273</v>
      </c>
      <c r="V2106" s="284">
        <v>237</v>
      </c>
      <c r="W2106" s="284">
        <v>273</v>
      </c>
      <c r="X2106" s="284">
        <v>214</v>
      </c>
      <c r="Y2106" s="284">
        <v>237</v>
      </c>
      <c r="Z2106" s="284">
        <v>273</v>
      </c>
      <c r="AA2106" s="284">
        <v>242</v>
      </c>
      <c r="AB2106" s="284">
        <v>214</v>
      </c>
      <c r="AC2106" s="284">
        <v>237</v>
      </c>
      <c r="AD2106" s="284">
        <v>273</v>
      </c>
      <c r="AE2106" s="284">
        <v>242</v>
      </c>
      <c r="AF2106" s="284">
        <v>214</v>
      </c>
      <c r="AG2106" s="284">
        <v>237</v>
      </c>
      <c r="AH2106" s="284">
        <v>273</v>
      </c>
      <c r="AI2106" s="284">
        <v>237</v>
      </c>
      <c r="AJ2106" s="284">
        <v>214</v>
      </c>
      <c r="AK2106" s="284">
        <v>237</v>
      </c>
      <c r="AL2106" s="284">
        <v>273</v>
      </c>
      <c r="AM2106" s="284">
        <v>214</v>
      </c>
      <c r="AN2106" s="284">
        <v>237</v>
      </c>
      <c r="AO2106" s="284">
        <v>273</v>
      </c>
      <c r="AP2106" s="284">
        <v>261</v>
      </c>
      <c r="AQ2106" s="284">
        <v>261</v>
      </c>
      <c r="AR2106" s="284">
        <v>261</v>
      </c>
      <c r="AS2106" s="284">
        <v>261</v>
      </c>
      <c r="AU2106" t="s">
        <v>1672</v>
      </c>
    </row>
    <row r="2107" spans="4:47" ht="13.5" customHeight="1">
      <c r="D2107" s="283" t="s">
        <v>1673</v>
      </c>
      <c r="E2107" s="282"/>
      <c r="F2107" s="285" t="s">
        <v>1742</v>
      </c>
      <c r="G2107" s="199">
        <v>3</v>
      </c>
      <c r="H2107" s="284">
        <v>237</v>
      </c>
      <c r="I2107" s="284">
        <v>266</v>
      </c>
      <c r="J2107" s="284">
        <v>306</v>
      </c>
      <c r="K2107" s="284">
        <v>237</v>
      </c>
      <c r="L2107" s="284">
        <v>266</v>
      </c>
      <c r="M2107" s="284">
        <v>306</v>
      </c>
      <c r="N2107" s="284">
        <v>269</v>
      </c>
      <c r="O2107" s="284">
        <v>237</v>
      </c>
      <c r="P2107" s="284">
        <v>266</v>
      </c>
      <c r="Q2107" s="284">
        <v>306</v>
      </c>
      <c r="R2107" s="284">
        <v>269</v>
      </c>
      <c r="S2107" s="284">
        <v>237</v>
      </c>
      <c r="T2107" s="284">
        <v>266</v>
      </c>
      <c r="U2107" s="284">
        <v>306</v>
      </c>
      <c r="V2107" s="284">
        <v>266</v>
      </c>
      <c r="W2107" s="284">
        <v>306</v>
      </c>
      <c r="X2107" s="284">
        <v>237</v>
      </c>
      <c r="Y2107" s="284">
        <v>266</v>
      </c>
      <c r="Z2107" s="284">
        <v>306</v>
      </c>
      <c r="AA2107" s="284">
        <v>269</v>
      </c>
      <c r="AB2107" s="284">
        <v>237</v>
      </c>
      <c r="AC2107" s="284">
        <v>266</v>
      </c>
      <c r="AD2107" s="284">
        <v>306</v>
      </c>
      <c r="AE2107" s="284">
        <v>269</v>
      </c>
      <c r="AF2107" s="284">
        <v>237</v>
      </c>
      <c r="AG2107" s="284">
        <v>266</v>
      </c>
      <c r="AH2107" s="284">
        <v>306</v>
      </c>
      <c r="AI2107" s="284">
        <v>266</v>
      </c>
      <c r="AJ2107" s="284">
        <v>237</v>
      </c>
      <c r="AK2107" s="284">
        <v>266</v>
      </c>
      <c r="AL2107" s="284">
        <v>306</v>
      </c>
      <c r="AM2107" s="284">
        <v>237</v>
      </c>
      <c r="AN2107" s="284">
        <v>266</v>
      </c>
      <c r="AO2107" s="284">
        <v>306</v>
      </c>
      <c r="AP2107" s="284">
        <v>292</v>
      </c>
      <c r="AQ2107" s="284">
        <v>292</v>
      </c>
      <c r="AR2107" s="284">
        <v>292</v>
      </c>
      <c r="AS2107" s="284">
        <v>292</v>
      </c>
      <c r="AU2107" t="s">
        <v>1673</v>
      </c>
    </row>
    <row r="2108" spans="4:47" ht="13.5" customHeight="1">
      <c r="D2108" s="283" t="s">
        <v>1674</v>
      </c>
      <c r="E2108" s="282"/>
      <c r="F2108" s="285" t="s">
        <v>1743</v>
      </c>
      <c r="G2108" s="199">
        <v>4</v>
      </c>
      <c r="H2108" s="284">
        <v>285</v>
      </c>
      <c r="I2108" s="284">
        <v>321</v>
      </c>
      <c r="J2108" s="284">
        <v>370</v>
      </c>
      <c r="K2108" s="284">
        <v>285</v>
      </c>
      <c r="L2108" s="284">
        <v>321</v>
      </c>
      <c r="M2108" s="284">
        <v>370</v>
      </c>
      <c r="N2108" s="284">
        <v>324</v>
      </c>
      <c r="O2108" s="284">
        <v>285</v>
      </c>
      <c r="P2108" s="284">
        <v>321</v>
      </c>
      <c r="Q2108" s="284">
        <v>370</v>
      </c>
      <c r="R2108" s="284">
        <v>324</v>
      </c>
      <c r="S2108" s="284">
        <v>285</v>
      </c>
      <c r="T2108" s="284">
        <v>321</v>
      </c>
      <c r="U2108" s="284">
        <v>370</v>
      </c>
      <c r="V2108" s="284">
        <v>321</v>
      </c>
      <c r="W2108" s="284">
        <v>370</v>
      </c>
      <c r="X2108" s="284">
        <v>285</v>
      </c>
      <c r="Y2108" s="284">
        <v>321</v>
      </c>
      <c r="Z2108" s="284">
        <v>370</v>
      </c>
      <c r="AA2108" s="284">
        <v>324</v>
      </c>
      <c r="AB2108" s="284">
        <v>285</v>
      </c>
      <c r="AC2108" s="284">
        <v>321</v>
      </c>
      <c r="AD2108" s="284">
        <v>370</v>
      </c>
      <c r="AE2108" s="284">
        <v>324</v>
      </c>
      <c r="AF2108" s="284">
        <v>285</v>
      </c>
      <c r="AG2108" s="284">
        <v>321</v>
      </c>
      <c r="AH2108" s="284">
        <v>370</v>
      </c>
      <c r="AI2108" s="284">
        <v>321</v>
      </c>
      <c r="AJ2108" s="284">
        <v>285</v>
      </c>
      <c r="AK2108" s="284">
        <v>321</v>
      </c>
      <c r="AL2108" s="284">
        <v>370</v>
      </c>
      <c r="AM2108" s="284">
        <v>285</v>
      </c>
      <c r="AN2108" s="284">
        <v>321</v>
      </c>
      <c r="AO2108" s="284">
        <v>370</v>
      </c>
      <c r="AP2108" s="284">
        <v>353</v>
      </c>
      <c r="AQ2108" s="284">
        <v>353</v>
      </c>
      <c r="AR2108" s="284">
        <v>353</v>
      </c>
      <c r="AS2108" s="284">
        <v>353</v>
      </c>
      <c r="AU2108" t="s">
        <v>1674</v>
      </c>
    </row>
    <row r="2109" spans="4:47" ht="13.5" customHeight="1">
      <c r="D2109" s="283" t="s">
        <v>1675</v>
      </c>
      <c r="E2109" s="282"/>
      <c r="F2109" s="285" t="s">
        <v>1744</v>
      </c>
      <c r="G2109" s="199">
        <v>5</v>
      </c>
      <c r="H2109" s="284">
        <v>332</v>
      </c>
      <c r="I2109" s="284">
        <v>376</v>
      </c>
      <c r="J2109" s="284">
        <v>432</v>
      </c>
      <c r="K2109" s="284">
        <v>332</v>
      </c>
      <c r="L2109" s="284">
        <v>376</v>
      </c>
      <c r="M2109" s="284">
        <v>432</v>
      </c>
      <c r="N2109" s="284">
        <v>377</v>
      </c>
      <c r="O2109" s="284">
        <v>332</v>
      </c>
      <c r="P2109" s="284">
        <v>376</v>
      </c>
      <c r="Q2109" s="284">
        <v>432</v>
      </c>
      <c r="R2109" s="284">
        <v>377</v>
      </c>
      <c r="S2109" s="284">
        <v>332</v>
      </c>
      <c r="T2109" s="284">
        <v>376</v>
      </c>
      <c r="U2109" s="284">
        <v>432</v>
      </c>
      <c r="V2109" s="284">
        <v>376</v>
      </c>
      <c r="W2109" s="284">
        <v>432</v>
      </c>
      <c r="X2109" s="284">
        <v>332</v>
      </c>
      <c r="Y2109" s="284">
        <v>376</v>
      </c>
      <c r="Z2109" s="284">
        <v>432</v>
      </c>
      <c r="AA2109" s="284">
        <v>377</v>
      </c>
      <c r="AB2109" s="284">
        <v>332</v>
      </c>
      <c r="AC2109" s="284">
        <v>376</v>
      </c>
      <c r="AD2109" s="284">
        <v>432</v>
      </c>
      <c r="AE2109" s="284">
        <v>377</v>
      </c>
      <c r="AF2109" s="284">
        <v>332</v>
      </c>
      <c r="AG2109" s="284">
        <v>376</v>
      </c>
      <c r="AH2109" s="284">
        <v>432</v>
      </c>
      <c r="AI2109" s="284">
        <v>376</v>
      </c>
      <c r="AJ2109" s="284">
        <v>332</v>
      </c>
      <c r="AK2109" s="284">
        <v>376</v>
      </c>
      <c r="AL2109" s="284">
        <v>432</v>
      </c>
      <c r="AM2109" s="284">
        <v>332</v>
      </c>
      <c r="AN2109" s="284">
        <v>376</v>
      </c>
      <c r="AO2109" s="284">
        <v>432</v>
      </c>
      <c r="AP2109" s="284">
        <v>413</v>
      </c>
      <c r="AQ2109" s="284">
        <v>413</v>
      </c>
      <c r="AR2109" s="284">
        <v>413</v>
      </c>
      <c r="AS2109" s="284">
        <v>413</v>
      </c>
      <c r="AU2109" t="s">
        <v>1675</v>
      </c>
    </row>
    <row r="2110" spans="4:47" ht="13.5" customHeight="1">
      <c r="D2110" s="283" t="s">
        <v>4649</v>
      </c>
      <c r="E2110" s="282"/>
      <c r="F2110" s="285" t="s">
        <v>1744</v>
      </c>
      <c r="G2110" s="199">
        <v>5.5</v>
      </c>
      <c r="H2110" s="284">
        <v>356</v>
      </c>
      <c r="I2110" s="284">
        <v>403</v>
      </c>
      <c r="J2110" s="284">
        <v>463</v>
      </c>
      <c r="K2110" s="284">
        <v>356</v>
      </c>
      <c r="L2110" s="284">
        <v>403</v>
      </c>
      <c r="M2110" s="284">
        <v>463</v>
      </c>
      <c r="N2110" s="284">
        <v>404</v>
      </c>
      <c r="O2110" s="284">
        <v>356</v>
      </c>
      <c r="P2110" s="284">
        <v>403</v>
      </c>
      <c r="Q2110" s="284">
        <v>463</v>
      </c>
      <c r="R2110" s="284">
        <v>404</v>
      </c>
      <c r="S2110" s="284">
        <v>356</v>
      </c>
      <c r="T2110" s="284">
        <v>403</v>
      </c>
      <c r="U2110" s="284">
        <v>463</v>
      </c>
      <c r="V2110" s="284">
        <v>403</v>
      </c>
      <c r="W2110" s="284">
        <v>463</v>
      </c>
      <c r="X2110" s="284">
        <v>356</v>
      </c>
      <c r="Y2110" s="284">
        <v>403</v>
      </c>
      <c r="Z2110" s="284">
        <v>463</v>
      </c>
      <c r="AA2110" s="284">
        <v>404</v>
      </c>
      <c r="AB2110" s="284">
        <v>356</v>
      </c>
      <c r="AC2110" s="284">
        <v>403</v>
      </c>
      <c r="AD2110" s="284">
        <v>463</v>
      </c>
      <c r="AE2110" s="284">
        <v>404</v>
      </c>
      <c r="AF2110" s="284">
        <v>356</v>
      </c>
      <c r="AG2110" s="284">
        <v>403</v>
      </c>
      <c r="AH2110" s="284">
        <v>463</v>
      </c>
      <c r="AI2110" s="284">
        <v>403</v>
      </c>
      <c r="AJ2110" s="284">
        <v>356</v>
      </c>
      <c r="AK2110" s="284">
        <v>403</v>
      </c>
      <c r="AL2110" s="284">
        <v>463</v>
      </c>
      <c r="AM2110" s="284">
        <v>356</v>
      </c>
      <c r="AN2110" s="284">
        <v>403</v>
      </c>
      <c r="AO2110" s="284">
        <v>463</v>
      </c>
      <c r="AP2110" s="284">
        <v>443</v>
      </c>
      <c r="AQ2110" s="284">
        <v>443</v>
      </c>
      <c r="AR2110" s="284">
        <v>443</v>
      </c>
      <c r="AS2110" s="284">
        <v>443</v>
      </c>
      <c r="AU2110" t="s">
        <v>4649</v>
      </c>
    </row>
    <row r="2111" spans="4:47" ht="13.5" customHeight="1">
      <c r="D2111" s="283" t="s">
        <v>1676</v>
      </c>
      <c r="E2111" s="282"/>
      <c r="F2111" s="285" t="s">
        <v>1744</v>
      </c>
      <c r="G2111" s="199">
        <v>6</v>
      </c>
      <c r="H2111" s="284">
        <v>380</v>
      </c>
      <c r="I2111" s="284">
        <v>430</v>
      </c>
      <c r="J2111" s="284">
        <v>494</v>
      </c>
      <c r="K2111" s="284">
        <v>380</v>
      </c>
      <c r="L2111" s="284">
        <v>430</v>
      </c>
      <c r="M2111" s="284">
        <v>494</v>
      </c>
      <c r="N2111" s="284">
        <v>431</v>
      </c>
      <c r="O2111" s="284">
        <v>380</v>
      </c>
      <c r="P2111" s="284">
        <v>430</v>
      </c>
      <c r="Q2111" s="284">
        <v>494</v>
      </c>
      <c r="R2111" s="284">
        <v>431</v>
      </c>
      <c r="S2111" s="284">
        <v>380</v>
      </c>
      <c r="T2111" s="284">
        <v>430</v>
      </c>
      <c r="U2111" s="284">
        <v>494</v>
      </c>
      <c r="V2111" s="284">
        <v>430</v>
      </c>
      <c r="W2111" s="284">
        <v>494</v>
      </c>
      <c r="X2111" s="284">
        <v>380</v>
      </c>
      <c r="Y2111" s="284">
        <v>430</v>
      </c>
      <c r="Z2111" s="284">
        <v>494</v>
      </c>
      <c r="AA2111" s="284">
        <v>431</v>
      </c>
      <c r="AB2111" s="284">
        <v>380</v>
      </c>
      <c r="AC2111" s="284">
        <v>430</v>
      </c>
      <c r="AD2111" s="284">
        <v>494</v>
      </c>
      <c r="AE2111" s="284">
        <v>431</v>
      </c>
      <c r="AF2111" s="284">
        <v>380</v>
      </c>
      <c r="AG2111" s="284">
        <v>430</v>
      </c>
      <c r="AH2111" s="284">
        <v>494</v>
      </c>
      <c r="AI2111" s="284">
        <v>430</v>
      </c>
      <c r="AJ2111" s="284">
        <v>380</v>
      </c>
      <c r="AK2111" s="284">
        <v>430</v>
      </c>
      <c r="AL2111" s="284">
        <v>494</v>
      </c>
      <c r="AM2111" s="284">
        <v>380</v>
      </c>
      <c r="AN2111" s="284">
        <v>430</v>
      </c>
      <c r="AO2111" s="284">
        <v>494</v>
      </c>
      <c r="AP2111" s="284">
        <v>472</v>
      </c>
      <c r="AQ2111" s="284">
        <v>472</v>
      </c>
      <c r="AR2111" s="284">
        <v>472</v>
      </c>
      <c r="AS2111" s="284">
        <v>472</v>
      </c>
      <c r="AU2111" t="s">
        <v>1676</v>
      </c>
    </row>
    <row r="2112" spans="4:47" ht="13.5" customHeight="1">
      <c r="D2112" s="283" t="s">
        <v>2956</v>
      </c>
      <c r="E2112" s="282"/>
      <c r="F2112" s="285" t="s">
        <v>1745</v>
      </c>
      <c r="G2112" s="199">
        <v>6.5</v>
      </c>
      <c r="H2112" s="284">
        <v>417</v>
      </c>
      <c r="I2112" s="284">
        <v>471</v>
      </c>
      <c r="J2112" s="284">
        <v>542</v>
      </c>
      <c r="K2112" s="284">
        <v>417</v>
      </c>
      <c r="L2112" s="284">
        <v>471</v>
      </c>
      <c r="M2112" s="284">
        <v>542</v>
      </c>
      <c r="N2112" s="284">
        <v>477</v>
      </c>
      <c r="O2112" s="284">
        <v>417</v>
      </c>
      <c r="P2112" s="284">
        <v>471</v>
      </c>
      <c r="Q2112" s="284">
        <v>542</v>
      </c>
      <c r="R2112" s="284">
        <v>477</v>
      </c>
      <c r="S2112" s="284">
        <v>417</v>
      </c>
      <c r="T2112" s="284">
        <v>471</v>
      </c>
      <c r="U2112" s="284">
        <v>542</v>
      </c>
      <c r="V2112" s="284">
        <v>471</v>
      </c>
      <c r="W2112" s="284">
        <v>542</v>
      </c>
      <c r="X2112" s="284">
        <v>417</v>
      </c>
      <c r="Y2112" s="284">
        <v>471</v>
      </c>
      <c r="Z2112" s="284">
        <v>542</v>
      </c>
      <c r="AA2112" s="284">
        <v>477</v>
      </c>
      <c r="AB2112" s="284">
        <v>417</v>
      </c>
      <c r="AC2112" s="284">
        <v>471</v>
      </c>
      <c r="AD2112" s="284">
        <v>542</v>
      </c>
      <c r="AE2112" s="284">
        <v>477</v>
      </c>
      <c r="AF2112" s="284">
        <v>417</v>
      </c>
      <c r="AG2112" s="284">
        <v>471</v>
      </c>
      <c r="AH2112" s="284">
        <v>542</v>
      </c>
      <c r="AI2112" s="284">
        <v>471</v>
      </c>
      <c r="AJ2112" s="284">
        <v>417</v>
      </c>
      <c r="AK2112" s="284">
        <v>471</v>
      </c>
      <c r="AL2112" s="284">
        <v>542</v>
      </c>
      <c r="AM2112" s="284">
        <v>417</v>
      </c>
      <c r="AN2112" s="284">
        <v>471</v>
      </c>
      <c r="AO2112" s="284">
        <v>542</v>
      </c>
      <c r="AP2112" s="284">
        <v>518</v>
      </c>
      <c r="AQ2112" s="284">
        <v>518</v>
      </c>
      <c r="AR2112" s="284">
        <v>518</v>
      </c>
      <c r="AS2112" s="284">
        <v>518</v>
      </c>
      <c r="AU2112" t="s">
        <v>2956</v>
      </c>
    </row>
    <row r="2113" spans="4:47" ht="13.5" customHeight="1">
      <c r="D2113" s="283" t="s">
        <v>1677</v>
      </c>
      <c r="E2113" s="282"/>
      <c r="F2113" s="285" t="s">
        <v>1745</v>
      </c>
      <c r="G2113" s="199">
        <v>7</v>
      </c>
      <c r="H2113" s="284">
        <v>430</v>
      </c>
      <c r="I2113" s="284">
        <v>488</v>
      </c>
      <c r="J2113" s="284">
        <v>561</v>
      </c>
      <c r="K2113" s="284">
        <v>430</v>
      </c>
      <c r="L2113" s="284">
        <v>488</v>
      </c>
      <c r="M2113" s="284">
        <v>561</v>
      </c>
      <c r="N2113" s="284">
        <v>488</v>
      </c>
      <c r="O2113" s="284">
        <v>430</v>
      </c>
      <c r="P2113" s="284">
        <v>488</v>
      </c>
      <c r="Q2113" s="284">
        <v>561</v>
      </c>
      <c r="R2113" s="284">
        <v>488</v>
      </c>
      <c r="S2113" s="284">
        <v>430</v>
      </c>
      <c r="T2113" s="284">
        <v>488</v>
      </c>
      <c r="U2113" s="284">
        <v>561</v>
      </c>
      <c r="V2113" s="284">
        <v>488</v>
      </c>
      <c r="W2113" s="284">
        <v>561</v>
      </c>
      <c r="X2113" s="284">
        <v>430</v>
      </c>
      <c r="Y2113" s="284">
        <v>488</v>
      </c>
      <c r="Z2113" s="284">
        <v>561</v>
      </c>
      <c r="AA2113" s="284">
        <v>488</v>
      </c>
      <c r="AB2113" s="284">
        <v>430</v>
      </c>
      <c r="AC2113" s="284">
        <v>488</v>
      </c>
      <c r="AD2113" s="284">
        <v>561</v>
      </c>
      <c r="AE2113" s="284">
        <v>488</v>
      </c>
      <c r="AF2113" s="284">
        <v>430</v>
      </c>
      <c r="AG2113" s="284">
        <v>488</v>
      </c>
      <c r="AH2113" s="284">
        <v>561</v>
      </c>
      <c r="AI2113" s="284">
        <v>488</v>
      </c>
      <c r="AJ2113" s="284">
        <v>430</v>
      </c>
      <c r="AK2113" s="284">
        <v>488</v>
      </c>
      <c r="AL2113" s="284">
        <v>561</v>
      </c>
      <c r="AM2113" s="284">
        <v>430</v>
      </c>
      <c r="AN2113" s="284">
        <v>488</v>
      </c>
      <c r="AO2113" s="284">
        <v>561</v>
      </c>
      <c r="AP2113" s="284">
        <v>536</v>
      </c>
      <c r="AQ2113" s="284">
        <v>536</v>
      </c>
      <c r="AR2113" s="284">
        <v>536</v>
      </c>
      <c r="AS2113" s="284">
        <v>536</v>
      </c>
      <c r="AU2113" t="s">
        <v>1677</v>
      </c>
    </row>
    <row r="2114" spans="4:47" ht="13.5" customHeight="1">
      <c r="D2114" s="283" t="s">
        <v>1678</v>
      </c>
      <c r="E2114" s="282"/>
      <c r="F2114" s="285" t="s">
        <v>1746</v>
      </c>
      <c r="G2114" s="199">
        <v>2.3000000000000003</v>
      </c>
      <c r="H2114" s="284">
        <v>224</v>
      </c>
      <c r="I2114" s="284">
        <v>249</v>
      </c>
      <c r="J2114" s="284">
        <v>286</v>
      </c>
      <c r="K2114" s="284">
        <v>224</v>
      </c>
      <c r="L2114" s="284">
        <v>249</v>
      </c>
      <c r="M2114" s="284">
        <v>286</v>
      </c>
      <c r="N2114" s="284">
        <v>253</v>
      </c>
      <c r="O2114" s="284">
        <v>224</v>
      </c>
      <c r="P2114" s="284">
        <v>249</v>
      </c>
      <c r="Q2114" s="284">
        <v>286</v>
      </c>
      <c r="R2114" s="284">
        <v>253</v>
      </c>
      <c r="S2114" s="284">
        <v>224</v>
      </c>
      <c r="T2114" s="284">
        <v>249</v>
      </c>
      <c r="U2114" s="284">
        <v>286</v>
      </c>
      <c r="V2114" s="284">
        <v>249</v>
      </c>
      <c r="W2114" s="284">
        <v>286</v>
      </c>
      <c r="X2114" s="284">
        <v>224</v>
      </c>
      <c r="Y2114" s="284">
        <v>249</v>
      </c>
      <c r="Z2114" s="284">
        <v>286</v>
      </c>
      <c r="AA2114" s="284">
        <v>253</v>
      </c>
      <c r="AB2114" s="284">
        <v>224</v>
      </c>
      <c r="AC2114" s="284">
        <v>249</v>
      </c>
      <c r="AD2114" s="284">
        <v>286</v>
      </c>
      <c r="AE2114" s="284">
        <v>253</v>
      </c>
      <c r="AF2114" s="284">
        <v>224</v>
      </c>
      <c r="AG2114" s="284">
        <v>249</v>
      </c>
      <c r="AH2114" s="284">
        <v>286</v>
      </c>
      <c r="AI2114" s="284">
        <v>249</v>
      </c>
      <c r="AJ2114" s="284">
        <v>224</v>
      </c>
      <c r="AK2114" s="284">
        <v>249</v>
      </c>
      <c r="AL2114" s="284">
        <v>286</v>
      </c>
      <c r="AM2114" s="284">
        <v>224</v>
      </c>
      <c r="AN2114" s="284">
        <v>249</v>
      </c>
      <c r="AO2114" s="284">
        <v>286</v>
      </c>
      <c r="AP2114" s="284">
        <v>273</v>
      </c>
      <c r="AQ2114" s="284">
        <v>273</v>
      </c>
      <c r="AR2114" s="284">
        <v>273</v>
      </c>
      <c r="AS2114" s="284">
        <v>273</v>
      </c>
      <c r="AU2114" t="s">
        <v>1678</v>
      </c>
    </row>
    <row r="2115" spans="4:47" ht="13.5" customHeight="1">
      <c r="D2115" s="283" t="s">
        <v>1679</v>
      </c>
      <c r="E2115" s="282"/>
      <c r="F2115" s="285" t="s">
        <v>1746</v>
      </c>
      <c r="G2115" s="199">
        <v>3.4</v>
      </c>
      <c r="H2115" s="284">
        <v>247</v>
      </c>
      <c r="I2115" s="284">
        <v>278</v>
      </c>
      <c r="J2115" s="284">
        <v>320</v>
      </c>
      <c r="K2115" s="284">
        <v>247</v>
      </c>
      <c r="L2115" s="284">
        <v>278</v>
      </c>
      <c r="M2115" s="284">
        <v>320</v>
      </c>
      <c r="N2115" s="284">
        <v>281</v>
      </c>
      <c r="O2115" s="284">
        <v>247</v>
      </c>
      <c r="P2115" s="284">
        <v>278</v>
      </c>
      <c r="Q2115" s="284">
        <v>320</v>
      </c>
      <c r="R2115" s="284">
        <v>281</v>
      </c>
      <c r="S2115" s="284">
        <v>247</v>
      </c>
      <c r="T2115" s="284">
        <v>278</v>
      </c>
      <c r="U2115" s="284">
        <v>320</v>
      </c>
      <c r="V2115" s="284">
        <v>278</v>
      </c>
      <c r="W2115" s="284">
        <v>320</v>
      </c>
      <c r="X2115" s="284">
        <v>247</v>
      </c>
      <c r="Y2115" s="284">
        <v>278</v>
      </c>
      <c r="Z2115" s="284">
        <v>320</v>
      </c>
      <c r="AA2115" s="284">
        <v>281</v>
      </c>
      <c r="AB2115" s="284">
        <v>247</v>
      </c>
      <c r="AC2115" s="284">
        <v>278</v>
      </c>
      <c r="AD2115" s="284">
        <v>320</v>
      </c>
      <c r="AE2115" s="284">
        <v>281</v>
      </c>
      <c r="AF2115" s="284">
        <v>247</v>
      </c>
      <c r="AG2115" s="284">
        <v>278</v>
      </c>
      <c r="AH2115" s="284">
        <v>320</v>
      </c>
      <c r="AI2115" s="284">
        <v>278</v>
      </c>
      <c r="AJ2115" s="284">
        <v>247</v>
      </c>
      <c r="AK2115" s="284">
        <v>278</v>
      </c>
      <c r="AL2115" s="284">
        <v>320</v>
      </c>
      <c r="AM2115" s="284">
        <v>247</v>
      </c>
      <c r="AN2115" s="284">
        <v>278</v>
      </c>
      <c r="AO2115" s="284">
        <v>320</v>
      </c>
      <c r="AP2115" s="284">
        <v>306</v>
      </c>
      <c r="AQ2115" s="284">
        <v>306</v>
      </c>
      <c r="AR2115" s="284">
        <v>306</v>
      </c>
      <c r="AS2115" s="284">
        <v>306</v>
      </c>
      <c r="AU2115" t="s">
        <v>1679</v>
      </c>
    </row>
    <row r="2116" spans="4:47" ht="13.5" customHeight="1">
      <c r="D2116" s="283" t="s">
        <v>1680</v>
      </c>
      <c r="E2116" s="282"/>
      <c r="F2116" s="285" t="s">
        <v>1747</v>
      </c>
      <c r="G2116" s="199">
        <v>4.5</v>
      </c>
      <c r="H2116" s="284">
        <v>300</v>
      </c>
      <c r="I2116" s="284">
        <v>339</v>
      </c>
      <c r="J2116" s="284">
        <v>390</v>
      </c>
      <c r="K2116" s="284">
        <v>300</v>
      </c>
      <c r="L2116" s="284">
        <v>339</v>
      </c>
      <c r="M2116" s="284">
        <v>390</v>
      </c>
      <c r="N2116" s="284">
        <v>341</v>
      </c>
      <c r="O2116" s="284">
        <v>300</v>
      </c>
      <c r="P2116" s="284">
        <v>339</v>
      </c>
      <c r="Q2116" s="284">
        <v>390</v>
      </c>
      <c r="R2116" s="284">
        <v>341</v>
      </c>
      <c r="S2116" s="284">
        <v>300</v>
      </c>
      <c r="T2116" s="284">
        <v>339</v>
      </c>
      <c r="U2116" s="284">
        <v>390</v>
      </c>
      <c r="V2116" s="284">
        <v>339</v>
      </c>
      <c r="W2116" s="284">
        <v>390</v>
      </c>
      <c r="X2116" s="284">
        <v>300</v>
      </c>
      <c r="Y2116" s="284">
        <v>339</v>
      </c>
      <c r="Z2116" s="284">
        <v>390</v>
      </c>
      <c r="AA2116" s="284">
        <v>341</v>
      </c>
      <c r="AB2116" s="284">
        <v>300</v>
      </c>
      <c r="AC2116" s="284">
        <v>339</v>
      </c>
      <c r="AD2116" s="284">
        <v>390</v>
      </c>
      <c r="AE2116" s="284">
        <v>341</v>
      </c>
      <c r="AF2116" s="284">
        <v>300</v>
      </c>
      <c r="AG2116" s="284">
        <v>339</v>
      </c>
      <c r="AH2116" s="284">
        <v>390</v>
      </c>
      <c r="AI2116" s="284">
        <v>339</v>
      </c>
      <c r="AJ2116" s="284">
        <v>300</v>
      </c>
      <c r="AK2116" s="284">
        <v>339</v>
      </c>
      <c r="AL2116" s="284">
        <v>390</v>
      </c>
      <c r="AM2116" s="284">
        <v>300</v>
      </c>
      <c r="AN2116" s="284">
        <v>339</v>
      </c>
      <c r="AO2116" s="284">
        <v>390</v>
      </c>
      <c r="AP2116" s="284">
        <v>372</v>
      </c>
      <c r="AQ2116" s="284">
        <v>372</v>
      </c>
      <c r="AR2116" s="284">
        <v>372</v>
      </c>
      <c r="AS2116" s="284">
        <v>372</v>
      </c>
      <c r="AU2116" t="s">
        <v>1680</v>
      </c>
    </row>
    <row r="2117" spans="4:47" ht="13.5" customHeight="1">
      <c r="D2117" s="283" t="s">
        <v>1681</v>
      </c>
      <c r="E2117" s="282"/>
      <c r="F2117" s="285" t="s">
        <v>1748</v>
      </c>
      <c r="G2117" s="199">
        <v>5.6999999999999993</v>
      </c>
      <c r="H2117" s="284">
        <v>373</v>
      </c>
      <c r="I2117" s="284">
        <v>420</v>
      </c>
      <c r="J2117" s="284">
        <v>483</v>
      </c>
      <c r="K2117" s="284">
        <v>373</v>
      </c>
      <c r="L2117" s="284">
        <v>420</v>
      </c>
      <c r="M2117" s="284">
        <v>483</v>
      </c>
      <c r="N2117" s="284">
        <v>422</v>
      </c>
      <c r="O2117" s="284">
        <v>373</v>
      </c>
      <c r="P2117" s="284">
        <v>420</v>
      </c>
      <c r="Q2117" s="284">
        <v>483</v>
      </c>
      <c r="R2117" s="284">
        <v>422</v>
      </c>
      <c r="S2117" s="284">
        <v>373</v>
      </c>
      <c r="T2117" s="284">
        <v>420</v>
      </c>
      <c r="U2117" s="284">
        <v>483</v>
      </c>
      <c r="V2117" s="284">
        <v>420</v>
      </c>
      <c r="W2117" s="284">
        <v>483</v>
      </c>
      <c r="X2117" s="284">
        <v>373</v>
      </c>
      <c r="Y2117" s="284">
        <v>420</v>
      </c>
      <c r="Z2117" s="284">
        <v>483</v>
      </c>
      <c r="AA2117" s="284">
        <v>422</v>
      </c>
      <c r="AB2117" s="284">
        <v>373</v>
      </c>
      <c r="AC2117" s="284">
        <v>420</v>
      </c>
      <c r="AD2117" s="284">
        <v>483</v>
      </c>
      <c r="AE2117" s="284">
        <v>422</v>
      </c>
      <c r="AF2117" s="284">
        <v>373</v>
      </c>
      <c r="AG2117" s="284">
        <v>420</v>
      </c>
      <c r="AH2117" s="284">
        <v>483</v>
      </c>
      <c r="AI2117" s="284">
        <v>420</v>
      </c>
      <c r="AJ2117" s="284">
        <v>373</v>
      </c>
      <c r="AK2117" s="284">
        <v>420</v>
      </c>
      <c r="AL2117" s="284">
        <v>483</v>
      </c>
      <c r="AM2117" s="284">
        <v>373</v>
      </c>
      <c r="AN2117" s="284">
        <v>420</v>
      </c>
      <c r="AO2117" s="284">
        <v>483</v>
      </c>
      <c r="AP2117" s="284">
        <v>461</v>
      </c>
      <c r="AQ2117" s="284">
        <v>461</v>
      </c>
      <c r="AR2117" s="284">
        <v>461</v>
      </c>
      <c r="AS2117" s="284">
        <v>461</v>
      </c>
      <c r="AU2117" t="s">
        <v>1681</v>
      </c>
    </row>
    <row r="2118" spans="4:47" ht="13.5" customHeight="1">
      <c r="D2118" s="283" t="s">
        <v>4650</v>
      </c>
      <c r="E2118" s="282"/>
      <c r="F2118" s="285" t="s">
        <v>1748</v>
      </c>
      <c r="G2118" s="199">
        <v>6.1999999999999993</v>
      </c>
      <c r="H2118" s="284">
        <v>387</v>
      </c>
      <c r="I2118" s="284">
        <v>437</v>
      </c>
      <c r="J2118" s="284">
        <v>503</v>
      </c>
      <c r="K2118" s="284">
        <v>387</v>
      </c>
      <c r="L2118" s="284">
        <v>437</v>
      </c>
      <c r="M2118" s="284">
        <v>503</v>
      </c>
      <c r="N2118" s="284">
        <v>439</v>
      </c>
      <c r="O2118" s="284">
        <v>387</v>
      </c>
      <c r="P2118" s="284">
        <v>437</v>
      </c>
      <c r="Q2118" s="284">
        <v>503</v>
      </c>
      <c r="R2118" s="284">
        <v>439</v>
      </c>
      <c r="S2118" s="284">
        <v>387</v>
      </c>
      <c r="T2118" s="284">
        <v>437</v>
      </c>
      <c r="U2118" s="284">
        <v>503</v>
      </c>
      <c r="V2118" s="284">
        <v>437</v>
      </c>
      <c r="W2118" s="284">
        <v>503</v>
      </c>
      <c r="X2118" s="284">
        <v>387</v>
      </c>
      <c r="Y2118" s="284">
        <v>437</v>
      </c>
      <c r="Z2118" s="284">
        <v>503</v>
      </c>
      <c r="AA2118" s="284">
        <v>439</v>
      </c>
      <c r="AB2118" s="284">
        <v>387</v>
      </c>
      <c r="AC2118" s="284">
        <v>437</v>
      </c>
      <c r="AD2118" s="284">
        <v>503</v>
      </c>
      <c r="AE2118" s="284">
        <v>439</v>
      </c>
      <c r="AF2118" s="284">
        <v>387</v>
      </c>
      <c r="AG2118" s="284">
        <v>437</v>
      </c>
      <c r="AH2118" s="284">
        <v>503</v>
      </c>
      <c r="AI2118" s="284">
        <v>437</v>
      </c>
      <c r="AJ2118" s="284">
        <v>387</v>
      </c>
      <c r="AK2118" s="284">
        <v>437</v>
      </c>
      <c r="AL2118" s="284">
        <v>503</v>
      </c>
      <c r="AM2118" s="284">
        <v>387</v>
      </c>
      <c r="AN2118" s="284">
        <v>437</v>
      </c>
      <c r="AO2118" s="284">
        <v>503</v>
      </c>
      <c r="AP2118" s="284">
        <v>480</v>
      </c>
      <c r="AQ2118" s="284">
        <v>480</v>
      </c>
      <c r="AR2118" s="284">
        <v>480</v>
      </c>
      <c r="AS2118" s="284">
        <v>480</v>
      </c>
      <c r="AU2118" t="s">
        <v>4650</v>
      </c>
    </row>
    <row r="2119" spans="4:47" ht="13.5" customHeight="1">
      <c r="D2119" s="283" t="s">
        <v>1682</v>
      </c>
      <c r="E2119" s="282"/>
      <c r="F2119" s="285" t="s">
        <v>1748</v>
      </c>
      <c r="G2119" s="199">
        <v>6.8</v>
      </c>
      <c r="H2119" s="284">
        <v>401</v>
      </c>
      <c r="I2119" s="284">
        <v>454</v>
      </c>
      <c r="J2119" s="284">
        <v>523</v>
      </c>
      <c r="K2119" s="284">
        <v>401</v>
      </c>
      <c r="L2119" s="284">
        <v>454</v>
      </c>
      <c r="M2119" s="284">
        <v>523</v>
      </c>
      <c r="N2119" s="284">
        <v>455</v>
      </c>
      <c r="O2119" s="284">
        <v>401</v>
      </c>
      <c r="P2119" s="284">
        <v>454</v>
      </c>
      <c r="Q2119" s="284">
        <v>523</v>
      </c>
      <c r="R2119" s="284">
        <v>455</v>
      </c>
      <c r="S2119" s="284">
        <v>401</v>
      </c>
      <c r="T2119" s="284">
        <v>454</v>
      </c>
      <c r="U2119" s="284">
        <v>523</v>
      </c>
      <c r="V2119" s="284">
        <v>454</v>
      </c>
      <c r="W2119" s="284">
        <v>523</v>
      </c>
      <c r="X2119" s="284">
        <v>401</v>
      </c>
      <c r="Y2119" s="284">
        <v>454</v>
      </c>
      <c r="Z2119" s="284">
        <v>523</v>
      </c>
      <c r="AA2119" s="284">
        <v>455</v>
      </c>
      <c r="AB2119" s="284">
        <v>401</v>
      </c>
      <c r="AC2119" s="284">
        <v>454</v>
      </c>
      <c r="AD2119" s="284">
        <v>523</v>
      </c>
      <c r="AE2119" s="284">
        <v>455</v>
      </c>
      <c r="AF2119" s="284">
        <v>401</v>
      </c>
      <c r="AG2119" s="284">
        <v>454</v>
      </c>
      <c r="AH2119" s="284">
        <v>523</v>
      </c>
      <c r="AI2119" s="284">
        <v>454</v>
      </c>
      <c r="AJ2119" s="284">
        <v>401</v>
      </c>
      <c r="AK2119" s="284">
        <v>454</v>
      </c>
      <c r="AL2119" s="284">
        <v>523</v>
      </c>
      <c r="AM2119" s="284">
        <v>401</v>
      </c>
      <c r="AN2119" s="284">
        <v>454</v>
      </c>
      <c r="AO2119" s="284">
        <v>523</v>
      </c>
      <c r="AP2119" s="284">
        <v>499</v>
      </c>
      <c r="AQ2119" s="284">
        <v>499</v>
      </c>
      <c r="AR2119" s="284">
        <v>499</v>
      </c>
      <c r="AS2119" s="284">
        <v>499</v>
      </c>
      <c r="AU2119" t="s">
        <v>1682</v>
      </c>
    </row>
    <row r="2120" spans="4:47" ht="13.5" customHeight="1">
      <c r="D2120" s="283" t="s">
        <v>2957</v>
      </c>
      <c r="E2120" s="282"/>
      <c r="F2120" s="285" t="s">
        <v>1749</v>
      </c>
      <c r="G2120" s="199">
        <v>7.3999999999999995</v>
      </c>
      <c r="H2120" s="284">
        <v>443</v>
      </c>
      <c r="I2120" s="284">
        <v>501</v>
      </c>
      <c r="J2120" s="284">
        <v>576</v>
      </c>
      <c r="K2120" s="284">
        <v>443</v>
      </c>
      <c r="L2120" s="284">
        <v>501</v>
      </c>
      <c r="M2120" s="284">
        <v>576</v>
      </c>
      <c r="N2120" s="284">
        <v>506</v>
      </c>
      <c r="O2120" s="284">
        <v>443</v>
      </c>
      <c r="P2120" s="284">
        <v>501</v>
      </c>
      <c r="Q2120" s="284">
        <v>576</v>
      </c>
      <c r="R2120" s="284">
        <v>506</v>
      </c>
      <c r="S2120" s="284">
        <v>443</v>
      </c>
      <c r="T2120" s="284">
        <v>501</v>
      </c>
      <c r="U2120" s="284">
        <v>576</v>
      </c>
      <c r="V2120" s="284">
        <v>501</v>
      </c>
      <c r="W2120" s="284">
        <v>576</v>
      </c>
      <c r="X2120" s="284">
        <v>443</v>
      </c>
      <c r="Y2120" s="284">
        <v>501</v>
      </c>
      <c r="Z2120" s="284">
        <v>576</v>
      </c>
      <c r="AA2120" s="284">
        <v>506</v>
      </c>
      <c r="AB2120" s="284">
        <v>443</v>
      </c>
      <c r="AC2120" s="284">
        <v>501</v>
      </c>
      <c r="AD2120" s="284">
        <v>576</v>
      </c>
      <c r="AE2120" s="284">
        <v>506</v>
      </c>
      <c r="AF2120" s="284">
        <v>443</v>
      </c>
      <c r="AG2120" s="284">
        <v>501</v>
      </c>
      <c r="AH2120" s="284">
        <v>576</v>
      </c>
      <c r="AI2120" s="284">
        <v>501</v>
      </c>
      <c r="AJ2120" s="284">
        <v>443</v>
      </c>
      <c r="AK2120" s="284">
        <v>501</v>
      </c>
      <c r="AL2120" s="284">
        <v>576</v>
      </c>
      <c r="AM2120" s="284">
        <v>443</v>
      </c>
      <c r="AN2120" s="284">
        <v>501</v>
      </c>
      <c r="AO2120" s="284">
        <v>576</v>
      </c>
      <c r="AP2120" s="284">
        <v>551</v>
      </c>
      <c r="AQ2120" s="284">
        <v>551</v>
      </c>
      <c r="AR2120" s="284">
        <v>551</v>
      </c>
      <c r="AS2120" s="284">
        <v>551</v>
      </c>
      <c r="AU2120" t="s">
        <v>2957</v>
      </c>
    </row>
    <row r="2121" spans="4:47" ht="13.5" customHeight="1">
      <c r="D2121" s="283" t="s">
        <v>1683</v>
      </c>
      <c r="E2121" s="282"/>
      <c r="F2121" s="285" t="s">
        <v>1749</v>
      </c>
      <c r="G2121" s="199">
        <v>7.8999999999999995</v>
      </c>
      <c r="H2121" s="284">
        <v>455</v>
      </c>
      <c r="I2121" s="284">
        <v>516</v>
      </c>
      <c r="J2121" s="284">
        <v>594</v>
      </c>
      <c r="K2121" s="284">
        <v>455</v>
      </c>
      <c r="L2121" s="284">
        <v>516</v>
      </c>
      <c r="M2121" s="284">
        <v>594</v>
      </c>
      <c r="N2121" s="284">
        <v>516</v>
      </c>
      <c r="O2121" s="284">
        <v>455</v>
      </c>
      <c r="P2121" s="284">
        <v>516</v>
      </c>
      <c r="Q2121" s="284">
        <v>594</v>
      </c>
      <c r="R2121" s="284">
        <v>516</v>
      </c>
      <c r="S2121" s="284">
        <v>455</v>
      </c>
      <c r="T2121" s="284">
        <v>516</v>
      </c>
      <c r="U2121" s="284">
        <v>594</v>
      </c>
      <c r="V2121" s="284">
        <v>516</v>
      </c>
      <c r="W2121" s="284">
        <v>594</v>
      </c>
      <c r="X2121" s="284">
        <v>455</v>
      </c>
      <c r="Y2121" s="284">
        <v>516</v>
      </c>
      <c r="Z2121" s="284">
        <v>594</v>
      </c>
      <c r="AA2121" s="284">
        <v>516</v>
      </c>
      <c r="AB2121" s="284">
        <v>455</v>
      </c>
      <c r="AC2121" s="284">
        <v>516</v>
      </c>
      <c r="AD2121" s="284">
        <v>594</v>
      </c>
      <c r="AE2121" s="284">
        <v>516</v>
      </c>
      <c r="AF2121" s="284">
        <v>455</v>
      </c>
      <c r="AG2121" s="284">
        <v>516</v>
      </c>
      <c r="AH2121" s="284">
        <v>594</v>
      </c>
      <c r="AI2121" s="284">
        <v>516</v>
      </c>
      <c r="AJ2121" s="284">
        <v>455</v>
      </c>
      <c r="AK2121" s="284">
        <v>516</v>
      </c>
      <c r="AL2121" s="284">
        <v>594</v>
      </c>
      <c r="AM2121" s="284">
        <v>455</v>
      </c>
      <c r="AN2121" s="284">
        <v>516</v>
      </c>
      <c r="AO2121" s="284">
        <v>594</v>
      </c>
      <c r="AP2121" s="284">
        <v>567</v>
      </c>
      <c r="AQ2121" s="284">
        <v>567</v>
      </c>
      <c r="AR2121" s="284">
        <v>567</v>
      </c>
      <c r="AS2121" s="284">
        <v>567</v>
      </c>
      <c r="AU2121" t="s">
        <v>1683</v>
      </c>
    </row>
    <row r="2122" spans="4:47" ht="13.5" customHeight="1">
      <c r="D2122" s="283" t="s">
        <v>1684</v>
      </c>
      <c r="E2122" s="282"/>
      <c r="F2122" s="285" t="s">
        <v>1750</v>
      </c>
      <c r="G2122" s="199">
        <v>2.5</v>
      </c>
      <c r="H2122" s="284">
        <v>234</v>
      </c>
      <c r="I2122" s="284">
        <v>261</v>
      </c>
      <c r="J2122" s="284">
        <v>300</v>
      </c>
      <c r="K2122" s="284">
        <v>234</v>
      </c>
      <c r="L2122" s="284">
        <v>261</v>
      </c>
      <c r="M2122" s="284">
        <v>300</v>
      </c>
      <c r="N2122" s="284">
        <v>265</v>
      </c>
      <c r="O2122" s="284">
        <v>234</v>
      </c>
      <c r="P2122" s="284">
        <v>261</v>
      </c>
      <c r="Q2122" s="284">
        <v>300</v>
      </c>
      <c r="R2122" s="284">
        <v>265</v>
      </c>
      <c r="S2122" s="284">
        <v>234</v>
      </c>
      <c r="T2122" s="284">
        <v>261</v>
      </c>
      <c r="U2122" s="284">
        <v>300</v>
      </c>
      <c r="V2122" s="284">
        <v>261</v>
      </c>
      <c r="W2122" s="284">
        <v>300</v>
      </c>
      <c r="X2122" s="284">
        <v>234</v>
      </c>
      <c r="Y2122" s="284">
        <v>261</v>
      </c>
      <c r="Z2122" s="284">
        <v>300</v>
      </c>
      <c r="AA2122" s="284">
        <v>265</v>
      </c>
      <c r="AB2122" s="284">
        <v>234</v>
      </c>
      <c r="AC2122" s="284">
        <v>261</v>
      </c>
      <c r="AD2122" s="284">
        <v>300</v>
      </c>
      <c r="AE2122" s="284">
        <v>265</v>
      </c>
      <c r="AF2122" s="284">
        <v>234</v>
      </c>
      <c r="AG2122" s="284">
        <v>261</v>
      </c>
      <c r="AH2122" s="284">
        <v>300</v>
      </c>
      <c r="AI2122" s="284">
        <v>261</v>
      </c>
      <c r="AJ2122" s="284">
        <v>234</v>
      </c>
      <c r="AK2122" s="284">
        <v>261</v>
      </c>
      <c r="AL2122" s="284">
        <v>300</v>
      </c>
      <c r="AM2122" s="284">
        <v>234</v>
      </c>
      <c r="AN2122" s="284">
        <v>261</v>
      </c>
      <c r="AO2122" s="284">
        <v>300</v>
      </c>
      <c r="AP2122" s="284">
        <v>287</v>
      </c>
      <c r="AQ2122" s="284">
        <v>287</v>
      </c>
      <c r="AR2122" s="284">
        <v>287</v>
      </c>
      <c r="AS2122" s="284">
        <v>287</v>
      </c>
      <c r="AU2122" t="s">
        <v>1684</v>
      </c>
    </row>
    <row r="2123" spans="4:47" ht="13.5" customHeight="1">
      <c r="D2123" s="283" t="s">
        <v>1685</v>
      </c>
      <c r="E2123" s="282"/>
      <c r="F2123" s="285" t="s">
        <v>1750</v>
      </c>
      <c r="G2123" s="199">
        <v>3.8000000000000003</v>
      </c>
      <c r="H2123" s="284">
        <v>259</v>
      </c>
      <c r="I2123" s="284">
        <v>293</v>
      </c>
      <c r="J2123" s="284">
        <v>337</v>
      </c>
      <c r="K2123" s="284">
        <v>259</v>
      </c>
      <c r="L2123" s="284">
        <v>293</v>
      </c>
      <c r="M2123" s="284">
        <v>337</v>
      </c>
      <c r="N2123" s="284">
        <v>295</v>
      </c>
      <c r="O2123" s="284">
        <v>259</v>
      </c>
      <c r="P2123" s="284">
        <v>293</v>
      </c>
      <c r="Q2123" s="284">
        <v>337</v>
      </c>
      <c r="R2123" s="284">
        <v>295</v>
      </c>
      <c r="S2123" s="284">
        <v>259</v>
      </c>
      <c r="T2123" s="284">
        <v>293</v>
      </c>
      <c r="U2123" s="284">
        <v>337</v>
      </c>
      <c r="V2123" s="284">
        <v>293</v>
      </c>
      <c r="W2123" s="284">
        <v>337</v>
      </c>
      <c r="X2123" s="284">
        <v>259</v>
      </c>
      <c r="Y2123" s="284">
        <v>293</v>
      </c>
      <c r="Z2123" s="284">
        <v>337</v>
      </c>
      <c r="AA2123" s="284">
        <v>295</v>
      </c>
      <c r="AB2123" s="284">
        <v>259</v>
      </c>
      <c r="AC2123" s="284">
        <v>293</v>
      </c>
      <c r="AD2123" s="284">
        <v>337</v>
      </c>
      <c r="AE2123" s="284">
        <v>295</v>
      </c>
      <c r="AF2123" s="284">
        <v>259</v>
      </c>
      <c r="AG2123" s="284">
        <v>293</v>
      </c>
      <c r="AH2123" s="284">
        <v>337</v>
      </c>
      <c r="AI2123" s="284">
        <v>293</v>
      </c>
      <c r="AJ2123" s="284">
        <v>259</v>
      </c>
      <c r="AK2123" s="284">
        <v>293</v>
      </c>
      <c r="AL2123" s="284">
        <v>337</v>
      </c>
      <c r="AM2123" s="284">
        <v>259</v>
      </c>
      <c r="AN2123" s="284">
        <v>293</v>
      </c>
      <c r="AO2123" s="284">
        <v>337</v>
      </c>
      <c r="AP2123" s="284">
        <v>322</v>
      </c>
      <c r="AQ2123" s="284">
        <v>322</v>
      </c>
      <c r="AR2123" s="284">
        <v>322</v>
      </c>
      <c r="AS2123" s="284">
        <v>322</v>
      </c>
      <c r="AU2123" t="s">
        <v>1685</v>
      </c>
    </row>
    <row r="2124" spans="4:47" ht="13.5" customHeight="1">
      <c r="D2124" s="283" t="s">
        <v>1686</v>
      </c>
      <c r="E2124" s="282"/>
      <c r="F2124" s="285" t="s">
        <v>1751</v>
      </c>
      <c r="G2124" s="199">
        <v>5</v>
      </c>
      <c r="H2124" s="284">
        <v>315</v>
      </c>
      <c r="I2124" s="284">
        <v>357</v>
      </c>
      <c r="J2124" s="284">
        <v>411</v>
      </c>
      <c r="K2124" s="284">
        <v>315</v>
      </c>
      <c r="L2124" s="284">
        <v>357</v>
      </c>
      <c r="M2124" s="284">
        <v>411</v>
      </c>
      <c r="N2124" s="284">
        <v>358</v>
      </c>
      <c r="O2124" s="284">
        <v>315</v>
      </c>
      <c r="P2124" s="284">
        <v>357</v>
      </c>
      <c r="Q2124" s="284">
        <v>411</v>
      </c>
      <c r="R2124" s="284">
        <v>358</v>
      </c>
      <c r="S2124" s="284">
        <v>315</v>
      </c>
      <c r="T2124" s="284">
        <v>357</v>
      </c>
      <c r="U2124" s="284">
        <v>411</v>
      </c>
      <c r="V2124" s="284">
        <v>357</v>
      </c>
      <c r="W2124" s="284">
        <v>411</v>
      </c>
      <c r="X2124" s="284">
        <v>315</v>
      </c>
      <c r="Y2124" s="284">
        <v>357</v>
      </c>
      <c r="Z2124" s="284">
        <v>411</v>
      </c>
      <c r="AA2124" s="284">
        <v>358</v>
      </c>
      <c r="AB2124" s="284">
        <v>315</v>
      </c>
      <c r="AC2124" s="284">
        <v>357</v>
      </c>
      <c r="AD2124" s="284">
        <v>411</v>
      </c>
      <c r="AE2124" s="284">
        <v>358</v>
      </c>
      <c r="AF2124" s="284">
        <v>315</v>
      </c>
      <c r="AG2124" s="284">
        <v>357</v>
      </c>
      <c r="AH2124" s="284">
        <v>411</v>
      </c>
      <c r="AI2124" s="284">
        <v>357</v>
      </c>
      <c r="AJ2124" s="284">
        <v>315</v>
      </c>
      <c r="AK2124" s="284">
        <v>357</v>
      </c>
      <c r="AL2124" s="284">
        <v>411</v>
      </c>
      <c r="AM2124" s="284">
        <v>315</v>
      </c>
      <c r="AN2124" s="284">
        <v>357</v>
      </c>
      <c r="AO2124" s="284">
        <v>411</v>
      </c>
      <c r="AP2124" s="284">
        <v>393</v>
      </c>
      <c r="AQ2124" s="284">
        <v>393</v>
      </c>
      <c r="AR2124" s="284">
        <v>393</v>
      </c>
      <c r="AS2124" s="284">
        <v>393</v>
      </c>
      <c r="AU2124" t="s">
        <v>1686</v>
      </c>
    </row>
    <row r="2125" spans="4:47" ht="13.5" customHeight="1">
      <c r="D2125" s="283" t="s">
        <v>1687</v>
      </c>
      <c r="E2125" s="282"/>
      <c r="F2125" s="285" t="s">
        <v>1752</v>
      </c>
      <c r="G2125" s="199">
        <v>6.3</v>
      </c>
      <c r="H2125" s="284">
        <v>393</v>
      </c>
      <c r="I2125" s="284">
        <v>443</v>
      </c>
      <c r="J2125" s="284">
        <v>510</v>
      </c>
      <c r="K2125" s="284">
        <v>393</v>
      </c>
      <c r="L2125" s="284">
        <v>443</v>
      </c>
      <c r="M2125" s="284">
        <v>510</v>
      </c>
      <c r="N2125" s="284">
        <v>444</v>
      </c>
      <c r="O2125" s="284">
        <v>393</v>
      </c>
      <c r="P2125" s="284">
        <v>443</v>
      </c>
      <c r="Q2125" s="284">
        <v>510</v>
      </c>
      <c r="R2125" s="284">
        <v>444</v>
      </c>
      <c r="S2125" s="284">
        <v>393</v>
      </c>
      <c r="T2125" s="284">
        <v>443</v>
      </c>
      <c r="U2125" s="284">
        <v>510</v>
      </c>
      <c r="V2125" s="284">
        <v>443</v>
      </c>
      <c r="W2125" s="284">
        <v>510</v>
      </c>
      <c r="X2125" s="284">
        <v>393</v>
      </c>
      <c r="Y2125" s="284">
        <v>443</v>
      </c>
      <c r="Z2125" s="284">
        <v>510</v>
      </c>
      <c r="AA2125" s="284">
        <v>444</v>
      </c>
      <c r="AB2125" s="284">
        <v>393</v>
      </c>
      <c r="AC2125" s="284">
        <v>443</v>
      </c>
      <c r="AD2125" s="284">
        <v>510</v>
      </c>
      <c r="AE2125" s="284">
        <v>444</v>
      </c>
      <c r="AF2125" s="284">
        <v>393</v>
      </c>
      <c r="AG2125" s="284">
        <v>443</v>
      </c>
      <c r="AH2125" s="284">
        <v>510</v>
      </c>
      <c r="AI2125" s="284">
        <v>443</v>
      </c>
      <c r="AJ2125" s="284">
        <v>393</v>
      </c>
      <c r="AK2125" s="284">
        <v>443</v>
      </c>
      <c r="AL2125" s="284">
        <v>510</v>
      </c>
      <c r="AM2125" s="284">
        <v>393</v>
      </c>
      <c r="AN2125" s="284">
        <v>443</v>
      </c>
      <c r="AO2125" s="284">
        <v>510</v>
      </c>
      <c r="AP2125" s="284">
        <v>487</v>
      </c>
      <c r="AQ2125" s="284">
        <v>487</v>
      </c>
      <c r="AR2125" s="284">
        <v>487</v>
      </c>
      <c r="AS2125" s="284">
        <v>487</v>
      </c>
      <c r="AU2125" t="s">
        <v>1687</v>
      </c>
    </row>
    <row r="2126" spans="4:47" ht="13.5" customHeight="1">
      <c r="D2126" s="283" t="s">
        <v>4651</v>
      </c>
      <c r="E2126" s="282"/>
      <c r="F2126" s="285" t="s">
        <v>1752</v>
      </c>
      <c r="G2126" s="199">
        <v>6.8999999999999995</v>
      </c>
      <c r="H2126" s="284">
        <v>408</v>
      </c>
      <c r="I2126" s="284">
        <v>461</v>
      </c>
      <c r="J2126" s="284">
        <v>531</v>
      </c>
      <c r="K2126" s="284">
        <v>408</v>
      </c>
      <c r="L2126" s="284">
        <v>461</v>
      </c>
      <c r="M2126" s="284">
        <v>531</v>
      </c>
      <c r="N2126" s="284">
        <v>461</v>
      </c>
      <c r="O2126" s="284">
        <v>408</v>
      </c>
      <c r="P2126" s="284">
        <v>461</v>
      </c>
      <c r="Q2126" s="284">
        <v>531</v>
      </c>
      <c r="R2126" s="284">
        <v>461</v>
      </c>
      <c r="S2126" s="284">
        <v>408</v>
      </c>
      <c r="T2126" s="284">
        <v>461</v>
      </c>
      <c r="U2126" s="284">
        <v>531</v>
      </c>
      <c r="V2126" s="284">
        <v>461</v>
      </c>
      <c r="W2126" s="284">
        <v>531</v>
      </c>
      <c r="X2126" s="284">
        <v>408</v>
      </c>
      <c r="Y2126" s="284">
        <v>461</v>
      </c>
      <c r="Z2126" s="284">
        <v>531</v>
      </c>
      <c r="AA2126" s="284">
        <v>461</v>
      </c>
      <c r="AB2126" s="284">
        <v>408</v>
      </c>
      <c r="AC2126" s="284">
        <v>461</v>
      </c>
      <c r="AD2126" s="284">
        <v>531</v>
      </c>
      <c r="AE2126" s="284">
        <v>461</v>
      </c>
      <c r="AF2126" s="284">
        <v>408</v>
      </c>
      <c r="AG2126" s="284">
        <v>461</v>
      </c>
      <c r="AH2126" s="284">
        <v>531</v>
      </c>
      <c r="AI2126" s="284">
        <v>461</v>
      </c>
      <c r="AJ2126" s="284">
        <v>408</v>
      </c>
      <c r="AK2126" s="284">
        <v>461</v>
      </c>
      <c r="AL2126" s="284">
        <v>531</v>
      </c>
      <c r="AM2126" s="284">
        <v>408</v>
      </c>
      <c r="AN2126" s="284">
        <v>461</v>
      </c>
      <c r="AO2126" s="284">
        <v>531</v>
      </c>
      <c r="AP2126" s="284">
        <v>507</v>
      </c>
      <c r="AQ2126" s="284">
        <v>507</v>
      </c>
      <c r="AR2126" s="284">
        <v>507</v>
      </c>
      <c r="AS2126" s="284">
        <v>507</v>
      </c>
      <c r="AU2126" t="s">
        <v>4651</v>
      </c>
    </row>
    <row r="2127" spans="4:47" ht="13.5" customHeight="1">
      <c r="D2127" s="283" t="s">
        <v>1688</v>
      </c>
      <c r="E2127" s="282"/>
      <c r="F2127" s="285" t="s">
        <v>1752</v>
      </c>
      <c r="G2127" s="199">
        <v>7.5</v>
      </c>
      <c r="H2127" s="284">
        <v>422</v>
      </c>
      <c r="I2127" s="284">
        <v>479</v>
      </c>
      <c r="J2127" s="284">
        <v>551</v>
      </c>
      <c r="K2127" s="284">
        <v>422</v>
      </c>
      <c r="L2127" s="284">
        <v>479</v>
      </c>
      <c r="M2127" s="284">
        <v>551</v>
      </c>
      <c r="N2127" s="284">
        <v>478</v>
      </c>
      <c r="O2127" s="284">
        <v>422</v>
      </c>
      <c r="P2127" s="284">
        <v>479</v>
      </c>
      <c r="Q2127" s="284">
        <v>551</v>
      </c>
      <c r="R2127" s="284">
        <v>478</v>
      </c>
      <c r="S2127" s="284">
        <v>422</v>
      </c>
      <c r="T2127" s="284">
        <v>479</v>
      </c>
      <c r="U2127" s="284">
        <v>551</v>
      </c>
      <c r="V2127" s="284">
        <v>479</v>
      </c>
      <c r="W2127" s="284">
        <v>551</v>
      </c>
      <c r="X2127" s="284">
        <v>422</v>
      </c>
      <c r="Y2127" s="284">
        <v>479</v>
      </c>
      <c r="Z2127" s="284">
        <v>551</v>
      </c>
      <c r="AA2127" s="284">
        <v>478</v>
      </c>
      <c r="AB2127" s="284">
        <v>422</v>
      </c>
      <c r="AC2127" s="284">
        <v>479</v>
      </c>
      <c r="AD2127" s="284">
        <v>551</v>
      </c>
      <c r="AE2127" s="284">
        <v>478</v>
      </c>
      <c r="AF2127" s="284">
        <v>422</v>
      </c>
      <c r="AG2127" s="284">
        <v>479</v>
      </c>
      <c r="AH2127" s="284">
        <v>551</v>
      </c>
      <c r="AI2127" s="284">
        <v>479</v>
      </c>
      <c r="AJ2127" s="284">
        <v>422</v>
      </c>
      <c r="AK2127" s="284">
        <v>479</v>
      </c>
      <c r="AL2127" s="284">
        <v>551</v>
      </c>
      <c r="AM2127" s="284">
        <v>422</v>
      </c>
      <c r="AN2127" s="284">
        <v>479</v>
      </c>
      <c r="AO2127" s="284">
        <v>551</v>
      </c>
      <c r="AP2127" s="284">
        <v>526</v>
      </c>
      <c r="AQ2127" s="284">
        <v>526</v>
      </c>
      <c r="AR2127" s="284">
        <v>526</v>
      </c>
      <c r="AS2127" s="284">
        <v>526</v>
      </c>
      <c r="AU2127" t="s">
        <v>1688</v>
      </c>
    </row>
    <row r="2128" spans="4:47" ht="13.5" customHeight="1">
      <c r="D2128" s="283" t="s">
        <v>2958</v>
      </c>
      <c r="E2128" s="282"/>
      <c r="F2128" s="285" t="s">
        <v>1753</v>
      </c>
      <c r="G2128" s="199">
        <v>8.1999999999999993</v>
      </c>
      <c r="H2128" s="284">
        <v>466</v>
      </c>
      <c r="I2128" s="284">
        <v>528</v>
      </c>
      <c r="J2128" s="284">
        <v>608</v>
      </c>
      <c r="K2128" s="284">
        <v>466</v>
      </c>
      <c r="L2128" s="284">
        <v>528</v>
      </c>
      <c r="M2128" s="284">
        <v>608</v>
      </c>
      <c r="N2128" s="284">
        <v>532</v>
      </c>
      <c r="O2128" s="284">
        <v>466</v>
      </c>
      <c r="P2128" s="284">
        <v>528</v>
      </c>
      <c r="Q2128" s="284">
        <v>608</v>
      </c>
      <c r="R2128" s="284">
        <v>532</v>
      </c>
      <c r="S2128" s="284">
        <v>466</v>
      </c>
      <c r="T2128" s="284">
        <v>528</v>
      </c>
      <c r="U2128" s="284">
        <v>608</v>
      </c>
      <c r="V2128" s="284">
        <v>528</v>
      </c>
      <c r="W2128" s="284">
        <v>608</v>
      </c>
      <c r="X2128" s="284">
        <v>466</v>
      </c>
      <c r="Y2128" s="284">
        <v>528</v>
      </c>
      <c r="Z2128" s="284">
        <v>608</v>
      </c>
      <c r="AA2128" s="284">
        <v>532</v>
      </c>
      <c r="AB2128" s="284">
        <v>466</v>
      </c>
      <c r="AC2128" s="284">
        <v>528</v>
      </c>
      <c r="AD2128" s="284">
        <v>608</v>
      </c>
      <c r="AE2128" s="284">
        <v>532</v>
      </c>
      <c r="AF2128" s="284">
        <v>466</v>
      </c>
      <c r="AG2128" s="284">
        <v>528</v>
      </c>
      <c r="AH2128" s="284">
        <v>608</v>
      </c>
      <c r="AI2128" s="284">
        <v>528</v>
      </c>
      <c r="AJ2128" s="284">
        <v>466</v>
      </c>
      <c r="AK2128" s="284">
        <v>528</v>
      </c>
      <c r="AL2128" s="284">
        <v>608</v>
      </c>
      <c r="AM2128" s="284">
        <v>466</v>
      </c>
      <c r="AN2128" s="284">
        <v>528</v>
      </c>
      <c r="AO2128" s="284">
        <v>608</v>
      </c>
      <c r="AP2128" s="284">
        <v>580</v>
      </c>
      <c r="AQ2128" s="284">
        <v>580</v>
      </c>
      <c r="AR2128" s="284">
        <v>580</v>
      </c>
      <c r="AS2128" s="284">
        <v>580</v>
      </c>
      <c r="AU2128" t="s">
        <v>2958</v>
      </c>
    </row>
    <row r="2129" spans="4:47" ht="13.5" customHeight="1">
      <c r="D2129" s="283" t="s">
        <v>1689</v>
      </c>
      <c r="E2129" s="282"/>
      <c r="F2129" s="285" t="s">
        <v>1753</v>
      </c>
      <c r="G2129" s="199">
        <v>8.7999999999999989</v>
      </c>
      <c r="H2129" s="284">
        <v>479</v>
      </c>
      <c r="I2129" s="284">
        <v>544</v>
      </c>
      <c r="J2129" s="284">
        <v>627</v>
      </c>
      <c r="K2129" s="284">
        <v>479</v>
      </c>
      <c r="L2129" s="284">
        <v>544</v>
      </c>
      <c r="M2129" s="284">
        <v>627</v>
      </c>
      <c r="N2129" s="284">
        <v>543</v>
      </c>
      <c r="O2129" s="284">
        <v>479</v>
      </c>
      <c r="P2129" s="284">
        <v>544</v>
      </c>
      <c r="Q2129" s="284">
        <v>627</v>
      </c>
      <c r="R2129" s="284">
        <v>543</v>
      </c>
      <c r="S2129" s="284">
        <v>479</v>
      </c>
      <c r="T2129" s="284">
        <v>544</v>
      </c>
      <c r="U2129" s="284">
        <v>627</v>
      </c>
      <c r="V2129" s="284">
        <v>544</v>
      </c>
      <c r="W2129" s="284">
        <v>627</v>
      </c>
      <c r="X2129" s="284">
        <v>479</v>
      </c>
      <c r="Y2129" s="284">
        <v>544</v>
      </c>
      <c r="Z2129" s="284">
        <v>627</v>
      </c>
      <c r="AA2129" s="284">
        <v>543</v>
      </c>
      <c r="AB2129" s="284">
        <v>479</v>
      </c>
      <c r="AC2129" s="284">
        <v>544</v>
      </c>
      <c r="AD2129" s="284">
        <v>627</v>
      </c>
      <c r="AE2129" s="284">
        <v>543</v>
      </c>
      <c r="AF2129" s="284">
        <v>479</v>
      </c>
      <c r="AG2129" s="284">
        <v>544</v>
      </c>
      <c r="AH2129" s="284">
        <v>627</v>
      </c>
      <c r="AI2129" s="284">
        <v>544</v>
      </c>
      <c r="AJ2129" s="284">
        <v>479</v>
      </c>
      <c r="AK2129" s="284">
        <v>544</v>
      </c>
      <c r="AL2129" s="284">
        <v>627</v>
      </c>
      <c r="AM2129" s="284">
        <v>479</v>
      </c>
      <c r="AN2129" s="284">
        <v>544</v>
      </c>
      <c r="AO2129" s="284">
        <v>627</v>
      </c>
      <c r="AP2129" s="284">
        <v>598</v>
      </c>
      <c r="AQ2129" s="284">
        <v>598</v>
      </c>
      <c r="AR2129" s="284">
        <v>598</v>
      </c>
      <c r="AS2129" s="284">
        <v>598</v>
      </c>
      <c r="AU2129" t="s">
        <v>1689</v>
      </c>
    </row>
    <row r="2130" spans="4:47" ht="13.5" customHeight="1">
      <c r="D2130" s="283" t="s">
        <v>1690</v>
      </c>
      <c r="E2130" s="282"/>
      <c r="F2130" s="285" t="s">
        <v>1754</v>
      </c>
      <c r="G2130" s="199">
        <v>2.8000000000000003</v>
      </c>
      <c r="H2130" s="284">
        <v>266</v>
      </c>
      <c r="I2130" s="284">
        <v>296</v>
      </c>
      <c r="J2130" s="284">
        <v>341</v>
      </c>
      <c r="K2130" s="284">
        <v>266</v>
      </c>
      <c r="L2130" s="284">
        <v>296</v>
      </c>
      <c r="M2130" s="284">
        <v>341</v>
      </c>
      <c r="N2130" s="284">
        <v>301</v>
      </c>
      <c r="O2130" s="284">
        <v>266</v>
      </c>
      <c r="P2130" s="284">
        <v>296</v>
      </c>
      <c r="Q2130" s="284">
        <v>341</v>
      </c>
      <c r="R2130" s="284">
        <v>301</v>
      </c>
      <c r="S2130" s="284">
        <v>266</v>
      </c>
      <c r="T2130" s="284">
        <v>296</v>
      </c>
      <c r="U2130" s="284">
        <v>341</v>
      </c>
      <c r="V2130" s="284">
        <v>296</v>
      </c>
      <c r="W2130" s="284">
        <v>341</v>
      </c>
      <c r="X2130" s="284">
        <v>266</v>
      </c>
      <c r="Y2130" s="284">
        <v>296</v>
      </c>
      <c r="Z2130" s="284">
        <v>341</v>
      </c>
      <c r="AA2130" s="284">
        <v>301</v>
      </c>
      <c r="AB2130" s="284">
        <v>266</v>
      </c>
      <c r="AC2130" s="284">
        <v>296</v>
      </c>
      <c r="AD2130" s="284">
        <v>341</v>
      </c>
      <c r="AE2130" s="284">
        <v>301</v>
      </c>
      <c r="AF2130" s="284">
        <v>266</v>
      </c>
      <c r="AG2130" s="284">
        <v>296</v>
      </c>
      <c r="AH2130" s="284">
        <v>341</v>
      </c>
      <c r="AI2130" s="284">
        <v>296</v>
      </c>
      <c r="AJ2130" s="284">
        <v>266</v>
      </c>
      <c r="AK2130" s="284">
        <v>296</v>
      </c>
      <c r="AL2130" s="284">
        <v>341</v>
      </c>
      <c r="AM2130" s="284">
        <v>266</v>
      </c>
      <c r="AN2130" s="284">
        <v>296</v>
      </c>
      <c r="AO2130" s="284">
        <v>341</v>
      </c>
      <c r="AP2130" s="284">
        <v>325</v>
      </c>
      <c r="AQ2130" s="284">
        <v>325</v>
      </c>
      <c r="AR2130" s="284">
        <v>325</v>
      </c>
      <c r="AS2130" s="284">
        <v>325</v>
      </c>
      <c r="AU2130" t="s">
        <v>1690</v>
      </c>
    </row>
    <row r="2131" spans="4:47" ht="13.5" customHeight="1">
      <c r="D2131" s="283" t="s">
        <v>1691</v>
      </c>
      <c r="E2131" s="282"/>
      <c r="F2131" s="285" t="s">
        <v>1754</v>
      </c>
      <c r="G2131" s="199">
        <v>4.1999999999999993</v>
      </c>
      <c r="H2131" s="284">
        <v>292</v>
      </c>
      <c r="I2131" s="284">
        <v>328</v>
      </c>
      <c r="J2131" s="284">
        <v>377</v>
      </c>
      <c r="K2131" s="284">
        <v>292</v>
      </c>
      <c r="L2131" s="284">
        <v>328</v>
      </c>
      <c r="M2131" s="284">
        <v>377</v>
      </c>
      <c r="N2131" s="284">
        <v>331</v>
      </c>
      <c r="O2131" s="284">
        <v>292</v>
      </c>
      <c r="P2131" s="284">
        <v>328</v>
      </c>
      <c r="Q2131" s="284">
        <v>377</v>
      </c>
      <c r="R2131" s="284">
        <v>331</v>
      </c>
      <c r="S2131" s="284">
        <v>292</v>
      </c>
      <c r="T2131" s="284">
        <v>328</v>
      </c>
      <c r="U2131" s="284">
        <v>377</v>
      </c>
      <c r="V2131" s="284">
        <v>328</v>
      </c>
      <c r="W2131" s="284">
        <v>377</v>
      </c>
      <c r="X2131" s="284">
        <v>292</v>
      </c>
      <c r="Y2131" s="284">
        <v>328</v>
      </c>
      <c r="Z2131" s="284">
        <v>377</v>
      </c>
      <c r="AA2131" s="284">
        <v>331</v>
      </c>
      <c r="AB2131" s="284">
        <v>292</v>
      </c>
      <c r="AC2131" s="284">
        <v>328</v>
      </c>
      <c r="AD2131" s="284">
        <v>377</v>
      </c>
      <c r="AE2131" s="284">
        <v>331</v>
      </c>
      <c r="AF2131" s="284">
        <v>292</v>
      </c>
      <c r="AG2131" s="284">
        <v>328</v>
      </c>
      <c r="AH2131" s="284">
        <v>377</v>
      </c>
      <c r="AI2131" s="284">
        <v>328</v>
      </c>
      <c r="AJ2131" s="284">
        <v>292</v>
      </c>
      <c r="AK2131" s="284">
        <v>328</v>
      </c>
      <c r="AL2131" s="284">
        <v>377</v>
      </c>
      <c r="AM2131" s="284">
        <v>292</v>
      </c>
      <c r="AN2131" s="284">
        <v>328</v>
      </c>
      <c r="AO2131" s="284">
        <v>377</v>
      </c>
      <c r="AP2131" s="284">
        <v>360</v>
      </c>
      <c r="AQ2131" s="284">
        <v>360</v>
      </c>
      <c r="AR2131" s="284">
        <v>360</v>
      </c>
      <c r="AS2131" s="284">
        <v>360</v>
      </c>
      <c r="AU2131" t="s">
        <v>1691</v>
      </c>
    </row>
    <row r="2132" spans="4:47" ht="13.5" customHeight="1">
      <c r="D2132" s="283" t="s">
        <v>1692</v>
      </c>
      <c r="E2132" s="282"/>
      <c r="F2132" s="285" t="s">
        <v>1755</v>
      </c>
      <c r="G2132" s="199">
        <v>5.5</v>
      </c>
      <c r="H2132" s="284">
        <v>354</v>
      </c>
      <c r="I2132" s="284">
        <v>400</v>
      </c>
      <c r="J2132" s="284">
        <v>460</v>
      </c>
      <c r="K2132" s="284">
        <v>354</v>
      </c>
      <c r="L2132" s="284">
        <v>400</v>
      </c>
      <c r="M2132" s="284">
        <v>460</v>
      </c>
      <c r="N2132" s="284">
        <v>402</v>
      </c>
      <c r="O2132" s="284">
        <v>354</v>
      </c>
      <c r="P2132" s="284">
        <v>400</v>
      </c>
      <c r="Q2132" s="284">
        <v>460</v>
      </c>
      <c r="R2132" s="284">
        <v>402</v>
      </c>
      <c r="S2132" s="284">
        <v>354</v>
      </c>
      <c r="T2132" s="284">
        <v>400</v>
      </c>
      <c r="U2132" s="284">
        <v>460</v>
      </c>
      <c r="V2132" s="284">
        <v>400</v>
      </c>
      <c r="W2132" s="284">
        <v>460</v>
      </c>
      <c r="X2132" s="284">
        <v>354</v>
      </c>
      <c r="Y2132" s="284">
        <v>400</v>
      </c>
      <c r="Z2132" s="284">
        <v>460</v>
      </c>
      <c r="AA2132" s="284">
        <v>402</v>
      </c>
      <c r="AB2132" s="284">
        <v>354</v>
      </c>
      <c r="AC2132" s="284">
        <v>400</v>
      </c>
      <c r="AD2132" s="284">
        <v>460</v>
      </c>
      <c r="AE2132" s="284">
        <v>402</v>
      </c>
      <c r="AF2132" s="284">
        <v>354</v>
      </c>
      <c r="AG2132" s="284">
        <v>400</v>
      </c>
      <c r="AH2132" s="284">
        <v>460</v>
      </c>
      <c r="AI2132" s="284">
        <v>400</v>
      </c>
      <c r="AJ2132" s="284">
        <v>354</v>
      </c>
      <c r="AK2132" s="284">
        <v>400</v>
      </c>
      <c r="AL2132" s="284">
        <v>460</v>
      </c>
      <c r="AM2132" s="284">
        <v>354</v>
      </c>
      <c r="AN2132" s="284">
        <v>400</v>
      </c>
      <c r="AO2132" s="284">
        <v>460</v>
      </c>
      <c r="AP2132" s="284">
        <v>439</v>
      </c>
      <c r="AQ2132" s="284">
        <v>439</v>
      </c>
      <c r="AR2132" s="284">
        <v>439</v>
      </c>
      <c r="AS2132" s="284">
        <v>439</v>
      </c>
      <c r="AU2132" t="s">
        <v>1692</v>
      </c>
    </row>
    <row r="2133" spans="4:47" ht="13.5" customHeight="1">
      <c r="D2133" s="283" t="s">
        <v>1693</v>
      </c>
      <c r="E2133" s="282"/>
      <c r="F2133" s="285" t="s">
        <v>1756</v>
      </c>
      <c r="G2133" s="199">
        <v>6.8999999999999995</v>
      </c>
      <c r="H2133" s="284">
        <v>414</v>
      </c>
      <c r="I2133" s="284">
        <v>468</v>
      </c>
      <c r="J2133" s="284">
        <v>539</v>
      </c>
      <c r="K2133" s="284">
        <v>414</v>
      </c>
      <c r="L2133" s="284">
        <v>468</v>
      </c>
      <c r="M2133" s="284">
        <v>539</v>
      </c>
      <c r="N2133" s="284">
        <v>469</v>
      </c>
      <c r="O2133" s="284">
        <v>414</v>
      </c>
      <c r="P2133" s="284">
        <v>468</v>
      </c>
      <c r="Q2133" s="284">
        <v>539</v>
      </c>
      <c r="R2133" s="284">
        <v>469</v>
      </c>
      <c r="S2133" s="284">
        <v>414</v>
      </c>
      <c r="T2133" s="284">
        <v>468</v>
      </c>
      <c r="U2133" s="284">
        <v>539</v>
      </c>
      <c r="V2133" s="284">
        <v>468</v>
      </c>
      <c r="W2133" s="284">
        <v>539</v>
      </c>
      <c r="X2133" s="284">
        <v>414</v>
      </c>
      <c r="Y2133" s="284">
        <v>468</v>
      </c>
      <c r="Z2133" s="284">
        <v>539</v>
      </c>
      <c r="AA2133" s="284">
        <v>469</v>
      </c>
      <c r="AB2133" s="284">
        <v>414</v>
      </c>
      <c r="AC2133" s="284">
        <v>468</v>
      </c>
      <c r="AD2133" s="284">
        <v>539</v>
      </c>
      <c r="AE2133" s="284">
        <v>469</v>
      </c>
      <c r="AF2133" s="284">
        <v>414</v>
      </c>
      <c r="AG2133" s="284">
        <v>468</v>
      </c>
      <c r="AH2133" s="284">
        <v>539</v>
      </c>
      <c r="AI2133" s="284">
        <v>468</v>
      </c>
      <c r="AJ2133" s="284">
        <v>414</v>
      </c>
      <c r="AK2133" s="284">
        <v>468</v>
      </c>
      <c r="AL2133" s="284">
        <v>539</v>
      </c>
      <c r="AM2133" s="284">
        <v>414</v>
      </c>
      <c r="AN2133" s="284">
        <v>468</v>
      </c>
      <c r="AO2133" s="284">
        <v>539</v>
      </c>
      <c r="AP2133" s="284">
        <v>514</v>
      </c>
      <c r="AQ2133" s="284">
        <v>514</v>
      </c>
      <c r="AR2133" s="284">
        <v>514</v>
      </c>
      <c r="AS2133" s="284">
        <v>514</v>
      </c>
      <c r="AU2133" t="s">
        <v>1693</v>
      </c>
    </row>
    <row r="2134" spans="4:47" ht="13.5" customHeight="1">
      <c r="D2134" s="283" t="s">
        <v>4652</v>
      </c>
      <c r="E2134" s="282"/>
      <c r="F2134" s="285" t="s">
        <v>1756</v>
      </c>
      <c r="G2134" s="199">
        <v>7.6</v>
      </c>
      <c r="H2134" s="284">
        <v>429</v>
      </c>
      <c r="I2134" s="284">
        <v>486</v>
      </c>
      <c r="J2134" s="284">
        <v>560</v>
      </c>
      <c r="K2134" s="284">
        <v>429</v>
      </c>
      <c r="L2134" s="284">
        <v>486</v>
      </c>
      <c r="M2134" s="284">
        <v>560</v>
      </c>
      <c r="N2134" s="284">
        <v>486</v>
      </c>
      <c r="O2134" s="284">
        <v>429</v>
      </c>
      <c r="P2134" s="284">
        <v>486</v>
      </c>
      <c r="Q2134" s="284">
        <v>560</v>
      </c>
      <c r="R2134" s="284">
        <v>486</v>
      </c>
      <c r="S2134" s="284">
        <v>429</v>
      </c>
      <c r="T2134" s="284">
        <v>486</v>
      </c>
      <c r="U2134" s="284">
        <v>560</v>
      </c>
      <c r="V2134" s="284">
        <v>486</v>
      </c>
      <c r="W2134" s="284">
        <v>560</v>
      </c>
      <c r="X2134" s="284">
        <v>429</v>
      </c>
      <c r="Y2134" s="284">
        <v>486</v>
      </c>
      <c r="Z2134" s="284">
        <v>560</v>
      </c>
      <c r="AA2134" s="284">
        <v>486</v>
      </c>
      <c r="AB2134" s="284">
        <v>429</v>
      </c>
      <c r="AC2134" s="284">
        <v>486</v>
      </c>
      <c r="AD2134" s="284">
        <v>560</v>
      </c>
      <c r="AE2134" s="284">
        <v>486</v>
      </c>
      <c r="AF2134" s="284">
        <v>429</v>
      </c>
      <c r="AG2134" s="284">
        <v>486</v>
      </c>
      <c r="AH2134" s="284">
        <v>560</v>
      </c>
      <c r="AI2134" s="284">
        <v>486</v>
      </c>
      <c r="AJ2134" s="284">
        <v>429</v>
      </c>
      <c r="AK2134" s="284">
        <v>486</v>
      </c>
      <c r="AL2134" s="284">
        <v>560</v>
      </c>
      <c r="AM2134" s="284">
        <v>429</v>
      </c>
      <c r="AN2134" s="284">
        <v>486</v>
      </c>
      <c r="AO2134" s="284">
        <v>560</v>
      </c>
      <c r="AP2134" s="284">
        <v>534</v>
      </c>
      <c r="AQ2134" s="284">
        <v>534</v>
      </c>
      <c r="AR2134" s="284">
        <v>534</v>
      </c>
      <c r="AS2134" s="284">
        <v>534</v>
      </c>
      <c r="AU2134" t="s">
        <v>4652</v>
      </c>
    </row>
    <row r="2135" spans="4:47" ht="13.5" customHeight="1">
      <c r="D2135" s="283" t="s">
        <v>1694</v>
      </c>
      <c r="E2135" s="282"/>
      <c r="F2135" s="285" t="s">
        <v>1756</v>
      </c>
      <c r="G2135" s="199">
        <v>8.2999999999999989</v>
      </c>
      <c r="H2135" s="284">
        <v>443</v>
      </c>
      <c r="I2135" s="284">
        <v>504</v>
      </c>
      <c r="J2135" s="284">
        <v>580</v>
      </c>
      <c r="K2135" s="284">
        <v>443</v>
      </c>
      <c r="L2135" s="284">
        <v>504</v>
      </c>
      <c r="M2135" s="284">
        <v>580</v>
      </c>
      <c r="N2135" s="284">
        <v>503</v>
      </c>
      <c r="O2135" s="284">
        <v>443</v>
      </c>
      <c r="P2135" s="284">
        <v>504</v>
      </c>
      <c r="Q2135" s="284">
        <v>580</v>
      </c>
      <c r="R2135" s="284">
        <v>503</v>
      </c>
      <c r="S2135" s="284">
        <v>443</v>
      </c>
      <c r="T2135" s="284">
        <v>504</v>
      </c>
      <c r="U2135" s="284">
        <v>580</v>
      </c>
      <c r="V2135" s="284">
        <v>504</v>
      </c>
      <c r="W2135" s="284">
        <v>580</v>
      </c>
      <c r="X2135" s="284">
        <v>443</v>
      </c>
      <c r="Y2135" s="284">
        <v>504</v>
      </c>
      <c r="Z2135" s="284">
        <v>580</v>
      </c>
      <c r="AA2135" s="284">
        <v>503</v>
      </c>
      <c r="AB2135" s="284">
        <v>443</v>
      </c>
      <c r="AC2135" s="284">
        <v>504</v>
      </c>
      <c r="AD2135" s="284">
        <v>580</v>
      </c>
      <c r="AE2135" s="284">
        <v>503</v>
      </c>
      <c r="AF2135" s="284">
        <v>443</v>
      </c>
      <c r="AG2135" s="284">
        <v>504</v>
      </c>
      <c r="AH2135" s="284">
        <v>580</v>
      </c>
      <c r="AI2135" s="284">
        <v>504</v>
      </c>
      <c r="AJ2135" s="284">
        <v>443</v>
      </c>
      <c r="AK2135" s="284">
        <v>504</v>
      </c>
      <c r="AL2135" s="284">
        <v>580</v>
      </c>
      <c r="AM2135" s="284">
        <v>443</v>
      </c>
      <c r="AN2135" s="284">
        <v>504</v>
      </c>
      <c r="AO2135" s="284">
        <v>580</v>
      </c>
      <c r="AP2135" s="284">
        <v>553</v>
      </c>
      <c r="AQ2135" s="284">
        <v>553</v>
      </c>
      <c r="AR2135" s="284">
        <v>553</v>
      </c>
      <c r="AS2135" s="284">
        <v>553</v>
      </c>
      <c r="AU2135" t="s">
        <v>1694</v>
      </c>
    </row>
    <row r="2136" spans="4:47" ht="13.5" customHeight="1">
      <c r="D2136" s="283" t="s">
        <v>2959</v>
      </c>
      <c r="E2136" s="282"/>
      <c r="F2136" s="285" t="s">
        <v>1757</v>
      </c>
      <c r="G2136" s="199">
        <v>9</v>
      </c>
      <c r="H2136" s="284">
        <v>491</v>
      </c>
      <c r="I2136" s="284">
        <v>558</v>
      </c>
      <c r="J2136" s="284">
        <v>642</v>
      </c>
      <c r="K2136" s="284">
        <v>491</v>
      </c>
      <c r="L2136" s="284">
        <v>558</v>
      </c>
      <c r="M2136" s="284">
        <v>642</v>
      </c>
      <c r="N2136" s="284">
        <v>562</v>
      </c>
      <c r="O2136" s="284">
        <v>491</v>
      </c>
      <c r="P2136" s="284">
        <v>558</v>
      </c>
      <c r="Q2136" s="284">
        <v>642</v>
      </c>
      <c r="R2136" s="284">
        <v>562</v>
      </c>
      <c r="S2136" s="284">
        <v>491</v>
      </c>
      <c r="T2136" s="284">
        <v>558</v>
      </c>
      <c r="U2136" s="284">
        <v>642</v>
      </c>
      <c r="V2136" s="284">
        <v>558</v>
      </c>
      <c r="W2136" s="284">
        <v>642</v>
      </c>
      <c r="X2136" s="284">
        <v>491</v>
      </c>
      <c r="Y2136" s="284">
        <v>558</v>
      </c>
      <c r="Z2136" s="284">
        <v>642</v>
      </c>
      <c r="AA2136" s="284">
        <v>562</v>
      </c>
      <c r="AB2136" s="284">
        <v>491</v>
      </c>
      <c r="AC2136" s="284">
        <v>558</v>
      </c>
      <c r="AD2136" s="284">
        <v>642</v>
      </c>
      <c r="AE2136" s="284">
        <v>562</v>
      </c>
      <c r="AF2136" s="284">
        <v>491</v>
      </c>
      <c r="AG2136" s="284">
        <v>558</v>
      </c>
      <c r="AH2136" s="284">
        <v>642</v>
      </c>
      <c r="AI2136" s="284">
        <v>558</v>
      </c>
      <c r="AJ2136" s="284">
        <v>491</v>
      </c>
      <c r="AK2136" s="284">
        <v>558</v>
      </c>
      <c r="AL2136" s="284">
        <v>642</v>
      </c>
      <c r="AM2136" s="284">
        <v>491</v>
      </c>
      <c r="AN2136" s="284">
        <v>558</v>
      </c>
      <c r="AO2136" s="284">
        <v>642</v>
      </c>
      <c r="AP2136" s="284">
        <v>614</v>
      </c>
      <c r="AQ2136" s="284">
        <v>614</v>
      </c>
      <c r="AR2136" s="284">
        <v>614</v>
      </c>
      <c r="AS2136" s="284">
        <v>614</v>
      </c>
      <c r="AU2136" t="s">
        <v>2959</v>
      </c>
    </row>
    <row r="2137" spans="4:47" ht="13.5" customHeight="1">
      <c r="D2137" s="283" t="s">
        <v>1695</v>
      </c>
      <c r="E2137" s="282"/>
      <c r="F2137" s="285" t="s">
        <v>1757</v>
      </c>
      <c r="G2137" s="199">
        <v>9.6999999999999993</v>
      </c>
      <c r="H2137" s="284">
        <v>504</v>
      </c>
      <c r="I2137" s="284">
        <v>573</v>
      </c>
      <c r="J2137" s="284">
        <v>660</v>
      </c>
      <c r="K2137" s="284">
        <v>504</v>
      </c>
      <c r="L2137" s="284">
        <v>573</v>
      </c>
      <c r="M2137" s="284">
        <v>660</v>
      </c>
      <c r="N2137" s="284">
        <v>571</v>
      </c>
      <c r="O2137" s="284">
        <v>504</v>
      </c>
      <c r="P2137" s="284">
        <v>573</v>
      </c>
      <c r="Q2137" s="284">
        <v>660</v>
      </c>
      <c r="R2137" s="284">
        <v>571</v>
      </c>
      <c r="S2137" s="284">
        <v>504</v>
      </c>
      <c r="T2137" s="284">
        <v>573</v>
      </c>
      <c r="U2137" s="284">
        <v>660</v>
      </c>
      <c r="V2137" s="284">
        <v>573</v>
      </c>
      <c r="W2137" s="284">
        <v>660</v>
      </c>
      <c r="X2137" s="284">
        <v>504</v>
      </c>
      <c r="Y2137" s="284">
        <v>573</v>
      </c>
      <c r="Z2137" s="284">
        <v>660</v>
      </c>
      <c r="AA2137" s="284">
        <v>571</v>
      </c>
      <c r="AB2137" s="284">
        <v>504</v>
      </c>
      <c r="AC2137" s="284">
        <v>573</v>
      </c>
      <c r="AD2137" s="284">
        <v>660</v>
      </c>
      <c r="AE2137" s="284">
        <v>571</v>
      </c>
      <c r="AF2137" s="284">
        <v>504</v>
      </c>
      <c r="AG2137" s="284">
        <v>573</v>
      </c>
      <c r="AH2137" s="284">
        <v>660</v>
      </c>
      <c r="AI2137" s="284">
        <v>573</v>
      </c>
      <c r="AJ2137" s="284">
        <v>504</v>
      </c>
      <c r="AK2137" s="284">
        <v>573</v>
      </c>
      <c r="AL2137" s="284">
        <v>660</v>
      </c>
      <c r="AM2137" s="284">
        <v>504</v>
      </c>
      <c r="AN2137" s="284">
        <v>573</v>
      </c>
      <c r="AO2137" s="284">
        <v>660</v>
      </c>
      <c r="AP2137" s="284">
        <v>630</v>
      </c>
      <c r="AQ2137" s="284">
        <v>630</v>
      </c>
      <c r="AR2137" s="284">
        <v>630</v>
      </c>
      <c r="AS2137" s="284">
        <v>630</v>
      </c>
      <c r="AU2137" t="s">
        <v>1695</v>
      </c>
    </row>
    <row r="2138" spans="4:47" ht="13.5" customHeight="1">
      <c r="D2138" s="283" t="s">
        <v>1696</v>
      </c>
      <c r="E2138" s="282"/>
      <c r="F2138" s="285" t="s">
        <v>1758</v>
      </c>
      <c r="G2138" s="199">
        <v>3</v>
      </c>
      <c r="H2138" s="284">
        <v>275</v>
      </c>
      <c r="I2138" s="284">
        <v>306</v>
      </c>
      <c r="J2138" s="284">
        <v>352</v>
      </c>
      <c r="K2138" s="284">
        <v>275</v>
      </c>
      <c r="L2138" s="284">
        <v>306</v>
      </c>
      <c r="M2138" s="284">
        <v>352</v>
      </c>
      <c r="N2138" s="284">
        <v>311</v>
      </c>
      <c r="O2138" s="284">
        <v>275</v>
      </c>
      <c r="P2138" s="284">
        <v>306</v>
      </c>
      <c r="Q2138" s="284">
        <v>352</v>
      </c>
      <c r="R2138" s="284">
        <v>311</v>
      </c>
      <c r="S2138" s="284">
        <v>275</v>
      </c>
      <c r="T2138" s="284">
        <v>306</v>
      </c>
      <c r="U2138" s="284">
        <v>352</v>
      </c>
      <c r="V2138" s="284">
        <v>306</v>
      </c>
      <c r="W2138" s="284">
        <v>352</v>
      </c>
      <c r="X2138" s="284">
        <v>275</v>
      </c>
      <c r="Y2138" s="284">
        <v>306</v>
      </c>
      <c r="Z2138" s="284">
        <v>352</v>
      </c>
      <c r="AA2138" s="284">
        <v>311</v>
      </c>
      <c r="AB2138" s="284">
        <v>275</v>
      </c>
      <c r="AC2138" s="284">
        <v>306</v>
      </c>
      <c r="AD2138" s="284">
        <v>352</v>
      </c>
      <c r="AE2138" s="284">
        <v>311</v>
      </c>
      <c r="AF2138" s="284">
        <v>275</v>
      </c>
      <c r="AG2138" s="284">
        <v>306</v>
      </c>
      <c r="AH2138" s="284">
        <v>352</v>
      </c>
      <c r="AI2138" s="284">
        <v>306</v>
      </c>
      <c r="AJ2138" s="284">
        <v>275</v>
      </c>
      <c r="AK2138" s="284">
        <v>306</v>
      </c>
      <c r="AL2138" s="284">
        <v>352</v>
      </c>
      <c r="AM2138" s="284">
        <v>275</v>
      </c>
      <c r="AN2138" s="284">
        <v>306</v>
      </c>
      <c r="AO2138" s="284">
        <v>352</v>
      </c>
      <c r="AP2138" s="284">
        <v>337</v>
      </c>
      <c r="AQ2138" s="284">
        <v>337</v>
      </c>
      <c r="AR2138" s="284">
        <v>337</v>
      </c>
      <c r="AS2138" s="284">
        <v>337</v>
      </c>
      <c r="AU2138" t="s">
        <v>1696</v>
      </c>
    </row>
    <row r="2139" spans="4:47" ht="13.5" customHeight="1">
      <c r="D2139" s="283" t="s">
        <v>1697</v>
      </c>
      <c r="E2139" s="282"/>
      <c r="F2139" s="285" t="s">
        <v>1758</v>
      </c>
      <c r="G2139" s="199">
        <v>4.5</v>
      </c>
      <c r="H2139" s="284">
        <v>302</v>
      </c>
      <c r="I2139" s="284">
        <v>340</v>
      </c>
      <c r="J2139" s="284">
        <v>391</v>
      </c>
      <c r="K2139" s="284">
        <v>302</v>
      </c>
      <c r="L2139" s="284">
        <v>340</v>
      </c>
      <c r="M2139" s="284">
        <v>391</v>
      </c>
      <c r="N2139" s="284">
        <v>343</v>
      </c>
      <c r="O2139" s="284">
        <v>302</v>
      </c>
      <c r="P2139" s="284">
        <v>340</v>
      </c>
      <c r="Q2139" s="284">
        <v>391</v>
      </c>
      <c r="R2139" s="284">
        <v>343</v>
      </c>
      <c r="S2139" s="284">
        <v>302</v>
      </c>
      <c r="T2139" s="284">
        <v>340</v>
      </c>
      <c r="U2139" s="284">
        <v>391</v>
      </c>
      <c r="V2139" s="284">
        <v>340</v>
      </c>
      <c r="W2139" s="284">
        <v>391</v>
      </c>
      <c r="X2139" s="284">
        <v>302</v>
      </c>
      <c r="Y2139" s="284">
        <v>340</v>
      </c>
      <c r="Z2139" s="284">
        <v>391</v>
      </c>
      <c r="AA2139" s="284">
        <v>343</v>
      </c>
      <c r="AB2139" s="284">
        <v>302</v>
      </c>
      <c r="AC2139" s="284">
        <v>340</v>
      </c>
      <c r="AD2139" s="284">
        <v>391</v>
      </c>
      <c r="AE2139" s="284">
        <v>343</v>
      </c>
      <c r="AF2139" s="284">
        <v>302</v>
      </c>
      <c r="AG2139" s="284">
        <v>340</v>
      </c>
      <c r="AH2139" s="284">
        <v>391</v>
      </c>
      <c r="AI2139" s="284">
        <v>340</v>
      </c>
      <c r="AJ2139" s="284">
        <v>302</v>
      </c>
      <c r="AK2139" s="284">
        <v>340</v>
      </c>
      <c r="AL2139" s="284">
        <v>391</v>
      </c>
      <c r="AM2139" s="284">
        <v>302</v>
      </c>
      <c r="AN2139" s="284">
        <v>340</v>
      </c>
      <c r="AO2139" s="284">
        <v>391</v>
      </c>
      <c r="AP2139" s="284">
        <v>374</v>
      </c>
      <c r="AQ2139" s="284">
        <v>374</v>
      </c>
      <c r="AR2139" s="284">
        <v>374</v>
      </c>
      <c r="AS2139" s="284">
        <v>374</v>
      </c>
      <c r="AU2139" t="s">
        <v>1697</v>
      </c>
    </row>
    <row r="2140" spans="4:47" ht="13.5" customHeight="1">
      <c r="D2140" s="283" t="s">
        <v>1698</v>
      </c>
      <c r="E2140" s="282"/>
      <c r="F2140" s="285" t="s">
        <v>1759</v>
      </c>
      <c r="G2140" s="199">
        <v>6</v>
      </c>
      <c r="H2140" s="284">
        <v>367</v>
      </c>
      <c r="I2140" s="284">
        <v>415</v>
      </c>
      <c r="J2140" s="284">
        <v>477</v>
      </c>
      <c r="K2140" s="284">
        <v>367</v>
      </c>
      <c r="L2140" s="284">
        <v>415</v>
      </c>
      <c r="M2140" s="284">
        <v>477</v>
      </c>
      <c r="N2140" s="284">
        <v>416</v>
      </c>
      <c r="O2140" s="284">
        <v>367</v>
      </c>
      <c r="P2140" s="284">
        <v>415</v>
      </c>
      <c r="Q2140" s="284">
        <v>477</v>
      </c>
      <c r="R2140" s="284">
        <v>416</v>
      </c>
      <c r="S2140" s="284">
        <v>367</v>
      </c>
      <c r="T2140" s="284">
        <v>415</v>
      </c>
      <c r="U2140" s="284">
        <v>477</v>
      </c>
      <c r="V2140" s="284">
        <v>415</v>
      </c>
      <c r="W2140" s="284">
        <v>477</v>
      </c>
      <c r="X2140" s="284">
        <v>367</v>
      </c>
      <c r="Y2140" s="284">
        <v>415</v>
      </c>
      <c r="Z2140" s="284">
        <v>477</v>
      </c>
      <c r="AA2140" s="284">
        <v>416</v>
      </c>
      <c r="AB2140" s="284">
        <v>367</v>
      </c>
      <c r="AC2140" s="284">
        <v>415</v>
      </c>
      <c r="AD2140" s="284">
        <v>477</v>
      </c>
      <c r="AE2140" s="284">
        <v>416</v>
      </c>
      <c r="AF2140" s="284">
        <v>367</v>
      </c>
      <c r="AG2140" s="284">
        <v>415</v>
      </c>
      <c r="AH2140" s="284">
        <v>477</v>
      </c>
      <c r="AI2140" s="284">
        <v>415</v>
      </c>
      <c r="AJ2140" s="284">
        <v>367</v>
      </c>
      <c r="AK2140" s="284">
        <v>415</v>
      </c>
      <c r="AL2140" s="284">
        <v>477</v>
      </c>
      <c r="AM2140" s="284">
        <v>367</v>
      </c>
      <c r="AN2140" s="284">
        <v>415</v>
      </c>
      <c r="AO2140" s="284">
        <v>477</v>
      </c>
      <c r="AP2140" s="284">
        <v>456</v>
      </c>
      <c r="AQ2140" s="284">
        <v>456</v>
      </c>
      <c r="AR2140" s="284">
        <v>456</v>
      </c>
      <c r="AS2140" s="284">
        <v>456</v>
      </c>
      <c r="AU2140" t="s">
        <v>1698</v>
      </c>
    </row>
    <row r="2141" spans="4:47" ht="13.5" customHeight="1">
      <c r="D2141" s="283" t="s">
        <v>1699</v>
      </c>
      <c r="E2141" s="282"/>
      <c r="F2141" s="285" t="s">
        <v>1760</v>
      </c>
      <c r="G2141" s="199">
        <v>7.5</v>
      </c>
      <c r="H2141" s="284">
        <v>431</v>
      </c>
      <c r="I2141" s="284">
        <v>488</v>
      </c>
      <c r="J2141" s="284">
        <v>562</v>
      </c>
      <c r="K2141" s="284">
        <v>431</v>
      </c>
      <c r="L2141" s="284">
        <v>488</v>
      </c>
      <c r="M2141" s="284">
        <v>562</v>
      </c>
      <c r="N2141" s="284">
        <v>489</v>
      </c>
      <c r="O2141" s="284">
        <v>431</v>
      </c>
      <c r="P2141" s="284">
        <v>488</v>
      </c>
      <c r="Q2141" s="284">
        <v>562</v>
      </c>
      <c r="R2141" s="284">
        <v>489</v>
      </c>
      <c r="S2141" s="284">
        <v>431</v>
      </c>
      <c r="T2141" s="284">
        <v>488</v>
      </c>
      <c r="U2141" s="284">
        <v>562</v>
      </c>
      <c r="V2141" s="284">
        <v>488</v>
      </c>
      <c r="W2141" s="284">
        <v>562</v>
      </c>
      <c r="X2141" s="284">
        <v>431</v>
      </c>
      <c r="Y2141" s="284">
        <v>488</v>
      </c>
      <c r="Z2141" s="284">
        <v>562</v>
      </c>
      <c r="AA2141" s="284">
        <v>489</v>
      </c>
      <c r="AB2141" s="284">
        <v>431</v>
      </c>
      <c r="AC2141" s="284">
        <v>488</v>
      </c>
      <c r="AD2141" s="284">
        <v>562</v>
      </c>
      <c r="AE2141" s="284">
        <v>489</v>
      </c>
      <c r="AF2141" s="284">
        <v>431</v>
      </c>
      <c r="AG2141" s="284">
        <v>488</v>
      </c>
      <c r="AH2141" s="284">
        <v>562</v>
      </c>
      <c r="AI2141" s="284">
        <v>488</v>
      </c>
      <c r="AJ2141" s="284">
        <v>431</v>
      </c>
      <c r="AK2141" s="284">
        <v>488</v>
      </c>
      <c r="AL2141" s="284">
        <v>562</v>
      </c>
      <c r="AM2141" s="284">
        <v>431</v>
      </c>
      <c r="AN2141" s="284">
        <v>488</v>
      </c>
      <c r="AO2141" s="284">
        <v>562</v>
      </c>
      <c r="AP2141" s="284">
        <v>537</v>
      </c>
      <c r="AQ2141" s="284">
        <v>537</v>
      </c>
      <c r="AR2141" s="284">
        <v>537</v>
      </c>
      <c r="AS2141" s="284">
        <v>537</v>
      </c>
      <c r="AU2141" t="s">
        <v>1699</v>
      </c>
    </row>
    <row r="2142" spans="4:47" ht="13.5" customHeight="1">
      <c r="D2142" s="283" t="s">
        <v>4653</v>
      </c>
      <c r="E2142" s="282"/>
      <c r="F2142" s="285" t="s">
        <v>1760</v>
      </c>
      <c r="G2142" s="199">
        <v>8.2999999999999989</v>
      </c>
      <c r="H2142" s="284">
        <v>448</v>
      </c>
      <c r="I2142" s="284">
        <v>509</v>
      </c>
      <c r="J2142" s="284">
        <v>586</v>
      </c>
      <c r="K2142" s="284">
        <v>448</v>
      </c>
      <c r="L2142" s="284">
        <v>509</v>
      </c>
      <c r="M2142" s="284">
        <v>586</v>
      </c>
      <c r="N2142" s="284">
        <v>509</v>
      </c>
      <c r="O2142" s="284">
        <v>448</v>
      </c>
      <c r="P2142" s="284">
        <v>509</v>
      </c>
      <c r="Q2142" s="284">
        <v>586</v>
      </c>
      <c r="R2142" s="284">
        <v>509</v>
      </c>
      <c r="S2142" s="284">
        <v>448</v>
      </c>
      <c r="T2142" s="284">
        <v>509</v>
      </c>
      <c r="U2142" s="284">
        <v>586</v>
      </c>
      <c r="V2142" s="284">
        <v>509</v>
      </c>
      <c r="W2142" s="284">
        <v>586</v>
      </c>
      <c r="X2142" s="284">
        <v>448</v>
      </c>
      <c r="Y2142" s="284">
        <v>509</v>
      </c>
      <c r="Z2142" s="284">
        <v>586</v>
      </c>
      <c r="AA2142" s="284">
        <v>509</v>
      </c>
      <c r="AB2142" s="284">
        <v>448</v>
      </c>
      <c r="AC2142" s="284">
        <v>509</v>
      </c>
      <c r="AD2142" s="284">
        <v>586</v>
      </c>
      <c r="AE2142" s="284">
        <v>509</v>
      </c>
      <c r="AF2142" s="284">
        <v>448</v>
      </c>
      <c r="AG2142" s="284">
        <v>509</v>
      </c>
      <c r="AH2142" s="284">
        <v>586</v>
      </c>
      <c r="AI2142" s="284">
        <v>509</v>
      </c>
      <c r="AJ2142" s="284">
        <v>448</v>
      </c>
      <c r="AK2142" s="284">
        <v>509</v>
      </c>
      <c r="AL2142" s="284">
        <v>586</v>
      </c>
      <c r="AM2142" s="284">
        <v>448</v>
      </c>
      <c r="AN2142" s="284">
        <v>509</v>
      </c>
      <c r="AO2142" s="284">
        <v>586</v>
      </c>
      <c r="AP2142" s="284">
        <v>560</v>
      </c>
      <c r="AQ2142" s="284">
        <v>560</v>
      </c>
      <c r="AR2142" s="284">
        <v>560</v>
      </c>
      <c r="AS2142" s="284">
        <v>560</v>
      </c>
      <c r="AU2142" t="s">
        <v>4653</v>
      </c>
    </row>
    <row r="2143" spans="4:47" ht="13.5" customHeight="1">
      <c r="D2143" s="283" t="s">
        <v>1700</v>
      </c>
      <c r="E2143" s="282"/>
      <c r="F2143" s="285" t="s">
        <v>1760</v>
      </c>
      <c r="G2143" s="199">
        <v>9</v>
      </c>
      <c r="H2143" s="284">
        <v>465</v>
      </c>
      <c r="I2143" s="284">
        <v>530</v>
      </c>
      <c r="J2143" s="284">
        <v>610</v>
      </c>
      <c r="K2143" s="284">
        <v>465</v>
      </c>
      <c r="L2143" s="284">
        <v>530</v>
      </c>
      <c r="M2143" s="284">
        <v>610</v>
      </c>
      <c r="N2143" s="284">
        <v>528</v>
      </c>
      <c r="O2143" s="284">
        <v>465</v>
      </c>
      <c r="P2143" s="284">
        <v>530</v>
      </c>
      <c r="Q2143" s="284">
        <v>610</v>
      </c>
      <c r="R2143" s="284">
        <v>528</v>
      </c>
      <c r="S2143" s="284">
        <v>465</v>
      </c>
      <c r="T2143" s="284">
        <v>530</v>
      </c>
      <c r="U2143" s="284">
        <v>610</v>
      </c>
      <c r="V2143" s="284">
        <v>530</v>
      </c>
      <c r="W2143" s="284">
        <v>610</v>
      </c>
      <c r="X2143" s="284">
        <v>465</v>
      </c>
      <c r="Y2143" s="284">
        <v>530</v>
      </c>
      <c r="Z2143" s="284">
        <v>610</v>
      </c>
      <c r="AA2143" s="284">
        <v>528</v>
      </c>
      <c r="AB2143" s="284">
        <v>465</v>
      </c>
      <c r="AC2143" s="284">
        <v>530</v>
      </c>
      <c r="AD2143" s="284">
        <v>610</v>
      </c>
      <c r="AE2143" s="284">
        <v>528</v>
      </c>
      <c r="AF2143" s="284">
        <v>465</v>
      </c>
      <c r="AG2143" s="284">
        <v>530</v>
      </c>
      <c r="AH2143" s="284">
        <v>610</v>
      </c>
      <c r="AI2143" s="284">
        <v>530</v>
      </c>
      <c r="AJ2143" s="284">
        <v>465</v>
      </c>
      <c r="AK2143" s="284">
        <v>530</v>
      </c>
      <c r="AL2143" s="284">
        <v>610</v>
      </c>
      <c r="AM2143" s="284">
        <v>465</v>
      </c>
      <c r="AN2143" s="284">
        <v>530</v>
      </c>
      <c r="AO2143" s="284">
        <v>610</v>
      </c>
      <c r="AP2143" s="284">
        <v>582</v>
      </c>
      <c r="AQ2143" s="284">
        <v>582</v>
      </c>
      <c r="AR2143" s="284">
        <v>582</v>
      </c>
      <c r="AS2143" s="284">
        <v>582</v>
      </c>
      <c r="AU2143" t="s">
        <v>1700</v>
      </c>
    </row>
    <row r="2144" spans="4:47" ht="13.5" customHeight="1">
      <c r="D2144" s="283" t="s">
        <v>2960</v>
      </c>
      <c r="E2144" s="282"/>
      <c r="F2144" s="285" t="s">
        <v>1761</v>
      </c>
      <c r="G2144" s="199">
        <v>9.7999999999999989</v>
      </c>
      <c r="H2144" s="284">
        <v>515</v>
      </c>
      <c r="I2144" s="284">
        <v>586</v>
      </c>
      <c r="J2144" s="284">
        <v>674</v>
      </c>
      <c r="K2144" s="284">
        <v>515</v>
      </c>
      <c r="L2144" s="284">
        <v>586</v>
      </c>
      <c r="M2144" s="284">
        <v>674</v>
      </c>
      <c r="N2144" s="284">
        <v>590</v>
      </c>
      <c r="O2144" s="284">
        <v>515</v>
      </c>
      <c r="P2144" s="284">
        <v>586</v>
      </c>
      <c r="Q2144" s="284">
        <v>674</v>
      </c>
      <c r="R2144" s="284">
        <v>590</v>
      </c>
      <c r="S2144" s="284">
        <v>515</v>
      </c>
      <c r="T2144" s="284">
        <v>586</v>
      </c>
      <c r="U2144" s="284">
        <v>674</v>
      </c>
      <c r="V2144" s="284">
        <v>586</v>
      </c>
      <c r="W2144" s="284">
        <v>674</v>
      </c>
      <c r="X2144" s="284">
        <v>515</v>
      </c>
      <c r="Y2144" s="284">
        <v>586</v>
      </c>
      <c r="Z2144" s="284">
        <v>674</v>
      </c>
      <c r="AA2144" s="284">
        <v>590</v>
      </c>
      <c r="AB2144" s="284">
        <v>515</v>
      </c>
      <c r="AC2144" s="284">
        <v>586</v>
      </c>
      <c r="AD2144" s="284">
        <v>674</v>
      </c>
      <c r="AE2144" s="284">
        <v>590</v>
      </c>
      <c r="AF2144" s="284">
        <v>515</v>
      </c>
      <c r="AG2144" s="284">
        <v>586</v>
      </c>
      <c r="AH2144" s="284">
        <v>674</v>
      </c>
      <c r="AI2144" s="284">
        <v>586</v>
      </c>
      <c r="AJ2144" s="284">
        <v>515</v>
      </c>
      <c r="AK2144" s="284">
        <v>586</v>
      </c>
      <c r="AL2144" s="284">
        <v>674</v>
      </c>
      <c r="AM2144" s="284">
        <v>515</v>
      </c>
      <c r="AN2144" s="284">
        <v>586</v>
      </c>
      <c r="AO2144" s="284">
        <v>674</v>
      </c>
      <c r="AP2144" s="284">
        <v>644</v>
      </c>
      <c r="AQ2144" s="284">
        <v>644</v>
      </c>
      <c r="AR2144" s="284">
        <v>644</v>
      </c>
      <c r="AS2144" s="284">
        <v>644</v>
      </c>
      <c r="AU2144" t="s">
        <v>2960</v>
      </c>
    </row>
    <row r="2145" spans="4:47" ht="13.5" customHeight="1">
      <c r="D2145" s="283" t="s">
        <v>1701</v>
      </c>
      <c r="E2145" s="282"/>
      <c r="F2145" s="285" t="s">
        <v>1761</v>
      </c>
      <c r="G2145" s="199">
        <v>10.5</v>
      </c>
      <c r="H2145" s="284">
        <v>529</v>
      </c>
      <c r="I2145" s="284">
        <v>603</v>
      </c>
      <c r="J2145" s="284">
        <v>695</v>
      </c>
      <c r="K2145" s="284">
        <v>529</v>
      </c>
      <c r="L2145" s="284">
        <v>603</v>
      </c>
      <c r="M2145" s="284">
        <v>695</v>
      </c>
      <c r="N2145" s="284">
        <v>600</v>
      </c>
      <c r="O2145" s="284">
        <v>529</v>
      </c>
      <c r="P2145" s="284">
        <v>603</v>
      </c>
      <c r="Q2145" s="284">
        <v>695</v>
      </c>
      <c r="R2145" s="284">
        <v>600</v>
      </c>
      <c r="S2145" s="284">
        <v>529</v>
      </c>
      <c r="T2145" s="284">
        <v>603</v>
      </c>
      <c r="U2145" s="284">
        <v>695</v>
      </c>
      <c r="V2145" s="284">
        <v>603</v>
      </c>
      <c r="W2145" s="284">
        <v>695</v>
      </c>
      <c r="X2145" s="284">
        <v>529</v>
      </c>
      <c r="Y2145" s="284">
        <v>603</v>
      </c>
      <c r="Z2145" s="284">
        <v>695</v>
      </c>
      <c r="AA2145" s="284">
        <v>600</v>
      </c>
      <c r="AB2145" s="284">
        <v>529</v>
      </c>
      <c r="AC2145" s="284">
        <v>603</v>
      </c>
      <c r="AD2145" s="284">
        <v>695</v>
      </c>
      <c r="AE2145" s="284">
        <v>600</v>
      </c>
      <c r="AF2145" s="284">
        <v>529</v>
      </c>
      <c r="AG2145" s="284">
        <v>603</v>
      </c>
      <c r="AH2145" s="284">
        <v>695</v>
      </c>
      <c r="AI2145" s="284">
        <v>603</v>
      </c>
      <c r="AJ2145" s="284">
        <v>529</v>
      </c>
      <c r="AK2145" s="284">
        <v>603</v>
      </c>
      <c r="AL2145" s="284">
        <v>695</v>
      </c>
      <c r="AM2145" s="284">
        <v>529</v>
      </c>
      <c r="AN2145" s="284">
        <v>603</v>
      </c>
      <c r="AO2145" s="284">
        <v>695</v>
      </c>
      <c r="AP2145" s="284">
        <v>663</v>
      </c>
      <c r="AQ2145" s="284">
        <v>663</v>
      </c>
      <c r="AR2145" s="284">
        <v>663</v>
      </c>
      <c r="AS2145" s="284">
        <v>663</v>
      </c>
      <c r="AU2145" t="s">
        <v>1701</v>
      </c>
    </row>
    <row r="2146" spans="4:47" ht="13.5" customHeight="1">
      <c r="D2146" s="283" t="s">
        <v>1702</v>
      </c>
      <c r="E2146" s="282"/>
      <c r="F2146" s="285" t="s">
        <v>1762</v>
      </c>
      <c r="G2146" s="199">
        <v>3.3000000000000003</v>
      </c>
      <c r="H2146" s="284">
        <v>297</v>
      </c>
      <c r="I2146" s="284">
        <v>332</v>
      </c>
      <c r="J2146" s="284">
        <v>381</v>
      </c>
      <c r="K2146" s="284">
        <v>297</v>
      </c>
      <c r="L2146" s="284">
        <v>332</v>
      </c>
      <c r="M2146" s="284">
        <v>381</v>
      </c>
      <c r="N2146" s="284">
        <v>337</v>
      </c>
      <c r="O2146" s="284">
        <v>297</v>
      </c>
      <c r="P2146" s="284">
        <v>332</v>
      </c>
      <c r="Q2146" s="284">
        <v>381</v>
      </c>
      <c r="R2146" s="284">
        <v>337</v>
      </c>
      <c r="S2146" s="284">
        <v>297</v>
      </c>
      <c r="T2146" s="284">
        <v>332</v>
      </c>
      <c r="U2146" s="284">
        <v>381</v>
      </c>
      <c r="V2146" s="284">
        <v>332</v>
      </c>
      <c r="W2146" s="284">
        <v>381</v>
      </c>
      <c r="X2146" s="284">
        <v>297</v>
      </c>
      <c r="Y2146" s="284">
        <v>332</v>
      </c>
      <c r="Z2146" s="284">
        <v>381</v>
      </c>
      <c r="AA2146" s="284">
        <v>337</v>
      </c>
      <c r="AB2146" s="284">
        <v>297</v>
      </c>
      <c r="AC2146" s="284">
        <v>332</v>
      </c>
      <c r="AD2146" s="284">
        <v>381</v>
      </c>
      <c r="AE2146" s="284">
        <v>337</v>
      </c>
      <c r="AF2146" s="284">
        <v>297</v>
      </c>
      <c r="AG2146" s="284">
        <v>332</v>
      </c>
      <c r="AH2146" s="284">
        <v>381</v>
      </c>
      <c r="AI2146" s="284">
        <v>332</v>
      </c>
      <c r="AJ2146" s="284">
        <v>297</v>
      </c>
      <c r="AK2146" s="284">
        <v>332</v>
      </c>
      <c r="AL2146" s="284">
        <v>381</v>
      </c>
      <c r="AM2146" s="284">
        <v>297</v>
      </c>
      <c r="AN2146" s="284">
        <v>332</v>
      </c>
      <c r="AO2146" s="284">
        <v>381</v>
      </c>
      <c r="AP2146" s="284">
        <v>364</v>
      </c>
      <c r="AQ2146" s="284">
        <v>364</v>
      </c>
      <c r="AR2146" s="284">
        <v>364</v>
      </c>
      <c r="AS2146" s="284">
        <v>364</v>
      </c>
      <c r="AU2146" t="s">
        <v>1702</v>
      </c>
    </row>
    <row r="2147" spans="4:47" ht="13.5" customHeight="1">
      <c r="D2147" s="283" t="s">
        <v>1703</v>
      </c>
      <c r="E2147" s="282"/>
      <c r="F2147" s="285" t="s">
        <v>1762</v>
      </c>
      <c r="G2147" s="199">
        <v>4.8999999999999995</v>
      </c>
      <c r="H2147" s="284">
        <v>329</v>
      </c>
      <c r="I2147" s="284">
        <v>371</v>
      </c>
      <c r="J2147" s="284">
        <v>426</v>
      </c>
      <c r="K2147" s="284">
        <v>329</v>
      </c>
      <c r="L2147" s="284">
        <v>371</v>
      </c>
      <c r="M2147" s="284">
        <v>426</v>
      </c>
      <c r="N2147" s="284">
        <v>374</v>
      </c>
      <c r="O2147" s="284">
        <v>329</v>
      </c>
      <c r="P2147" s="284">
        <v>371</v>
      </c>
      <c r="Q2147" s="284">
        <v>426</v>
      </c>
      <c r="R2147" s="284">
        <v>374</v>
      </c>
      <c r="S2147" s="284">
        <v>329</v>
      </c>
      <c r="T2147" s="284">
        <v>371</v>
      </c>
      <c r="U2147" s="284">
        <v>426</v>
      </c>
      <c r="V2147" s="284">
        <v>371</v>
      </c>
      <c r="W2147" s="284">
        <v>426</v>
      </c>
      <c r="X2147" s="284">
        <v>329</v>
      </c>
      <c r="Y2147" s="284">
        <v>371</v>
      </c>
      <c r="Z2147" s="284">
        <v>426</v>
      </c>
      <c r="AA2147" s="284">
        <v>374</v>
      </c>
      <c r="AB2147" s="284">
        <v>329</v>
      </c>
      <c r="AC2147" s="284">
        <v>371</v>
      </c>
      <c r="AD2147" s="284">
        <v>426</v>
      </c>
      <c r="AE2147" s="284">
        <v>374</v>
      </c>
      <c r="AF2147" s="284">
        <v>329</v>
      </c>
      <c r="AG2147" s="284">
        <v>371</v>
      </c>
      <c r="AH2147" s="284">
        <v>426</v>
      </c>
      <c r="AI2147" s="284">
        <v>371</v>
      </c>
      <c r="AJ2147" s="284">
        <v>329</v>
      </c>
      <c r="AK2147" s="284">
        <v>371</v>
      </c>
      <c r="AL2147" s="284">
        <v>426</v>
      </c>
      <c r="AM2147" s="284">
        <v>329</v>
      </c>
      <c r="AN2147" s="284">
        <v>371</v>
      </c>
      <c r="AO2147" s="284">
        <v>426</v>
      </c>
      <c r="AP2147" s="284">
        <v>408</v>
      </c>
      <c r="AQ2147" s="284">
        <v>408</v>
      </c>
      <c r="AR2147" s="284">
        <v>408</v>
      </c>
      <c r="AS2147" s="284">
        <v>408</v>
      </c>
      <c r="AU2147" t="s">
        <v>1703</v>
      </c>
    </row>
    <row r="2148" spans="4:47" ht="13.5" customHeight="1">
      <c r="D2148" s="283" t="s">
        <v>1704</v>
      </c>
      <c r="E2148" s="282"/>
      <c r="F2148" s="285" t="s">
        <v>1763</v>
      </c>
      <c r="G2148" s="199">
        <v>6.5</v>
      </c>
      <c r="H2148" s="284">
        <v>403</v>
      </c>
      <c r="I2148" s="284">
        <v>455</v>
      </c>
      <c r="J2148" s="284">
        <v>523</v>
      </c>
      <c r="K2148" s="284">
        <v>403</v>
      </c>
      <c r="L2148" s="284">
        <v>455</v>
      </c>
      <c r="M2148" s="284">
        <v>523</v>
      </c>
      <c r="N2148" s="284">
        <v>456</v>
      </c>
      <c r="O2148" s="284">
        <v>403</v>
      </c>
      <c r="P2148" s="284">
        <v>455</v>
      </c>
      <c r="Q2148" s="284">
        <v>523</v>
      </c>
      <c r="R2148" s="284">
        <v>456</v>
      </c>
      <c r="S2148" s="284">
        <v>403</v>
      </c>
      <c r="T2148" s="284">
        <v>455</v>
      </c>
      <c r="U2148" s="284">
        <v>523</v>
      </c>
      <c r="V2148" s="284">
        <v>455</v>
      </c>
      <c r="W2148" s="284">
        <v>523</v>
      </c>
      <c r="X2148" s="284">
        <v>403</v>
      </c>
      <c r="Y2148" s="284">
        <v>455</v>
      </c>
      <c r="Z2148" s="284">
        <v>523</v>
      </c>
      <c r="AA2148" s="284">
        <v>456</v>
      </c>
      <c r="AB2148" s="284">
        <v>403</v>
      </c>
      <c r="AC2148" s="284">
        <v>455</v>
      </c>
      <c r="AD2148" s="284">
        <v>523</v>
      </c>
      <c r="AE2148" s="284">
        <v>456</v>
      </c>
      <c r="AF2148" s="284">
        <v>403</v>
      </c>
      <c r="AG2148" s="284">
        <v>455</v>
      </c>
      <c r="AH2148" s="284">
        <v>523</v>
      </c>
      <c r="AI2148" s="284">
        <v>455</v>
      </c>
      <c r="AJ2148" s="284">
        <v>403</v>
      </c>
      <c r="AK2148" s="284">
        <v>455</v>
      </c>
      <c r="AL2148" s="284">
        <v>523</v>
      </c>
      <c r="AM2148" s="284">
        <v>403</v>
      </c>
      <c r="AN2148" s="284">
        <v>455</v>
      </c>
      <c r="AO2148" s="284">
        <v>523</v>
      </c>
      <c r="AP2148" s="284">
        <v>500</v>
      </c>
      <c r="AQ2148" s="284">
        <v>500</v>
      </c>
      <c r="AR2148" s="284">
        <v>500</v>
      </c>
      <c r="AS2148" s="284">
        <v>500</v>
      </c>
      <c r="AU2148" t="s">
        <v>1704</v>
      </c>
    </row>
    <row r="2149" spans="4:47" ht="13.5" customHeight="1">
      <c r="D2149" s="283" t="s">
        <v>1705</v>
      </c>
      <c r="E2149" s="282"/>
      <c r="F2149" s="285" t="s">
        <v>1764</v>
      </c>
      <c r="G2149" s="199">
        <v>8.1999999999999993</v>
      </c>
      <c r="H2149" s="284">
        <v>474</v>
      </c>
      <c r="I2149" s="284">
        <v>537</v>
      </c>
      <c r="J2149" s="284">
        <v>616</v>
      </c>
      <c r="K2149" s="284">
        <v>474</v>
      </c>
      <c r="L2149" s="284">
        <v>537</v>
      </c>
      <c r="M2149" s="284">
        <v>616</v>
      </c>
      <c r="N2149" s="284">
        <v>537</v>
      </c>
      <c r="O2149" s="284">
        <v>474</v>
      </c>
      <c r="P2149" s="284">
        <v>537</v>
      </c>
      <c r="Q2149" s="284">
        <v>616</v>
      </c>
      <c r="R2149" s="284">
        <v>537</v>
      </c>
      <c r="S2149" s="284">
        <v>474</v>
      </c>
      <c r="T2149" s="284">
        <v>537</v>
      </c>
      <c r="U2149" s="284">
        <v>616</v>
      </c>
      <c r="V2149" s="284">
        <v>537</v>
      </c>
      <c r="W2149" s="284">
        <v>616</v>
      </c>
      <c r="X2149" s="284">
        <v>474</v>
      </c>
      <c r="Y2149" s="284">
        <v>537</v>
      </c>
      <c r="Z2149" s="284">
        <v>616</v>
      </c>
      <c r="AA2149" s="284">
        <v>537</v>
      </c>
      <c r="AB2149" s="284">
        <v>474</v>
      </c>
      <c r="AC2149" s="284">
        <v>537</v>
      </c>
      <c r="AD2149" s="284">
        <v>616</v>
      </c>
      <c r="AE2149" s="284">
        <v>537</v>
      </c>
      <c r="AF2149" s="284">
        <v>474</v>
      </c>
      <c r="AG2149" s="284">
        <v>537</v>
      </c>
      <c r="AH2149" s="284">
        <v>616</v>
      </c>
      <c r="AI2149" s="284">
        <v>537</v>
      </c>
      <c r="AJ2149" s="284">
        <v>474</v>
      </c>
      <c r="AK2149" s="284">
        <v>537</v>
      </c>
      <c r="AL2149" s="284">
        <v>616</v>
      </c>
      <c r="AM2149" s="284">
        <v>474</v>
      </c>
      <c r="AN2149" s="284">
        <v>537</v>
      </c>
      <c r="AO2149" s="284">
        <v>616</v>
      </c>
      <c r="AP2149" s="284">
        <v>590</v>
      </c>
      <c r="AQ2149" s="284">
        <v>590</v>
      </c>
      <c r="AR2149" s="284">
        <v>590</v>
      </c>
      <c r="AS2149" s="284">
        <v>590</v>
      </c>
      <c r="AU2149" t="s">
        <v>1705</v>
      </c>
    </row>
    <row r="2150" spans="4:47" ht="13.5" customHeight="1">
      <c r="D2150" s="283" t="s">
        <v>4654</v>
      </c>
      <c r="E2150" s="282"/>
      <c r="F2150" s="285" t="s">
        <v>1764</v>
      </c>
      <c r="G2150" s="199">
        <v>9</v>
      </c>
      <c r="H2150" s="284">
        <v>493</v>
      </c>
      <c r="I2150" s="284">
        <v>560</v>
      </c>
      <c r="J2150" s="284">
        <v>642</v>
      </c>
      <c r="K2150" s="284">
        <v>493</v>
      </c>
      <c r="L2150" s="284">
        <v>560</v>
      </c>
      <c r="M2150" s="284">
        <v>642</v>
      </c>
      <c r="N2150" s="284">
        <v>559</v>
      </c>
      <c r="O2150" s="284">
        <v>493</v>
      </c>
      <c r="P2150" s="284">
        <v>560</v>
      </c>
      <c r="Q2150" s="284">
        <v>642</v>
      </c>
      <c r="R2150" s="284">
        <v>559</v>
      </c>
      <c r="S2150" s="284">
        <v>493</v>
      </c>
      <c r="T2150" s="284">
        <v>560</v>
      </c>
      <c r="U2150" s="284">
        <v>642</v>
      </c>
      <c r="V2150" s="284">
        <v>560</v>
      </c>
      <c r="W2150" s="284">
        <v>642</v>
      </c>
      <c r="X2150" s="284">
        <v>493</v>
      </c>
      <c r="Y2150" s="284">
        <v>560</v>
      </c>
      <c r="Z2150" s="284">
        <v>642</v>
      </c>
      <c r="AA2150" s="284">
        <v>559</v>
      </c>
      <c r="AB2150" s="284">
        <v>493</v>
      </c>
      <c r="AC2150" s="284">
        <v>560</v>
      </c>
      <c r="AD2150" s="284">
        <v>642</v>
      </c>
      <c r="AE2150" s="284">
        <v>559</v>
      </c>
      <c r="AF2150" s="284">
        <v>493</v>
      </c>
      <c r="AG2150" s="284">
        <v>560</v>
      </c>
      <c r="AH2150" s="284">
        <v>642</v>
      </c>
      <c r="AI2150" s="284">
        <v>560</v>
      </c>
      <c r="AJ2150" s="284">
        <v>493</v>
      </c>
      <c r="AK2150" s="284">
        <v>560</v>
      </c>
      <c r="AL2150" s="284">
        <v>642</v>
      </c>
      <c r="AM2150" s="284">
        <v>493</v>
      </c>
      <c r="AN2150" s="284">
        <v>560</v>
      </c>
      <c r="AO2150" s="284">
        <v>642</v>
      </c>
      <c r="AP2150" s="284">
        <v>615</v>
      </c>
      <c r="AQ2150" s="284">
        <v>615</v>
      </c>
      <c r="AR2150" s="284">
        <v>615</v>
      </c>
      <c r="AS2150" s="284">
        <v>615</v>
      </c>
      <c r="AU2150" t="s">
        <v>4654</v>
      </c>
    </row>
    <row r="2151" spans="4:47" ht="13.5" customHeight="1">
      <c r="D2151" s="283" t="s">
        <v>1706</v>
      </c>
      <c r="E2151" s="282"/>
      <c r="F2151" s="285" t="s">
        <v>1764</v>
      </c>
      <c r="G2151" s="199">
        <v>9.7999999999999989</v>
      </c>
      <c r="H2151" s="284">
        <v>512</v>
      </c>
      <c r="I2151" s="284">
        <v>583</v>
      </c>
      <c r="J2151" s="284">
        <v>668</v>
      </c>
      <c r="K2151" s="284">
        <v>512</v>
      </c>
      <c r="L2151" s="284">
        <v>583</v>
      </c>
      <c r="M2151" s="284">
        <v>668</v>
      </c>
      <c r="N2151" s="284">
        <v>580</v>
      </c>
      <c r="O2151" s="284">
        <v>512</v>
      </c>
      <c r="P2151" s="284">
        <v>583</v>
      </c>
      <c r="Q2151" s="284">
        <v>668</v>
      </c>
      <c r="R2151" s="284">
        <v>580</v>
      </c>
      <c r="S2151" s="284">
        <v>512</v>
      </c>
      <c r="T2151" s="284">
        <v>583</v>
      </c>
      <c r="U2151" s="284">
        <v>668</v>
      </c>
      <c r="V2151" s="284">
        <v>583</v>
      </c>
      <c r="W2151" s="284">
        <v>668</v>
      </c>
      <c r="X2151" s="284">
        <v>512</v>
      </c>
      <c r="Y2151" s="284">
        <v>583</v>
      </c>
      <c r="Z2151" s="284">
        <v>668</v>
      </c>
      <c r="AA2151" s="284">
        <v>580</v>
      </c>
      <c r="AB2151" s="284">
        <v>512</v>
      </c>
      <c r="AC2151" s="284">
        <v>583</v>
      </c>
      <c r="AD2151" s="284">
        <v>668</v>
      </c>
      <c r="AE2151" s="284">
        <v>580</v>
      </c>
      <c r="AF2151" s="284">
        <v>512</v>
      </c>
      <c r="AG2151" s="284">
        <v>583</v>
      </c>
      <c r="AH2151" s="284">
        <v>668</v>
      </c>
      <c r="AI2151" s="284">
        <v>583</v>
      </c>
      <c r="AJ2151" s="284">
        <v>512</v>
      </c>
      <c r="AK2151" s="284">
        <v>583</v>
      </c>
      <c r="AL2151" s="284">
        <v>668</v>
      </c>
      <c r="AM2151" s="284">
        <v>512</v>
      </c>
      <c r="AN2151" s="284">
        <v>583</v>
      </c>
      <c r="AO2151" s="284">
        <v>668</v>
      </c>
      <c r="AP2151" s="284">
        <v>640</v>
      </c>
      <c r="AQ2151" s="284">
        <v>640</v>
      </c>
      <c r="AR2151" s="284">
        <v>640</v>
      </c>
      <c r="AS2151" s="284">
        <v>640</v>
      </c>
      <c r="AU2151" t="s">
        <v>1706</v>
      </c>
    </row>
    <row r="2152" spans="4:47" ht="13.5" customHeight="1">
      <c r="D2152" s="283" t="s">
        <v>2961</v>
      </c>
      <c r="E2152" s="282"/>
      <c r="F2152" s="285" t="s">
        <v>1765</v>
      </c>
      <c r="G2152" s="199">
        <v>10.6</v>
      </c>
      <c r="H2152" s="284">
        <v>570</v>
      </c>
      <c r="I2152" s="284">
        <v>647</v>
      </c>
      <c r="J2152" s="284">
        <v>742</v>
      </c>
      <c r="K2152" s="284">
        <v>570</v>
      </c>
      <c r="L2152" s="284">
        <v>647</v>
      </c>
      <c r="M2152" s="284">
        <v>742</v>
      </c>
      <c r="N2152" s="284">
        <v>651</v>
      </c>
      <c r="O2152" s="284">
        <v>570</v>
      </c>
      <c r="P2152" s="284">
        <v>647</v>
      </c>
      <c r="Q2152" s="284">
        <v>742</v>
      </c>
      <c r="R2152" s="284">
        <v>651</v>
      </c>
      <c r="S2152" s="284">
        <v>570</v>
      </c>
      <c r="T2152" s="284">
        <v>647</v>
      </c>
      <c r="U2152" s="284">
        <v>742</v>
      </c>
      <c r="V2152" s="284">
        <v>647</v>
      </c>
      <c r="W2152" s="284">
        <v>742</v>
      </c>
      <c r="X2152" s="284">
        <v>570</v>
      </c>
      <c r="Y2152" s="284">
        <v>647</v>
      </c>
      <c r="Z2152" s="284">
        <v>742</v>
      </c>
      <c r="AA2152" s="284">
        <v>651</v>
      </c>
      <c r="AB2152" s="284">
        <v>570</v>
      </c>
      <c r="AC2152" s="284">
        <v>647</v>
      </c>
      <c r="AD2152" s="284">
        <v>742</v>
      </c>
      <c r="AE2152" s="284">
        <v>651</v>
      </c>
      <c r="AF2152" s="284">
        <v>570</v>
      </c>
      <c r="AG2152" s="284">
        <v>647</v>
      </c>
      <c r="AH2152" s="284">
        <v>742</v>
      </c>
      <c r="AI2152" s="284">
        <v>647</v>
      </c>
      <c r="AJ2152" s="284">
        <v>570</v>
      </c>
      <c r="AK2152" s="284">
        <v>647</v>
      </c>
      <c r="AL2152" s="284">
        <v>742</v>
      </c>
      <c r="AM2152" s="284">
        <v>570</v>
      </c>
      <c r="AN2152" s="284">
        <v>647</v>
      </c>
      <c r="AO2152" s="284">
        <v>742</v>
      </c>
      <c r="AP2152" s="284">
        <v>711</v>
      </c>
      <c r="AQ2152" s="284">
        <v>711</v>
      </c>
      <c r="AR2152" s="284">
        <v>711</v>
      </c>
      <c r="AS2152" s="284">
        <v>711</v>
      </c>
      <c r="AU2152" t="s">
        <v>2961</v>
      </c>
    </row>
    <row r="2153" spans="4:47" ht="13.5" customHeight="1">
      <c r="D2153" s="283" t="s">
        <v>1707</v>
      </c>
      <c r="E2153" s="282"/>
      <c r="F2153" s="285" t="s">
        <v>1765</v>
      </c>
      <c r="G2153" s="199">
        <v>11.4</v>
      </c>
      <c r="H2153" s="284">
        <v>586</v>
      </c>
      <c r="I2153" s="284">
        <v>667</v>
      </c>
      <c r="J2153" s="284">
        <v>765</v>
      </c>
      <c r="K2153" s="284">
        <v>586</v>
      </c>
      <c r="L2153" s="284">
        <v>667</v>
      </c>
      <c r="M2153" s="284">
        <v>765</v>
      </c>
      <c r="N2153" s="284">
        <v>663</v>
      </c>
      <c r="O2153" s="284">
        <v>586</v>
      </c>
      <c r="P2153" s="284">
        <v>667</v>
      </c>
      <c r="Q2153" s="284">
        <v>765</v>
      </c>
      <c r="R2153" s="284">
        <v>663</v>
      </c>
      <c r="S2153" s="284">
        <v>586</v>
      </c>
      <c r="T2153" s="284">
        <v>667</v>
      </c>
      <c r="U2153" s="284">
        <v>765</v>
      </c>
      <c r="V2153" s="284">
        <v>667</v>
      </c>
      <c r="W2153" s="284">
        <v>765</v>
      </c>
      <c r="X2153" s="284">
        <v>586</v>
      </c>
      <c r="Y2153" s="284">
        <v>667</v>
      </c>
      <c r="Z2153" s="284">
        <v>765</v>
      </c>
      <c r="AA2153" s="284">
        <v>663</v>
      </c>
      <c r="AB2153" s="284">
        <v>586</v>
      </c>
      <c r="AC2153" s="284">
        <v>667</v>
      </c>
      <c r="AD2153" s="284">
        <v>765</v>
      </c>
      <c r="AE2153" s="284">
        <v>663</v>
      </c>
      <c r="AF2153" s="284">
        <v>586</v>
      </c>
      <c r="AG2153" s="284">
        <v>667</v>
      </c>
      <c r="AH2153" s="284">
        <v>765</v>
      </c>
      <c r="AI2153" s="284">
        <v>667</v>
      </c>
      <c r="AJ2153" s="284">
        <v>586</v>
      </c>
      <c r="AK2153" s="284">
        <v>667</v>
      </c>
      <c r="AL2153" s="284">
        <v>765</v>
      </c>
      <c r="AM2153" s="284">
        <v>586</v>
      </c>
      <c r="AN2153" s="284">
        <v>667</v>
      </c>
      <c r="AO2153" s="284">
        <v>765</v>
      </c>
      <c r="AP2153" s="284">
        <v>733</v>
      </c>
      <c r="AQ2153" s="284">
        <v>733</v>
      </c>
      <c r="AR2153" s="284">
        <v>733</v>
      </c>
      <c r="AS2153" s="284">
        <v>733</v>
      </c>
      <c r="AU2153" t="s">
        <v>1707</v>
      </c>
    </row>
    <row r="2154" spans="4:47" ht="13.5" customHeight="1">
      <c r="D2154" s="283" t="s">
        <v>1708</v>
      </c>
      <c r="E2154" s="282"/>
      <c r="F2154" s="285" t="s">
        <v>1766</v>
      </c>
      <c r="G2154" s="199">
        <v>3.5</v>
      </c>
      <c r="H2154" s="284">
        <v>308</v>
      </c>
      <c r="I2154" s="284">
        <v>345</v>
      </c>
      <c r="J2154" s="284">
        <v>396</v>
      </c>
      <c r="K2154" s="284">
        <v>308</v>
      </c>
      <c r="L2154" s="284">
        <v>345</v>
      </c>
      <c r="M2154" s="284">
        <v>396</v>
      </c>
      <c r="N2154" s="284">
        <v>350</v>
      </c>
      <c r="O2154" s="284">
        <v>308</v>
      </c>
      <c r="P2154" s="284">
        <v>345</v>
      </c>
      <c r="Q2154" s="284">
        <v>396</v>
      </c>
      <c r="R2154" s="284">
        <v>350</v>
      </c>
      <c r="S2154" s="284">
        <v>308</v>
      </c>
      <c r="T2154" s="284">
        <v>345</v>
      </c>
      <c r="U2154" s="284">
        <v>396</v>
      </c>
      <c r="V2154" s="284">
        <v>345</v>
      </c>
      <c r="W2154" s="284">
        <v>396</v>
      </c>
      <c r="X2154" s="284">
        <v>308</v>
      </c>
      <c r="Y2154" s="284">
        <v>345</v>
      </c>
      <c r="Z2154" s="284">
        <v>396</v>
      </c>
      <c r="AA2154" s="284">
        <v>350</v>
      </c>
      <c r="AB2154" s="284">
        <v>308</v>
      </c>
      <c r="AC2154" s="284">
        <v>345</v>
      </c>
      <c r="AD2154" s="284">
        <v>396</v>
      </c>
      <c r="AE2154" s="284">
        <v>350</v>
      </c>
      <c r="AF2154" s="284">
        <v>308</v>
      </c>
      <c r="AG2154" s="284">
        <v>345</v>
      </c>
      <c r="AH2154" s="284">
        <v>396</v>
      </c>
      <c r="AI2154" s="284">
        <v>345</v>
      </c>
      <c r="AJ2154" s="284">
        <v>308</v>
      </c>
      <c r="AK2154" s="284">
        <v>345</v>
      </c>
      <c r="AL2154" s="284">
        <v>396</v>
      </c>
      <c r="AM2154" s="284">
        <v>308</v>
      </c>
      <c r="AN2154" s="284">
        <v>345</v>
      </c>
      <c r="AO2154" s="284">
        <v>396</v>
      </c>
      <c r="AP2154" s="284">
        <v>379</v>
      </c>
      <c r="AQ2154" s="284">
        <v>379</v>
      </c>
      <c r="AR2154" s="284">
        <v>379</v>
      </c>
      <c r="AS2154" s="284">
        <v>379</v>
      </c>
      <c r="AU2154" t="s">
        <v>1708</v>
      </c>
    </row>
    <row r="2155" spans="4:47" ht="13.5" customHeight="1">
      <c r="D2155" s="283" t="s">
        <v>1709</v>
      </c>
      <c r="E2155" s="282"/>
      <c r="F2155" s="285" t="s">
        <v>1766</v>
      </c>
      <c r="G2155" s="199">
        <v>5.3</v>
      </c>
      <c r="H2155" s="284">
        <v>340</v>
      </c>
      <c r="I2155" s="284">
        <v>385</v>
      </c>
      <c r="J2155" s="284">
        <v>441</v>
      </c>
      <c r="K2155" s="284">
        <v>340</v>
      </c>
      <c r="L2155" s="284">
        <v>385</v>
      </c>
      <c r="M2155" s="284">
        <v>441</v>
      </c>
      <c r="N2155" s="284">
        <v>387</v>
      </c>
      <c r="O2155" s="284">
        <v>340</v>
      </c>
      <c r="P2155" s="284">
        <v>385</v>
      </c>
      <c r="Q2155" s="284">
        <v>441</v>
      </c>
      <c r="R2155" s="284">
        <v>387</v>
      </c>
      <c r="S2155" s="284">
        <v>340</v>
      </c>
      <c r="T2155" s="284">
        <v>385</v>
      </c>
      <c r="U2155" s="284">
        <v>441</v>
      </c>
      <c r="V2155" s="284">
        <v>385</v>
      </c>
      <c r="W2155" s="284">
        <v>441</v>
      </c>
      <c r="X2155" s="284">
        <v>340</v>
      </c>
      <c r="Y2155" s="284">
        <v>385</v>
      </c>
      <c r="Z2155" s="284">
        <v>441</v>
      </c>
      <c r="AA2155" s="284">
        <v>387</v>
      </c>
      <c r="AB2155" s="284">
        <v>340</v>
      </c>
      <c r="AC2155" s="284">
        <v>385</v>
      </c>
      <c r="AD2155" s="284">
        <v>441</v>
      </c>
      <c r="AE2155" s="284">
        <v>387</v>
      </c>
      <c r="AF2155" s="284">
        <v>340</v>
      </c>
      <c r="AG2155" s="284">
        <v>385</v>
      </c>
      <c r="AH2155" s="284">
        <v>441</v>
      </c>
      <c r="AI2155" s="284">
        <v>385</v>
      </c>
      <c r="AJ2155" s="284">
        <v>340</v>
      </c>
      <c r="AK2155" s="284">
        <v>385</v>
      </c>
      <c r="AL2155" s="284">
        <v>441</v>
      </c>
      <c r="AM2155" s="284">
        <v>340</v>
      </c>
      <c r="AN2155" s="284">
        <v>385</v>
      </c>
      <c r="AO2155" s="284">
        <v>441</v>
      </c>
      <c r="AP2155" s="284">
        <v>423</v>
      </c>
      <c r="AQ2155" s="284">
        <v>423</v>
      </c>
      <c r="AR2155" s="284">
        <v>423</v>
      </c>
      <c r="AS2155" s="284">
        <v>423</v>
      </c>
      <c r="AU2155" t="s">
        <v>1709</v>
      </c>
    </row>
    <row r="2156" spans="4:47" ht="13.5" customHeight="1">
      <c r="D2156" s="283" t="s">
        <v>1710</v>
      </c>
      <c r="E2156" s="282"/>
      <c r="F2156" s="285" t="s">
        <v>1767</v>
      </c>
      <c r="G2156" s="199">
        <v>7</v>
      </c>
      <c r="H2156" s="284">
        <v>419</v>
      </c>
      <c r="I2156" s="284">
        <v>475</v>
      </c>
      <c r="J2156" s="284">
        <v>545</v>
      </c>
      <c r="K2156" s="284">
        <v>419</v>
      </c>
      <c r="L2156" s="284">
        <v>475</v>
      </c>
      <c r="M2156" s="284">
        <v>545</v>
      </c>
      <c r="N2156" s="284">
        <v>476</v>
      </c>
      <c r="O2156" s="284">
        <v>419</v>
      </c>
      <c r="P2156" s="284">
        <v>475</v>
      </c>
      <c r="Q2156" s="284">
        <v>545</v>
      </c>
      <c r="R2156" s="284">
        <v>476</v>
      </c>
      <c r="S2156" s="284">
        <v>419</v>
      </c>
      <c r="T2156" s="284">
        <v>475</v>
      </c>
      <c r="U2156" s="284">
        <v>545</v>
      </c>
      <c r="V2156" s="284">
        <v>475</v>
      </c>
      <c r="W2156" s="284">
        <v>545</v>
      </c>
      <c r="X2156" s="284">
        <v>419</v>
      </c>
      <c r="Y2156" s="284">
        <v>475</v>
      </c>
      <c r="Z2156" s="284">
        <v>545</v>
      </c>
      <c r="AA2156" s="284">
        <v>476</v>
      </c>
      <c r="AB2156" s="284">
        <v>419</v>
      </c>
      <c r="AC2156" s="284">
        <v>475</v>
      </c>
      <c r="AD2156" s="284">
        <v>545</v>
      </c>
      <c r="AE2156" s="284">
        <v>476</v>
      </c>
      <c r="AF2156" s="284">
        <v>419</v>
      </c>
      <c r="AG2156" s="284">
        <v>475</v>
      </c>
      <c r="AH2156" s="284">
        <v>545</v>
      </c>
      <c r="AI2156" s="284">
        <v>475</v>
      </c>
      <c r="AJ2156" s="284">
        <v>419</v>
      </c>
      <c r="AK2156" s="284">
        <v>475</v>
      </c>
      <c r="AL2156" s="284">
        <v>545</v>
      </c>
      <c r="AM2156" s="284">
        <v>419</v>
      </c>
      <c r="AN2156" s="284">
        <v>475</v>
      </c>
      <c r="AO2156" s="284">
        <v>545</v>
      </c>
      <c r="AP2156" s="284">
        <v>522</v>
      </c>
      <c r="AQ2156" s="284">
        <v>522</v>
      </c>
      <c r="AR2156" s="284">
        <v>522</v>
      </c>
      <c r="AS2156" s="284">
        <v>522</v>
      </c>
      <c r="AU2156" t="s">
        <v>1710</v>
      </c>
    </row>
    <row r="2157" spans="4:47" ht="13.5" customHeight="1">
      <c r="D2157" s="283" t="s">
        <v>1711</v>
      </c>
      <c r="E2157" s="282"/>
      <c r="F2157" s="285" t="s">
        <v>1768</v>
      </c>
      <c r="G2157" s="199">
        <v>8.7999999999999989</v>
      </c>
      <c r="H2157" s="284">
        <v>497</v>
      </c>
      <c r="I2157" s="284">
        <v>563</v>
      </c>
      <c r="J2157" s="284">
        <v>646</v>
      </c>
      <c r="K2157" s="284">
        <v>497</v>
      </c>
      <c r="L2157" s="284">
        <v>563</v>
      </c>
      <c r="M2157" s="284">
        <v>646</v>
      </c>
      <c r="N2157" s="284">
        <v>562</v>
      </c>
      <c r="O2157" s="284">
        <v>497</v>
      </c>
      <c r="P2157" s="284">
        <v>563</v>
      </c>
      <c r="Q2157" s="284">
        <v>646</v>
      </c>
      <c r="R2157" s="284">
        <v>562</v>
      </c>
      <c r="S2157" s="284">
        <v>497</v>
      </c>
      <c r="T2157" s="284">
        <v>563</v>
      </c>
      <c r="U2157" s="284">
        <v>646</v>
      </c>
      <c r="V2157" s="284">
        <v>563</v>
      </c>
      <c r="W2157" s="284">
        <v>646</v>
      </c>
      <c r="X2157" s="284">
        <v>497</v>
      </c>
      <c r="Y2157" s="284">
        <v>563</v>
      </c>
      <c r="Z2157" s="284">
        <v>646</v>
      </c>
      <c r="AA2157" s="284">
        <v>562</v>
      </c>
      <c r="AB2157" s="284">
        <v>497</v>
      </c>
      <c r="AC2157" s="284">
        <v>563</v>
      </c>
      <c r="AD2157" s="284">
        <v>646</v>
      </c>
      <c r="AE2157" s="284">
        <v>562</v>
      </c>
      <c r="AF2157" s="284">
        <v>497</v>
      </c>
      <c r="AG2157" s="284">
        <v>563</v>
      </c>
      <c r="AH2157" s="284">
        <v>646</v>
      </c>
      <c r="AI2157" s="284">
        <v>563</v>
      </c>
      <c r="AJ2157" s="284">
        <v>497</v>
      </c>
      <c r="AK2157" s="284">
        <v>563</v>
      </c>
      <c r="AL2157" s="284">
        <v>646</v>
      </c>
      <c r="AM2157" s="284">
        <v>497</v>
      </c>
      <c r="AN2157" s="284">
        <v>563</v>
      </c>
      <c r="AO2157" s="284">
        <v>646</v>
      </c>
      <c r="AP2157" s="284">
        <v>619</v>
      </c>
      <c r="AQ2157" s="284">
        <v>619</v>
      </c>
      <c r="AR2157" s="284">
        <v>619</v>
      </c>
      <c r="AS2157" s="284">
        <v>619</v>
      </c>
      <c r="AU2157" t="s">
        <v>1711</v>
      </c>
    </row>
    <row r="2158" spans="4:47" ht="13.5" customHeight="1">
      <c r="D2158" s="283" t="s">
        <v>4655</v>
      </c>
      <c r="E2158" s="282"/>
      <c r="F2158" s="285" t="s">
        <v>1768</v>
      </c>
      <c r="G2158" s="199">
        <v>9.6999999999999993</v>
      </c>
      <c r="H2158" s="284">
        <v>517</v>
      </c>
      <c r="I2158" s="284">
        <v>587</v>
      </c>
      <c r="J2158" s="284">
        <v>673</v>
      </c>
      <c r="K2158" s="284">
        <v>517</v>
      </c>
      <c r="L2158" s="284">
        <v>587</v>
      </c>
      <c r="M2158" s="284">
        <v>673</v>
      </c>
      <c r="N2158" s="284">
        <v>584</v>
      </c>
      <c r="O2158" s="284">
        <v>517</v>
      </c>
      <c r="P2158" s="284">
        <v>587</v>
      </c>
      <c r="Q2158" s="284">
        <v>673</v>
      </c>
      <c r="R2158" s="284">
        <v>584</v>
      </c>
      <c r="S2158" s="284">
        <v>517</v>
      </c>
      <c r="T2158" s="284">
        <v>587</v>
      </c>
      <c r="U2158" s="284">
        <v>673</v>
      </c>
      <c r="V2158" s="284">
        <v>587</v>
      </c>
      <c r="W2158" s="284">
        <v>673</v>
      </c>
      <c r="X2158" s="284">
        <v>517</v>
      </c>
      <c r="Y2158" s="284">
        <v>587</v>
      </c>
      <c r="Z2158" s="284">
        <v>673</v>
      </c>
      <c r="AA2158" s="284">
        <v>584</v>
      </c>
      <c r="AB2158" s="284">
        <v>517</v>
      </c>
      <c r="AC2158" s="284">
        <v>587</v>
      </c>
      <c r="AD2158" s="284">
        <v>673</v>
      </c>
      <c r="AE2158" s="284">
        <v>584</v>
      </c>
      <c r="AF2158" s="284">
        <v>517</v>
      </c>
      <c r="AG2158" s="284">
        <v>587</v>
      </c>
      <c r="AH2158" s="284">
        <v>673</v>
      </c>
      <c r="AI2158" s="284">
        <v>587</v>
      </c>
      <c r="AJ2158" s="284">
        <v>517</v>
      </c>
      <c r="AK2158" s="284">
        <v>587</v>
      </c>
      <c r="AL2158" s="284">
        <v>673</v>
      </c>
      <c r="AM2158" s="284">
        <v>517</v>
      </c>
      <c r="AN2158" s="284">
        <v>587</v>
      </c>
      <c r="AO2158" s="284">
        <v>673</v>
      </c>
      <c r="AP2158" s="284">
        <v>645</v>
      </c>
      <c r="AQ2158" s="284">
        <v>645</v>
      </c>
      <c r="AR2158" s="284">
        <v>645</v>
      </c>
      <c r="AS2158" s="284">
        <v>645</v>
      </c>
      <c r="AU2158" t="s">
        <v>4655</v>
      </c>
    </row>
    <row r="2159" spans="4:47" ht="13.5" customHeight="1">
      <c r="D2159" s="283" t="s">
        <v>1712</v>
      </c>
      <c r="E2159" s="282"/>
      <c r="F2159" s="285" t="s">
        <v>1768</v>
      </c>
      <c r="G2159" s="199">
        <v>10.5</v>
      </c>
      <c r="H2159" s="284">
        <v>536</v>
      </c>
      <c r="I2159" s="284">
        <v>610</v>
      </c>
      <c r="J2159" s="284">
        <v>700</v>
      </c>
      <c r="K2159" s="284">
        <v>536</v>
      </c>
      <c r="L2159" s="284">
        <v>610</v>
      </c>
      <c r="M2159" s="284">
        <v>700</v>
      </c>
      <c r="N2159" s="284">
        <v>606</v>
      </c>
      <c r="O2159" s="284">
        <v>536</v>
      </c>
      <c r="P2159" s="284">
        <v>610</v>
      </c>
      <c r="Q2159" s="284">
        <v>700</v>
      </c>
      <c r="R2159" s="284">
        <v>606</v>
      </c>
      <c r="S2159" s="284">
        <v>536</v>
      </c>
      <c r="T2159" s="284">
        <v>610</v>
      </c>
      <c r="U2159" s="284">
        <v>700</v>
      </c>
      <c r="V2159" s="284">
        <v>610</v>
      </c>
      <c r="W2159" s="284">
        <v>700</v>
      </c>
      <c r="X2159" s="284">
        <v>536</v>
      </c>
      <c r="Y2159" s="284">
        <v>610</v>
      </c>
      <c r="Z2159" s="284">
        <v>700</v>
      </c>
      <c r="AA2159" s="284">
        <v>606</v>
      </c>
      <c r="AB2159" s="284">
        <v>536</v>
      </c>
      <c r="AC2159" s="284">
        <v>610</v>
      </c>
      <c r="AD2159" s="284">
        <v>700</v>
      </c>
      <c r="AE2159" s="284">
        <v>606</v>
      </c>
      <c r="AF2159" s="284">
        <v>536</v>
      </c>
      <c r="AG2159" s="284">
        <v>610</v>
      </c>
      <c r="AH2159" s="284">
        <v>700</v>
      </c>
      <c r="AI2159" s="284">
        <v>610</v>
      </c>
      <c r="AJ2159" s="284">
        <v>536</v>
      </c>
      <c r="AK2159" s="284">
        <v>610</v>
      </c>
      <c r="AL2159" s="284">
        <v>700</v>
      </c>
      <c r="AM2159" s="284">
        <v>536</v>
      </c>
      <c r="AN2159" s="284">
        <v>610</v>
      </c>
      <c r="AO2159" s="284">
        <v>700</v>
      </c>
      <c r="AP2159" s="284">
        <v>670</v>
      </c>
      <c r="AQ2159" s="284">
        <v>670</v>
      </c>
      <c r="AR2159" s="284">
        <v>670</v>
      </c>
      <c r="AS2159" s="284">
        <v>670</v>
      </c>
      <c r="AU2159" t="s">
        <v>1712</v>
      </c>
    </row>
    <row r="2160" spans="4:47" ht="13.5" customHeight="1">
      <c r="D2160" s="283" t="s">
        <v>2962</v>
      </c>
      <c r="E2160" s="282"/>
      <c r="F2160" s="285" t="s">
        <v>1769</v>
      </c>
      <c r="G2160" s="199">
        <v>11.4</v>
      </c>
      <c r="H2160" s="284">
        <v>598</v>
      </c>
      <c r="I2160" s="284">
        <v>679</v>
      </c>
      <c r="J2160" s="284">
        <v>780</v>
      </c>
      <c r="K2160" s="284">
        <v>598</v>
      </c>
      <c r="L2160" s="284">
        <v>679</v>
      </c>
      <c r="M2160" s="284">
        <v>780</v>
      </c>
      <c r="N2160" s="284">
        <v>683</v>
      </c>
      <c r="O2160" s="284">
        <v>598</v>
      </c>
      <c r="P2160" s="284">
        <v>679</v>
      </c>
      <c r="Q2160" s="284">
        <v>780</v>
      </c>
      <c r="R2160" s="284">
        <v>683</v>
      </c>
      <c r="S2160" s="284">
        <v>598</v>
      </c>
      <c r="T2160" s="284">
        <v>679</v>
      </c>
      <c r="U2160" s="284">
        <v>780</v>
      </c>
      <c r="V2160" s="284">
        <v>679</v>
      </c>
      <c r="W2160" s="284">
        <v>780</v>
      </c>
      <c r="X2160" s="284">
        <v>598</v>
      </c>
      <c r="Y2160" s="284">
        <v>679</v>
      </c>
      <c r="Z2160" s="284">
        <v>780</v>
      </c>
      <c r="AA2160" s="284">
        <v>683</v>
      </c>
      <c r="AB2160" s="284">
        <v>598</v>
      </c>
      <c r="AC2160" s="284">
        <v>679</v>
      </c>
      <c r="AD2160" s="284">
        <v>780</v>
      </c>
      <c r="AE2160" s="284">
        <v>683</v>
      </c>
      <c r="AF2160" s="284">
        <v>598</v>
      </c>
      <c r="AG2160" s="284">
        <v>679</v>
      </c>
      <c r="AH2160" s="284">
        <v>780</v>
      </c>
      <c r="AI2160" s="284">
        <v>679</v>
      </c>
      <c r="AJ2160" s="284">
        <v>598</v>
      </c>
      <c r="AK2160" s="284">
        <v>679</v>
      </c>
      <c r="AL2160" s="284">
        <v>780</v>
      </c>
      <c r="AM2160" s="284">
        <v>598</v>
      </c>
      <c r="AN2160" s="284">
        <v>679</v>
      </c>
      <c r="AO2160" s="284">
        <v>780</v>
      </c>
      <c r="AP2160" s="284">
        <v>747</v>
      </c>
      <c r="AQ2160" s="284">
        <v>747</v>
      </c>
      <c r="AR2160" s="284">
        <v>747</v>
      </c>
      <c r="AS2160" s="284">
        <v>747</v>
      </c>
      <c r="AU2160" t="s">
        <v>2962</v>
      </c>
    </row>
    <row r="2161" spans="4:47" ht="13.5" customHeight="1">
      <c r="D2161" s="283" t="s">
        <v>1713</v>
      </c>
      <c r="E2161" s="282"/>
      <c r="F2161" s="285" t="s">
        <v>1769</v>
      </c>
      <c r="G2161" s="199">
        <v>12.299999999999999</v>
      </c>
      <c r="H2161" s="284">
        <v>615</v>
      </c>
      <c r="I2161" s="284">
        <v>701</v>
      </c>
      <c r="J2161" s="284">
        <v>804</v>
      </c>
      <c r="K2161" s="284">
        <v>615</v>
      </c>
      <c r="L2161" s="284">
        <v>701</v>
      </c>
      <c r="M2161" s="284">
        <v>804</v>
      </c>
      <c r="N2161" s="284">
        <v>696</v>
      </c>
      <c r="O2161" s="284">
        <v>615</v>
      </c>
      <c r="P2161" s="284">
        <v>701</v>
      </c>
      <c r="Q2161" s="284">
        <v>804</v>
      </c>
      <c r="R2161" s="284">
        <v>696</v>
      </c>
      <c r="S2161" s="284">
        <v>615</v>
      </c>
      <c r="T2161" s="284">
        <v>701</v>
      </c>
      <c r="U2161" s="284">
        <v>804</v>
      </c>
      <c r="V2161" s="284">
        <v>701</v>
      </c>
      <c r="W2161" s="284">
        <v>804</v>
      </c>
      <c r="X2161" s="284">
        <v>615</v>
      </c>
      <c r="Y2161" s="284">
        <v>701</v>
      </c>
      <c r="Z2161" s="284">
        <v>804</v>
      </c>
      <c r="AA2161" s="284">
        <v>696</v>
      </c>
      <c r="AB2161" s="284">
        <v>615</v>
      </c>
      <c r="AC2161" s="284">
        <v>701</v>
      </c>
      <c r="AD2161" s="284">
        <v>804</v>
      </c>
      <c r="AE2161" s="284">
        <v>696</v>
      </c>
      <c r="AF2161" s="284">
        <v>615</v>
      </c>
      <c r="AG2161" s="284">
        <v>701</v>
      </c>
      <c r="AH2161" s="284">
        <v>804</v>
      </c>
      <c r="AI2161" s="284">
        <v>701</v>
      </c>
      <c r="AJ2161" s="284">
        <v>615</v>
      </c>
      <c r="AK2161" s="284">
        <v>701</v>
      </c>
      <c r="AL2161" s="284">
        <v>804</v>
      </c>
      <c r="AM2161" s="284">
        <v>615</v>
      </c>
      <c r="AN2161" s="284">
        <v>701</v>
      </c>
      <c r="AO2161" s="284">
        <v>804</v>
      </c>
      <c r="AP2161" s="284">
        <v>770</v>
      </c>
      <c r="AQ2161" s="284">
        <v>770</v>
      </c>
      <c r="AR2161" s="284">
        <v>770</v>
      </c>
      <c r="AS2161" s="284">
        <v>770</v>
      </c>
      <c r="AU2161" t="s">
        <v>1713</v>
      </c>
    </row>
    <row r="2162" spans="4:47" ht="13.5" customHeight="1">
      <c r="D2162" s="283" t="s">
        <v>1714</v>
      </c>
      <c r="E2162" s="282"/>
      <c r="F2162" s="285" t="s">
        <v>1770</v>
      </c>
      <c r="G2162" s="199">
        <v>3.8000000000000003</v>
      </c>
      <c r="H2162" s="284">
        <v>360</v>
      </c>
      <c r="I2162" s="284">
        <v>399</v>
      </c>
      <c r="J2162" s="284">
        <v>458</v>
      </c>
      <c r="K2162" s="284">
        <v>360</v>
      </c>
      <c r="L2162" s="284">
        <v>399</v>
      </c>
      <c r="M2162" s="284">
        <v>458</v>
      </c>
      <c r="N2162" s="284">
        <v>406</v>
      </c>
      <c r="O2162" s="284">
        <v>360</v>
      </c>
      <c r="P2162" s="284">
        <v>399</v>
      </c>
      <c r="Q2162" s="284">
        <v>458</v>
      </c>
      <c r="R2162" s="284">
        <v>406</v>
      </c>
      <c r="S2162" s="284">
        <v>360</v>
      </c>
      <c r="T2162" s="284">
        <v>399</v>
      </c>
      <c r="U2162" s="284">
        <v>458</v>
      </c>
      <c r="V2162" s="284">
        <v>399</v>
      </c>
      <c r="W2162" s="284">
        <v>458</v>
      </c>
      <c r="X2162" s="284">
        <v>360</v>
      </c>
      <c r="Y2162" s="284">
        <v>399</v>
      </c>
      <c r="Z2162" s="284">
        <v>458</v>
      </c>
      <c r="AA2162" s="284">
        <v>406</v>
      </c>
      <c r="AB2162" s="284">
        <v>360</v>
      </c>
      <c r="AC2162" s="284">
        <v>399</v>
      </c>
      <c r="AD2162" s="284">
        <v>458</v>
      </c>
      <c r="AE2162" s="284">
        <v>406</v>
      </c>
      <c r="AF2162" s="284">
        <v>360</v>
      </c>
      <c r="AG2162" s="284">
        <v>399</v>
      </c>
      <c r="AH2162" s="284">
        <v>458</v>
      </c>
      <c r="AI2162" s="284">
        <v>399</v>
      </c>
      <c r="AJ2162" s="284">
        <v>360</v>
      </c>
      <c r="AK2162" s="284">
        <v>399</v>
      </c>
      <c r="AL2162" s="284">
        <v>458</v>
      </c>
      <c r="AM2162" s="284">
        <v>360</v>
      </c>
      <c r="AN2162" s="284">
        <v>399</v>
      </c>
      <c r="AO2162" s="284">
        <v>458</v>
      </c>
      <c r="AP2162" s="284">
        <v>438</v>
      </c>
      <c r="AQ2162" s="284">
        <v>438</v>
      </c>
      <c r="AR2162" s="284">
        <v>438</v>
      </c>
      <c r="AS2162" s="284">
        <v>438</v>
      </c>
      <c r="AU2162" t="s">
        <v>1714</v>
      </c>
    </row>
    <row r="2163" spans="4:47" ht="13.5" customHeight="1">
      <c r="D2163" s="283" t="s">
        <v>1715</v>
      </c>
      <c r="E2163" s="282"/>
      <c r="F2163" s="285" t="s">
        <v>1770</v>
      </c>
      <c r="G2163" s="199">
        <v>5.6999999999999993</v>
      </c>
      <c r="H2163" s="284">
        <v>394</v>
      </c>
      <c r="I2163" s="284">
        <v>440</v>
      </c>
      <c r="J2163" s="284">
        <v>505</v>
      </c>
      <c r="K2163" s="284">
        <v>394</v>
      </c>
      <c r="L2163" s="284">
        <v>440</v>
      </c>
      <c r="M2163" s="284">
        <v>505</v>
      </c>
      <c r="N2163" s="284">
        <v>444</v>
      </c>
      <c r="O2163" s="284">
        <v>394</v>
      </c>
      <c r="P2163" s="284">
        <v>440</v>
      </c>
      <c r="Q2163" s="284">
        <v>505</v>
      </c>
      <c r="R2163" s="284">
        <v>444</v>
      </c>
      <c r="S2163" s="284">
        <v>394</v>
      </c>
      <c r="T2163" s="284">
        <v>440</v>
      </c>
      <c r="U2163" s="284">
        <v>505</v>
      </c>
      <c r="V2163" s="284">
        <v>440</v>
      </c>
      <c r="W2163" s="284">
        <v>505</v>
      </c>
      <c r="X2163" s="284">
        <v>394</v>
      </c>
      <c r="Y2163" s="284">
        <v>440</v>
      </c>
      <c r="Z2163" s="284">
        <v>505</v>
      </c>
      <c r="AA2163" s="284">
        <v>444</v>
      </c>
      <c r="AB2163" s="284">
        <v>394</v>
      </c>
      <c r="AC2163" s="284">
        <v>440</v>
      </c>
      <c r="AD2163" s="284">
        <v>505</v>
      </c>
      <c r="AE2163" s="284">
        <v>444</v>
      </c>
      <c r="AF2163" s="284">
        <v>394</v>
      </c>
      <c r="AG2163" s="284">
        <v>440</v>
      </c>
      <c r="AH2163" s="284">
        <v>505</v>
      </c>
      <c r="AI2163" s="284">
        <v>440</v>
      </c>
      <c r="AJ2163" s="284">
        <v>394</v>
      </c>
      <c r="AK2163" s="284">
        <v>440</v>
      </c>
      <c r="AL2163" s="284">
        <v>505</v>
      </c>
      <c r="AM2163" s="284">
        <v>394</v>
      </c>
      <c r="AN2163" s="284">
        <v>440</v>
      </c>
      <c r="AO2163" s="284">
        <v>505</v>
      </c>
      <c r="AP2163" s="284">
        <v>484</v>
      </c>
      <c r="AQ2163" s="284">
        <v>484</v>
      </c>
      <c r="AR2163" s="284">
        <v>484</v>
      </c>
      <c r="AS2163" s="284">
        <v>484</v>
      </c>
      <c r="AU2163" t="s">
        <v>1715</v>
      </c>
    </row>
    <row r="2164" spans="4:47" ht="13.5" customHeight="1">
      <c r="D2164" s="283" t="s">
        <v>1716</v>
      </c>
      <c r="E2164" s="282"/>
      <c r="F2164" s="285" t="s">
        <v>1771</v>
      </c>
      <c r="G2164" s="199">
        <v>7.5</v>
      </c>
      <c r="H2164" s="284">
        <v>477</v>
      </c>
      <c r="I2164" s="284">
        <v>536</v>
      </c>
      <c r="J2164" s="284">
        <v>615</v>
      </c>
      <c r="K2164" s="284">
        <v>477</v>
      </c>
      <c r="L2164" s="284">
        <v>536</v>
      </c>
      <c r="M2164" s="284">
        <v>615</v>
      </c>
      <c r="N2164" s="284">
        <v>538</v>
      </c>
      <c r="O2164" s="284">
        <v>477</v>
      </c>
      <c r="P2164" s="284">
        <v>536</v>
      </c>
      <c r="Q2164" s="284">
        <v>615</v>
      </c>
      <c r="R2164" s="284">
        <v>538</v>
      </c>
      <c r="S2164" s="284">
        <v>477</v>
      </c>
      <c r="T2164" s="284">
        <v>536</v>
      </c>
      <c r="U2164" s="284">
        <v>615</v>
      </c>
      <c r="V2164" s="284">
        <v>536</v>
      </c>
      <c r="W2164" s="284">
        <v>615</v>
      </c>
      <c r="X2164" s="284">
        <v>477</v>
      </c>
      <c r="Y2164" s="284">
        <v>536</v>
      </c>
      <c r="Z2164" s="284">
        <v>615</v>
      </c>
      <c r="AA2164" s="284">
        <v>538</v>
      </c>
      <c r="AB2164" s="284">
        <v>477</v>
      </c>
      <c r="AC2164" s="284">
        <v>536</v>
      </c>
      <c r="AD2164" s="284">
        <v>615</v>
      </c>
      <c r="AE2164" s="284">
        <v>538</v>
      </c>
      <c r="AF2164" s="284">
        <v>477</v>
      </c>
      <c r="AG2164" s="284">
        <v>536</v>
      </c>
      <c r="AH2164" s="284">
        <v>615</v>
      </c>
      <c r="AI2164" s="284">
        <v>536</v>
      </c>
      <c r="AJ2164" s="284">
        <v>477</v>
      </c>
      <c r="AK2164" s="284">
        <v>536</v>
      </c>
      <c r="AL2164" s="284">
        <v>615</v>
      </c>
      <c r="AM2164" s="284">
        <v>477</v>
      </c>
      <c r="AN2164" s="284">
        <v>536</v>
      </c>
      <c r="AO2164" s="284">
        <v>615</v>
      </c>
      <c r="AP2164" s="284">
        <v>589</v>
      </c>
      <c r="AQ2164" s="284">
        <v>589</v>
      </c>
      <c r="AR2164" s="284">
        <v>589</v>
      </c>
      <c r="AS2164" s="284">
        <v>589</v>
      </c>
      <c r="AU2164" t="s">
        <v>1716</v>
      </c>
    </row>
    <row r="2165" spans="4:47" ht="13.5" customHeight="1">
      <c r="D2165" s="283" t="s">
        <v>1717</v>
      </c>
      <c r="E2165" s="282"/>
      <c r="F2165" s="285" t="s">
        <v>1772</v>
      </c>
      <c r="G2165" s="199">
        <v>9.4</v>
      </c>
      <c r="H2165" s="284">
        <v>559</v>
      </c>
      <c r="I2165" s="284">
        <v>629</v>
      </c>
      <c r="J2165" s="284">
        <v>722</v>
      </c>
      <c r="K2165" s="284">
        <v>559</v>
      </c>
      <c r="L2165" s="284">
        <v>629</v>
      </c>
      <c r="M2165" s="284">
        <v>722</v>
      </c>
      <c r="N2165" s="284">
        <v>630</v>
      </c>
      <c r="O2165" s="284">
        <v>559</v>
      </c>
      <c r="P2165" s="284">
        <v>629</v>
      </c>
      <c r="Q2165" s="284">
        <v>722</v>
      </c>
      <c r="R2165" s="284">
        <v>630</v>
      </c>
      <c r="S2165" s="284">
        <v>559</v>
      </c>
      <c r="T2165" s="284">
        <v>629</v>
      </c>
      <c r="U2165" s="284">
        <v>722</v>
      </c>
      <c r="V2165" s="284">
        <v>629</v>
      </c>
      <c r="W2165" s="284">
        <v>722</v>
      </c>
      <c r="X2165" s="284">
        <v>559</v>
      </c>
      <c r="Y2165" s="284">
        <v>629</v>
      </c>
      <c r="Z2165" s="284">
        <v>722</v>
      </c>
      <c r="AA2165" s="284">
        <v>630</v>
      </c>
      <c r="AB2165" s="284">
        <v>559</v>
      </c>
      <c r="AC2165" s="284">
        <v>629</v>
      </c>
      <c r="AD2165" s="284">
        <v>722</v>
      </c>
      <c r="AE2165" s="284">
        <v>630</v>
      </c>
      <c r="AF2165" s="284">
        <v>559</v>
      </c>
      <c r="AG2165" s="284">
        <v>629</v>
      </c>
      <c r="AH2165" s="284">
        <v>722</v>
      </c>
      <c r="AI2165" s="284">
        <v>629</v>
      </c>
      <c r="AJ2165" s="284">
        <v>559</v>
      </c>
      <c r="AK2165" s="284">
        <v>629</v>
      </c>
      <c r="AL2165" s="284">
        <v>722</v>
      </c>
      <c r="AM2165" s="284">
        <v>559</v>
      </c>
      <c r="AN2165" s="284">
        <v>629</v>
      </c>
      <c r="AO2165" s="284">
        <v>722</v>
      </c>
      <c r="AP2165" s="284">
        <v>691</v>
      </c>
      <c r="AQ2165" s="284">
        <v>691</v>
      </c>
      <c r="AR2165" s="284">
        <v>691</v>
      </c>
      <c r="AS2165" s="284">
        <v>691</v>
      </c>
      <c r="AU2165" t="s">
        <v>1717</v>
      </c>
    </row>
    <row r="2166" spans="4:47" ht="13.5" customHeight="1">
      <c r="D2166" s="283" t="s">
        <v>4656</v>
      </c>
      <c r="E2166" s="282"/>
      <c r="F2166" s="285" t="s">
        <v>1772</v>
      </c>
      <c r="G2166" s="199">
        <v>10.4</v>
      </c>
      <c r="H2166" s="284">
        <v>580</v>
      </c>
      <c r="I2166" s="284">
        <v>654</v>
      </c>
      <c r="J2166" s="284">
        <v>750</v>
      </c>
      <c r="K2166" s="284">
        <v>580</v>
      </c>
      <c r="L2166" s="284">
        <v>654</v>
      </c>
      <c r="M2166" s="284">
        <v>750</v>
      </c>
      <c r="N2166" s="284">
        <v>654</v>
      </c>
      <c r="O2166" s="284">
        <v>580</v>
      </c>
      <c r="P2166" s="284">
        <v>654</v>
      </c>
      <c r="Q2166" s="284">
        <v>750</v>
      </c>
      <c r="R2166" s="284">
        <v>654</v>
      </c>
      <c r="S2166" s="284">
        <v>580</v>
      </c>
      <c r="T2166" s="284">
        <v>654</v>
      </c>
      <c r="U2166" s="284">
        <v>750</v>
      </c>
      <c r="V2166" s="284">
        <v>654</v>
      </c>
      <c r="W2166" s="284">
        <v>750</v>
      </c>
      <c r="X2166" s="284">
        <v>580</v>
      </c>
      <c r="Y2166" s="284">
        <v>654</v>
      </c>
      <c r="Z2166" s="284">
        <v>750</v>
      </c>
      <c r="AA2166" s="284">
        <v>654</v>
      </c>
      <c r="AB2166" s="284">
        <v>580</v>
      </c>
      <c r="AC2166" s="284">
        <v>654</v>
      </c>
      <c r="AD2166" s="284">
        <v>750</v>
      </c>
      <c r="AE2166" s="284">
        <v>654</v>
      </c>
      <c r="AF2166" s="284">
        <v>580</v>
      </c>
      <c r="AG2166" s="284">
        <v>654</v>
      </c>
      <c r="AH2166" s="284">
        <v>750</v>
      </c>
      <c r="AI2166" s="284">
        <v>654</v>
      </c>
      <c r="AJ2166" s="284">
        <v>580</v>
      </c>
      <c r="AK2166" s="284">
        <v>654</v>
      </c>
      <c r="AL2166" s="284">
        <v>750</v>
      </c>
      <c r="AM2166" s="284">
        <v>580</v>
      </c>
      <c r="AN2166" s="284">
        <v>654</v>
      </c>
      <c r="AO2166" s="284">
        <v>750</v>
      </c>
      <c r="AP2166" s="284">
        <v>718</v>
      </c>
      <c r="AQ2166" s="284">
        <v>718</v>
      </c>
      <c r="AR2166" s="284">
        <v>718</v>
      </c>
      <c r="AS2166" s="284">
        <v>718</v>
      </c>
      <c r="AU2166" t="s">
        <v>4656</v>
      </c>
    </row>
    <row r="2167" spans="4:47" ht="13.5" customHeight="1">
      <c r="D2167" s="283" t="s">
        <v>1718</v>
      </c>
      <c r="E2167" s="282"/>
      <c r="F2167" s="285" t="s">
        <v>1772</v>
      </c>
      <c r="G2167" s="199">
        <v>11.299999999999999</v>
      </c>
      <c r="H2167" s="284">
        <v>601</v>
      </c>
      <c r="I2167" s="284">
        <v>678</v>
      </c>
      <c r="J2167" s="284">
        <v>778</v>
      </c>
      <c r="K2167" s="284">
        <v>601</v>
      </c>
      <c r="L2167" s="284">
        <v>678</v>
      </c>
      <c r="M2167" s="284">
        <v>778</v>
      </c>
      <c r="N2167" s="284">
        <v>677</v>
      </c>
      <c r="O2167" s="284">
        <v>601</v>
      </c>
      <c r="P2167" s="284">
        <v>678</v>
      </c>
      <c r="Q2167" s="284">
        <v>778</v>
      </c>
      <c r="R2167" s="284">
        <v>677</v>
      </c>
      <c r="S2167" s="284">
        <v>601</v>
      </c>
      <c r="T2167" s="284">
        <v>678</v>
      </c>
      <c r="U2167" s="284">
        <v>778</v>
      </c>
      <c r="V2167" s="284">
        <v>678</v>
      </c>
      <c r="W2167" s="284">
        <v>778</v>
      </c>
      <c r="X2167" s="284">
        <v>601</v>
      </c>
      <c r="Y2167" s="284">
        <v>678</v>
      </c>
      <c r="Z2167" s="284">
        <v>778</v>
      </c>
      <c r="AA2167" s="284">
        <v>677</v>
      </c>
      <c r="AB2167" s="284">
        <v>601</v>
      </c>
      <c r="AC2167" s="284">
        <v>678</v>
      </c>
      <c r="AD2167" s="284">
        <v>778</v>
      </c>
      <c r="AE2167" s="284">
        <v>677</v>
      </c>
      <c r="AF2167" s="284">
        <v>601</v>
      </c>
      <c r="AG2167" s="284">
        <v>678</v>
      </c>
      <c r="AH2167" s="284">
        <v>778</v>
      </c>
      <c r="AI2167" s="284">
        <v>678</v>
      </c>
      <c r="AJ2167" s="284">
        <v>601</v>
      </c>
      <c r="AK2167" s="284">
        <v>678</v>
      </c>
      <c r="AL2167" s="284">
        <v>778</v>
      </c>
      <c r="AM2167" s="284">
        <v>601</v>
      </c>
      <c r="AN2167" s="284">
        <v>678</v>
      </c>
      <c r="AO2167" s="284">
        <v>778</v>
      </c>
      <c r="AP2167" s="284">
        <v>745</v>
      </c>
      <c r="AQ2167" s="284">
        <v>745</v>
      </c>
      <c r="AR2167" s="284">
        <v>745</v>
      </c>
      <c r="AS2167" s="284">
        <v>745</v>
      </c>
      <c r="AU2167" t="s">
        <v>1718</v>
      </c>
    </row>
    <row r="2168" spans="4:47" ht="13.5" customHeight="1">
      <c r="D2168" s="283" t="s">
        <v>2963</v>
      </c>
      <c r="E2168" s="282"/>
      <c r="F2168" s="285" t="s">
        <v>1773</v>
      </c>
      <c r="G2168" s="199">
        <v>12.2</v>
      </c>
      <c r="H2168" s="284">
        <v>666</v>
      </c>
      <c r="I2168" s="284">
        <v>751</v>
      </c>
      <c r="J2168" s="284">
        <v>863</v>
      </c>
      <c r="K2168" s="284">
        <v>666</v>
      </c>
      <c r="L2168" s="284">
        <v>751</v>
      </c>
      <c r="M2168" s="284">
        <v>863</v>
      </c>
      <c r="N2168" s="284">
        <v>757</v>
      </c>
      <c r="O2168" s="284">
        <v>666</v>
      </c>
      <c r="P2168" s="284">
        <v>751</v>
      </c>
      <c r="Q2168" s="284">
        <v>863</v>
      </c>
      <c r="R2168" s="284">
        <v>757</v>
      </c>
      <c r="S2168" s="284">
        <v>666</v>
      </c>
      <c r="T2168" s="284">
        <v>751</v>
      </c>
      <c r="U2168" s="284">
        <v>863</v>
      </c>
      <c r="V2168" s="284">
        <v>751</v>
      </c>
      <c r="W2168" s="284">
        <v>863</v>
      </c>
      <c r="X2168" s="284">
        <v>666</v>
      </c>
      <c r="Y2168" s="284">
        <v>751</v>
      </c>
      <c r="Z2168" s="284">
        <v>863</v>
      </c>
      <c r="AA2168" s="284">
        <v>757</v>
      </c>
      <c r="AB2168" s="284">
        <v>666</v>
      </c>
      <c r="AC2168" s="284">
        <v>751</v>
      </c>
      <c r="AD2168" s="284">
        <v>863</v>
      </c>
      <c r="AE2168" s="284">
        <v>757</v>
      </c>
      <c r="AF2168" s="284">
        <v>666</v>
      </c>
      <c r="AG2168" s="284">
        <v>751</v>
      </c>
      <c r="AH2168" s="284">
        <v>863</v>
      </c>
      <c r="AI2168" s="284">
        <v>751</v>
      </c>
      <c r="AJ2168" s="284">
        <v>666</v>
      </c>
      <c r="AK2168" s="284">
        <v>751</v>
      </c>
      <c r="AL2168" s="284">
        <v>863</v>
      </c>
      <c r="AM2168" s="284">
        <v>666</v>
      </c>
      <c r="AN2168" s="284">
        <v>751</v>
      </c>
      <c r="AO2168" s="284">
        <v>863</v>
      </c>
      <c r="AP2168" s="284">
        <v>826</v>
      </c>
      <c r="AQ2168" s="284">
        <v>826</v>
      </c>
      <c r="AR2168" s="284">
        <v>826</v>
      </c>
      <c r="AS2168" s="284">
        <v>826</v>
      </c>
      <c r="AU2168" t="s">
        <v>2963</v>
      </c>
    </row>
    <row r="2169" spans="4:47" ht="13.5" customHeight="1">
      <c r="D2169" s="283" t="s">
        <v>1719</v>
      </c>
      <c r="E2169" s="282"/>
      <c r="F2169" s="285" t="s">
        <v>1773</v>
      </c>
      <c r="G2169" s="199">
        <v>13.2</v>
      </c>
      <c r="H2169" s="284">
        <v>684</v>
      </c>
      <c r="I2169" s="284">
        <v>774</v>
      </c>
      <c r="J2169" s="284">
        <v>888</v>
      </c>
      <c r="K2169" s="284">
        <v>684</v>
      </c>
      <c r="L2169" s="284">
        <v>774</v>
      </c>
      <c r="M2169" s="284">
        <v>888</v>
      </c>
      <c r="N2169" s="284">
        <v>770</v>
      </c>
      <c r="O2169" s="284">
        <v>684</v>
      </c>
      <c r="P2169" s="284">
        <v>774</v>
      </c>
      <c r="Q2169" s="284">
        <v>888</v>
      </c>
      <c r="R2169" s="284">
        <v>770</v>
      </c>
      <c r="S2169" s="284">
        <v>684</v>
      </c>
      <c r="T2169" s="284">
        <v>774</v>
      </c>
      <c r="U2169" s="284">
        <v>888</v>
      </c>
      <c r="V2169" s="284">
        <v>774</v>
      </c>
      <c r="W2169" s="284">
        <v>888</v>
      </c>
      <c r="X2169" s="284">
        <v>684</v>
      </c>
      <c r="Y2169" s="284">
        <v>774</v>
      </c>
      <c r="Z2169" s="284">
        <v>888</v>
      </c>
      <c r="AA2169" s="284">
        <v>770</v>
      </c>
      <c r="AB2169" s="284">
        <v>684</v>
      </c>
      <c r="AC2169" s="284">
        <v>774</v>
      </c>
      <c r="AD2169" s="284">
        <v>888</v>
      </c>
      <c r="AE2169" s="284">
        <v>770</v>
      </c>
      <c r="AF2169" s="284">
        <v>684</v>
      </c>
      <c r="AG2169" s="284">
        <v>774</v>
      </c>
      <c r="AH2169" s="284">
        <v>888</v>
      </c>
      <c r="AI2169" s="284">
        <v>774</v>
      </c>
      <c r="AJ2169" s="284">
        <v>684</v>
      </c>
      <c r="AK2169" s="284">
        <v>774</v>
      </c>
      <c r="AL2169" s="284">
        <v>888</v>
      </c>
      <c r="AM2169" s="284">
        <v>684</v>
      </c>
      <c r="AN2169" s="284">
        <v>774</v>
      </c>
      <c r="AO2169" s="284">
        <v>888</v>
      </c>
      <c r="AP2169" s="284">
        <v>850</v>
      </c>
      <c r="AQ2169" s="284">
        <v>850</v>
      </c>
      <c r="AR2169" s="284">
        <v>850</v>
      </c>
      <c r="AS2169" s="284">
        <v>850</v>
      </c>
      <c r="AU2169" t="s">
        <v>1719</v>
      </c>
    </row>
    <row r="2170" spans="4:47" ht="13.5" customHeight="1">
      <c r="D2170" s="283" t="s">
        <v>1720</v>
      </c>
      <c r="E2170" s="282"/>
      <c r="F2170" s="285" t="s">
        <v>1774</v>
      </c>
      <c r="G2170" s="199">
        <v>4</v>
      </c>
      <c r="H2170" s="284">
        <v>370</v>
      </c>
      <c r="I2170" s="284">
        <v>410</v>
      </c>
      <c r="J2170" s="284">
        <v>471</v>
      </c>
      <c r="K2170" s="284">
        <v>370</v>
      </c>
      <c r="L2170" s="284">
        <v>410</v>
      </c>
      <c r="M2170" s="284">
        <v>471</v>
      </c>
      <c r="N2170" s="284">
        <v>417</v>
      </c>
      <c r="O2170" s="284">
        <v>370</v>
      </c>
      <c r="P2170" s="284">
        <v>410</v>
      </c>
      <c r="Q2170" s="284">
        <v>471</v>
      </c>
      <c r="R2170" s="284">
        <v>417</v>
      </c>
      <c r="S2170" s="284">
        <v>370</v>
      </c>
      <c r="T2170" s="284">
        <v>410</v>
      </c>
      <c r="U2170" s="284">
        <v>471</v>
      </c>
      <c r="V2170" s="284">
        <v>410</v>
      </c>
      <c r="W2170" s="284">
        <v>471</v>
      </c>
      <c r="X2170" s="284">
        <v>370</v>
      </c>
      <c r="Y2170" s="284">
        <v>410</v>
      </c>
      <c r="Z2170" s="284">
        <v>471</v>
      </c>
      <c r="AA2170" s="284">
        <v>417</v>
      </c>
      <c r="AB2170" s="284">
        <v>370</v>
      </c>
      <c r="AC2170" s="284">
        <v>410</v>
      </c>
      <c r="AD2170" s="284">
        <v>471</v>
      </c>
      <c r="AE2170" s="284">
        <v>417</v>
      </c>
      <c r="AF2170" s="284">
        <v>370</v>
      </c>
      <c r="AG2170" s="284">
        <v>410</v>
      </c>
      <c r="AH2170" s="284">
        <v>471</v>
      </c>
      <c r="AI2170" s="284">
        <v>410</v>
      </c>
      <c r="AJ2170" s="284">
        <v>370</v>
      </c>
      <c r="AK2170" s="284">
        <v>410</v>
      </c>
      <c r="AL2170" s="284">
        <v>471</v>
      </c>
      <c r="AM2170" s="284">
        <v>370</v>
      </c>
      <c r="AN2170" s="284">
        <v>410</v>
      </c>
      <c r="AO2170" s="284">
        <v>471</v>
      </c>
      <c r="AP2170" s="284">
        <v>450</v>
      </c>
      <c r="AQ2170" s="284">
        <v>450</v>
      </c>
      <c r="AR2170" s="284">
        <v>450</v>
      </c>
      <c r="AS2170" s="284">
        <v>450</v>
      </c>
      <c r="AU2170" t="s">
        <v>1720</v>
      </c>
    </row>
    <row r="2171" spans="4:47" ht="13.5" customHeight="1">
      <c r="D2171" s="283" t="s">
        <v>1721</v>
      </c>
      <c r="E2171" s="282"/>
      <c r="F2171" s="285" t="s">
        <v>1774</v>
      </c>
      <c r="G2171" s="199">
        <v>6</v>
      </c>
      <c r="H2171" s="284">
        <v>404</v>
      </c>
      <c r="I2171" s="284">
        <v>453</v>
      </c>
      <c r="J2171" s="284">
        <v>520</v>
      </c>
      <c r="K2171" s="284">
        <v>404</v>
      </c>
      <c r="L2171" s="284">
        <v>453</v>
      </c>
      <c r="M2171" s="284">
        <v>520</v>
      </c>
      <c r="N2171" s="284">
        <v>457</v>
      </c>
      <c r="O2171" s="284">
        <v>404</v>
      </c>
      <c r="P2171" s="284">
        <v>453</v>
      </c>
      <c r="Q2171" s="284">
        <v>520</v>
      </c>
      <c r="R2171" s="284">
        <v>457</v>
      </c>
      <c r="S2171" s="284">
        <v>404</v>
      </c>
      <c r="T2171" s="284">
        <v>453</v>
      </c>
      <c r="U2171" s="284">
        <v>520</v>
      </c>
      <c r="V2171" s="284">
        <v>453</v>
      </c>
      <c r="W2171" s="284">
        <v>520</v>
      </c>
      <c r="X2171" s="284">
        <v>404</v>
      </c>
      <c r="Y2171" s="284">
        <v>453</v>
      </c>
      <c r="Z2171" s="284">
        <v>520</v>
      </c>
      <c r="AA2171" s="284">
        <v>457</v>
      </c>
      <c r="AB2171" s="284">
        <v>404</v>
      </c>
      <c r="AC2171" s="284">
        <v>453</v>
      </c>
      <c r="AD2171" s="284">
        <v>520</v>
      </c>
      <c r="AE2171" s="284">
        <v>457</v>
      </c>
      <c r="AF2171" s="284">
        <v>404</v>
      </c>
      <c r="AG2171" s="284">
        <v>453</v>
      </c>
      <c r="AH2171" s="284">
        <v>520</v>
      </c>
      <c r="AI2171" s="284">
        <v>453</v>
      </c>
      <c r="AJ2171" s="284">
        <v>404</v>
      </c>
      <c r="AK2171" s="284">
        <v>453</v>
      </c>
      <c r="AL2171" s="284">
        <v>520</v>
      </c>
      <c r="AM2171" s="284">
        <v>404</v>
      </c>
      <c r="AN2171" s="284">
        <v>453</v>
      </c>
      <c r="AO2171" s="284">
        <v>520</v>
      </c>
      <c r="AP2171" s="284">
        <v>498</v>
      </c>
      <c r="AQ2171" s="284">
        <v>498</v>
      </c>
      <c r="AR2171" s="284">
        <v>498</v>
      </c>
      <c r="AS2171" s="284">
        <v>498</v>
      </c>
      <c r="AU2171" t="s">
        <v>1721</v>
      </c>
    </row>
    <row r="2172" spans="4:47" ht="13.5" customHeight="1">
      <c r="D2172" s="283" t="s">
        <v>1722</v>
      </c>
      <c r="E2172" s="282"/>
      <c r="F2172" s="285" t="s">
        <v>1775</v>
      </c>
      <c r="G2172" s="199">
        <v>8</v>
      </c>
      <c r="H2172" s="284">
        <v>492</v>
      </c>
      <c r="I2172" s="284">
        <v>554</v>
      </c>
      <c r="J2172" s="284">
        <v>635</v>
      </c>
      <c r="K2172" s="284">
        <v>492</v>
      </c>
      <c r="L2172" s="284">
        <v>554</v>
      </c>
      <c r="M2172" s="284">
        <v>635</v>
      </c>
      <c r="N2172" s="284">
        <v>555</v>
      </c>
      <c r="O2172" s="284">
        <v>492</v>
      </c>
      <c r="P2172" s="284">
        <v>554</v>
      </c>
      <c r="Q2172" s="284">
        <v>635</v>
      </c>
      <c r="R2172" s="284">
        <v>555</v>
      </c>
      <c r="S2172" s="284">
        <v>492</v>
      </c>
      <c r="T2172" s="284">
        <v>554</v>
      </c>
      <c r="U2172" s="284">
        <v>635</v>
      </c>
      <c r="V2172" s="284">
        <v>554</v>
      </c>
      <c r="W2172" s="284">
        <v>635</v>
      </c>
      <c r="X2172" s="284">
        <v>492</v>
      </c>
      <c r="Y2172" s="284">
        <v>554</v>
      </c>
      <c r="Z2172" s="284">
        <v>635</v>
      </c>
      <c r="AA2172" s="284">
        <v>555</v>
      </c>
      <c r="AB2172" s="284">
        <v>492</v>
      </c>
      <c r="AC2172" s="284">
        <v>554</v>
      </c>
      <c r="AD2172" s="284">
        <v>635</v>
      </c>
      <c r="AE2172" s="284">
        <v>555</v>
      </c>
      <c r="AF2172" s="284">
        <v>492</v>
      </c>
      <c r="AG2172" s="284">
        <v>554</v>
      </c>
      <c r="AH2172" s="284">
        <v>635</v>
      </c>
      <c r="AI2172" s="284">
        <v>554</v>
      </c>
      <c r="AJ2172" s="284">
        <v>492</v>
      </c>
      <c r="AK2172" s="284">
        <v>554</v>
      </c>
      <c r="AL2172" s="284">
        <v>635</v>
      </c>
      <c r="AM2172" s="284">
        <v>492</v>
      </c>
      <c r="AN2172" s="284">
        <v>554</v>
      </c>
      <c r="AO2172" s="284">
        <v>635</v>
      </c>
      <c r="AP2172" s="284">
        <v>608</v>
      </c>
      <c r="AQ2172" s="284">
        <v>608</v>
      </c>
      <c r="AR2172" s="284">
        <v>608</v>
      </c>
      <c r="AS2172" s="284">
        <v>608</v>
      </c>
      <c r="AU2172" t="s">
        <v>1722</v>
      </c>
    </row>
    <row r="2173" spans="4:47" ht="13.5" customHeight="1">
      <c r="D2173" s="283" t="s">
        <v>1723</v>
      </c>
      <c r="E2173" s="282"/>
      <c r="F2173" s="285" t="s">
        <v>1776</v>
      </c>
      <c r="G2173" s="199">
        <v>10</v>
      </c>
      <c r="H2173" s="284">
        <v>579</v>
      </c>
      <c r="I2173" s="284">
        <v>652</v>
      </c>
      <c r="J2173" s="284">
        <v>748</v>
      </c>
      <c r="K2173" s="284">
        <v>579</v>
      </c>
      <c r="L2173" s="284">
        <v>652</v>
      </c>
      <c r="M2173" s="284">
        <v>748</v>
      </c>
      <c r="N2173" s="284">
        <v>652</v>
      </c>
      <c r="O2173" s="284">
        <v>579</v>
      </c>
      <c r="P2173" s="284">
        <v>652</v>
      </c>
      <c r="Q2173" s="284">
        <v>748</v>
      </c>
      <c r="R2173" s="284">
        <v>652</v>
      </c>
      <c r="S2173" s="284">
        <v>579</v>
      </c>
      <c r="T2173" s="284">
        <v>652</v>
      </c>
      <c r="U2173" s="284">
        <v>748</v>
      </c>
      <c r="V2173" s="284">
        <v>652</v>
      </c>
      <c r="W2173" s="284">
        <v>748</v>
      </c>
      <c r="X2173" s="284">
        <v>579</v>
      </c>
      <c r="Y2173" s="284">
        <v>652</v>
      </c>
      <c r="Z2173" s="284">
        <v>748</v>
      </c>
      <c r="AA2173" s="284">
        <v>652</v>
      </c>
      <c r="AB2173" s="284">
        <v>579</v>
      </c>
      <c r="AC2173" s="284">
        <v>652</v>
      </c>
      <c r="AD2173" s="284">
        <v>748</v>
      </c>
      <c r="AE2173" s="284">
        <v>652</v>
      </c>
      <c r="AF2173" s="284">
        <v>579</v>
      </c>
      <c r="AG2173" s="284">
        <v>652</v>
      </c>
      <c r="AH2173" s="284">
        <v>748</v>
      </c>
      <c r="AI2173" s="284">
        <v>652</v>
      </c>
      <c r="AJ2173" s="284">
        <v>579</v>
      </c>
      <c r="AK2173" s="284">
        <v>652</v>
      </c>
      <c r="AL2173" s="284">
        <v>748</v>
      </c>
      <c r="AM2173" s="284">
        <v>579</v>
      </c>
      <c r="AN2173" s="284">
        <v>652</v>
      </c>
      <c r="AO2173" s="284">
        <v>748</v>
      </c>
      <c r="AP2173" s="284">
        <v>716</v>
      </c>
      <c r="AQ2173" s="284">
        <v>716</v>
      </c>
      <c r="AR2173" s="284">
        <v>716</v>
      </c>
      <c r="AS2173" s="284">
        <v>716</v>
      </c>
      <c r="AU2173" t="s">
        <v>1723</v>
      </c>
    </row>
    <row r="2174" spans="4:47" ht="13.5" customHeight="1">
      <c r="D2174" s="283" t="s">
        <v>4657</v>
      </c>
      <c r="E2174" s="282"/>
      <c r="F2174" s="285" t="s">
        <v>1776</v>
      </c>
      <c r="G2174" s="199">
        <v>11</v>
      </c>
      <c r="H2174" s="284">
        <v>601</v>
      </c>
      <c r="I2174" s="284">
        <v>678</v>
      </c>
      <c r="J2174" s="284">
        <v>778</v>
      </c>
      <c r="K2174" s="284">
        <v>601</v>
      </c>
      <c r="L2174" s="284">
        <v>678</v>
      </c>
      <c r="M2174" s="284">
        <v>778</v>
      </c>
      <c r="N2174" s="284">
        <v>677</v>
      </c>
      <c r="O2174" s="284">
        <v>601</v>
      </c>
      <c r="P2174" s="284">
        <v>678</v>
      </c>
      <c r="Q2174" s="284">
        <v>778</v>
      </c>
      <c r="R2174" s="284">
        <v>677</v>
      </c>
      <c r="S2174" s="284">
        <v>601</v>
      </c>
      <c r="T2174" s="284">
        <v>678</v>
      </c>
      <c r="U2174" s="284">
        <v>778</v>
      </c>
      <c r="V2174" s="284">
        <v>678</v>
      </c>
      <c r="W2174" s="284">
        <v>778</v>
      </c>
      <c r="X2174" s="284">
        <v>601</v>
      </c>
      <c r="Y2174" s="284">
        <v>678</v>
      </c>
      <c r="Z2174" s="284">
        <v>778</v>
      </c>
      <c r="AA2174" s="284">
        <v>677</v>
      </c>
      <c r="AB2174" s="284">
        <v>601</v>
      </c>
      <c r="AC2174" s="284">
        <v>678</v>
      </c>
      <c r="AD2174" s="284">
        <v>778</v>
      </c>
      <c r="AE2174" s="284">
        <v>677</v>
      </c>
      <c r="AF2174" s="284">
        <v>601</v>
      </c>
      <c r="AG2174" s="284">
        <v>678</v>
      </c>
      <c r="AH2174" s="284">
        <v>778</v>
      </c>
      <c r="AI2174" s="284">
        <v>678</v>
      </c>
      <c r="AJ2174" s="284">
        <v>601</v>
      </c>
      <c r="AK2174" s="284">
        <v>678</v>
      </c>
      <c r="AL2174" s="284">
        <v>778</v>
      </c>
      <c r="AM2174" s="284">
        <v>601</v>
      </c>
      <c r="AN2174" s="284">
        <v>678</v>
      </c>
      <c r="AO2174" s="284">
        <v>778</v>
      </c>
      <c r="AP2174" s="284">
        <v>745</v>
      </c>
      <c r="AQ2174" s="284">
        <v>745</v>
      </c>
      <c r="AR2174" s="284">
        <v>745</v>
      </c>
      <c r="AS2174" s="284">
        <v>745</v>
      </c>
      <c r="AU2174" t="s">
        <v>4657</v>
      </c>
    </row>
    <row r="2175" spans="4:47" ht="13.5" customHeight="1">
      <c r="D2175" s="283" t="s">
        <v>1724</v>
      </c>
      <c r="E2175" s="282"/>
      <c r="F2175" s="285" t="s">
        <v>1776</v>
      </c>
      <c r="G2175" s="199">
        <v>12</v>
      </c>
      <c r="H2175" s="284">
        <v>622</v>
      </c>
      <c r="I2175" s="284">
        <v>704</v>
      </c>
      <c r="J2175" s="284">
        <v>808</v>
      </c>
      <c r="K2175" s="284">
        <v>622</v>
      </c>
      <c r="L2175" s="284">
        <v>704</v>
      </c>
      <c r="M2175" s="284">
        <v>808</v>
      </c>
      <c r="N2175" s="284">
        <v>701</v>
      </c>
      <c r="O2175" s="284">
        <v>622</v>
      </c>
      <c r="P2175" s="284">
        <v>704</v>
      </c>
      <c r="Q2175" s="284">
        <v>808</v>
      </c>
      <c r="R2175" s="284">
        <v>701</v>
      </c>
      <c r="S2175" s="284">
        <v>622</v>
      </c>
      <c r="T2175" s="284">
        <v>704</v>
      </c>
      <c r="U2175" s="284">
        <v>808</v>
      </c>
      <c r="V2175" s="284">
        <v>704</v>
      </c>
      <c r="W2175" s="284">
        <v>808</v>
      </c>
      <c r="X2175" s="284">
        <v>622</v>
      </c>
      <c r="Y2175" s="284">
        <v>704</v>
      </c>
      <c r="Z2175" s="284">
        <v>808</v>
      </c>
      <c r="AA2175" s="284">
        <v>701</v>
      </c>
      <c r="AB2175" s="284">
        <v>622</v>
      </c>
      <c r="AC2175" s="284">
        <v>704</v>
      </c>
      <c r="AD2175" s="284">
        <v>808</v>
      </c>
      <c r="AE2175" s="284">
        <v>701</v>
      </c>
      <c r="AF2175" s="284">
        <v>622</v>
      </c>
      <c r="AG2175" s="284">
        <v>704</v>
      </c>
      <c r="AH2175" s="284">
        <v>808</v>
      </c>
      <c r="AI2175" s="284">
        <v>704</v>
      </c>
      <c r="AJ2175" s="284">
        <v>622</v>
      </c>
      <c r="AK2175" s="284">
        <v>704</v>
      </c>
      <c r="AL2175" s="284">
        <v>808</v>
      </c>
      <c r="AM2175" s="284">
        <v>622</v>
      </c>
      <c r="AN2175" s="284">
        <v>704</v>
      </c>
      <c r="AO2175" s="284">
        <v>808</v>
      </c>
      <c r="AP2175" s="284">
        <v>773</v>
      </c>
      <c r="AQ2175" s="284">
        <v>773</v>
      </c>
      <c r="AR2175" s="284">
        <v>773</v>
      </c>
      <c r="AS2175" s="284">
        <v>773</v>
      </c>
      <c r="AU2175" t="s">
        <v>1724</v>
      </c>
    </row>
    <row r="2176" spans="4:47" ht="13.5" customHeight="1">
      <c r="D2176" s="283" t="s">
        <v>2964</v>
      </c>
      <c r="E2176" s="282"/>
      <c r="F2176" s="285" t="s">
        <v>1777</v>
      </c>
      <c r="G2176" s="199">
        <v>13</v>
      </c>
      <c r="H2176" s="284">
        <v>692</v>
      </c>
      <c r="I2176" s="284">
        <v>781</v>
      </c>
      <c r="J2176" s="284">
        <v>897</v>
      </c>
      <c r="K2176" s="284">
        <v>692</v>
      </c>
      <c r="L2176" s="284">
        <v>781</v>
      </c>
      <c r="M2176" s="284">
        <v>897</v>
      </c>
      <c r="N2176" s="284">
        <v>786</v>
      </c>
      <c r="O2176" s="284">
        <v>692</v>
      </c>
      <c r="P2176" s="284">
        <v>781</v>
      </c>
      <c r="Q2176" s="284">
        <v>897</v>
      </c>
      <c r="R2176" s="284">
        <v>786</v>
      </c>
      <c r="S2176" s="284">
        <v>692</v>
      </c>
      <c r="T2176" s="284">
        <v>781</v>
      </c>
      <c r="U2176" s="284">
        <v>897</v>
      </c>
      <c r="V2176" s="284">
        <v>781</v>
      </c>
      <c r="W2176" s="284">
        <v>897</v>
      </c>
      <c r="X2176" s="284">
        <v>692</v>
      </c>
      <c r="Y2176" s="284">
        <v>781</v>
      </c>
      <c r="Z2176" s="284">
        <v>897</v>
      </c>
      <c r="AA2176" s="284">
        <v>786</v>
      </c>
      <c r="AB2176" s="284">
        <v>692</v>
      </c>
      <c r="AC2176" s="284">
        <v>781</v>
      </c>
      <c r="AD2176" s="284">
        <v>897</v>
      </c>
      <c r="AE2176" s="284">
        <v>786</v>
      </c>
      <c r="AF2176" s="284">
        <v>692</v>
      </c>
      <c r="AG2176" s="284">
        <v>781</v>
      </c>
      <c r="AH2176" s="284">
        <v>897</v>
      </c>
      <c r="AI2176" s="284">
        <v>781</v>
      </c>
      <c r="AJ2176" s="284">
        <v>692</v>
      </c>
      <c r="AK2176" s="284">
        <v>781</v>
      </c>
      <c r="AL2176" s="284">
        <v>897</v>
      </c>
      <c r="AM2176" s="284">
        <v>692</v>
      </c>
      <c r="AN2176" s="284">
        <v>781</v>
      </c>
      <c r="AO2176" s="284">
        <v>897</v>
      </c>
      <c r="AP2176" s="284">
        <v>859</v>
      </c>
      <c r="AQ2176" s="284">
        <v>859</v>
      </c>
      <c r="AR2176" s="284">
        <v>859</v>
      </c>
      <c r="AS2176" s="284">
        <v>859</v>
      </c>
      <c r="AU2176" t="s">
        <v>2964</v>
      </c>
    </row>
    <row r="2177" spans="4:47" ht="13.5" customHeight="1">
      <c r="D2177" s="283" t="s">
        <v>1725</v>
      </c>
      <c r="E2177" s="282"/>
      <c r="F2177" s="285" t="s">
        <v>1777</v>
      </c>
      <c r="G2177" s="199">
        <v>14</v>
      </c>
      <c r="H2177" s="284">
        <v>711</v>
      </c>
      <c r="I2177" s="284">
        <v>804</v>
      </c>
      <c r="J2177" s="284">
        <v>923</v>
      </c>
      <c r="K2177" s="284">
        <v>711</v>
      </c>
      <c r="L2177" s="284">
        <v>804</v>
      </c>
      <c r="M2177" s="284">
        <v>923</v>
      </c>
      <c r="N2177" s="284">
        <v>800</v>
      </c>
      <c r="O2177" s="284">
        <v>711</v>
      </c>
      <c r="P2177" s="284">
        <v>804</v>
      </c>
      <c r="Q2177" s="284">
        <v>923</v>
      </c>
      <c r="R2177" s="284">
        <v>800</v>
      </c>
      <c r="S2177" s="284">
        <v>711</v>
      </c>
      <c r="T2177" s="284">
        <v>804</v>
      </c>
      <c r="U2177" s="284">
        <v>923</v>
      </c>
      <c r="V2177" s="284">
        <v>804</v>
      </c>
      <c r="W2177" s="284">
        <v>923</v>
      </c>
      <c r="X2177" s="284">
        <v>711</v>
      </c>
      <c r="Y2177" s="284">
        <v>804</v>
      </c>
      <c r="Z2177" s="284">
        <v>923</v>
      </c>
      <c r="AA2177" s="284">
        <v>800</v>
      </c>
      <c r="AB2177" s="284">
        <v>711</v>
      </c>
      <c r="AC2177" s="284">
        <v>804</v>
      </c>
      <c r="AD2177" s="284">
        <v>923</v>
      </c>
      <c r="AE2177" s="284">
        <v>800</v>
      </c>
      <c r="AF2177" s="284">
        <v>711</v>
      </c>
      <c r="AG2177" s="284">
        <v>804</v>
      </c>
      <c r="AH2177" s="284">
        <v>923</v>
      </c>
      <c r="AI2177" s="284">
        <v>804</v>
      </c>
      <c r="AJ2177" s="284">
        <v>711</v>
      </c>
      <c r="AK2177" s="284">
        <v>804</v>
      </c>
      <c r="AL2177" s="284">
        <v>923</v>
      </c>
      <c r="AM2177" s="284">
        <v>711</v>
      </c>
      <c r="AN2177" s="284">
        <v>804</v>
      </c>
      <c r="AO2177" s="284">
        <v>923</v>
      </c>
      <c r="AP2177" s="284">
        <v>884</v>
      </c>
      <c r="AQ2177" s="284">
        <v>884</v>
      </c>
      <c r="AR2177" s="284">
        <v>884</v>
      </c>
      <c r="AS2177" s="284">
        <v>884</v>
      </c>
      <c r="AU2177" t="s">
        <v>1725</v>
      </c>
    </row>
    <row r="2178" spans="4:47" ht="13.5" customHeight="1">
      <c r="D2178" s="283" t="s">
        <v>2688</v>
      </c>
      <c r="E2178" s="282"/>
      <c r="F2178" s="285" t="s">
        <v>2710</v>
      </c>
      <c r="G2178" s="199">
        <v>11.299999999999999</v>
      </c>
      <c r="H2178" s="284">
        <v>628</v>
      </c>
      <c r="I2178" s="284">
        <v>722</v>
      </c>
      <c r="J2178" s="284">
        <v>833</v>
      </c>
      <c r="K2178" s="284">
        <v>628</v>
      </c>
      <c r="L2178" s="284">
        <v>722</v>
      </c>
      <c r="M2178" s="284">
        <v>833</v>
      </c>
      <c r="N2178" s="284">
        <v>734</v>
      </c>
      <c r="O2178" s="284">
        <v>628</v>
      </c>
      <c r="P2178" s="284">
        <v>722</v>
      </c>
      <c r="Q2178" s="284">
        <v>833</v>
      </c>
      <c r="R2178" s="284">
        <v>734</v>
      </c>
      <c r="S2178" s="284">
        <v>628</v>
      </c>
      <c r="T2178" s="284">
        <v>722</v>
      </c>
      <c r="U2178" s="284">
        <v>833</v>
      </c>
      <c r="V2178" s="284">
        <v>722</v>
      </c>
      <c r="W2178" s="284">
        <v>833</v>
      </c>
      <c r="X2178" s="284">
        <v>628</v>
      </c>
      <c r="Y2178" s="284">
        <v>722</v>
      </c>
      <c r="Z2178" s="284">
        <v>833</v>
      </c>
      <c r="AA2178" s="284">
        <v>734</v>
      </c>
      <c r="AB2178" s="284">
        <v>628</v>
      </c>
      <c r="AC2178" s="284">
        <v>722</v>
      </c>
      <c r="AD2178" s="284">
        <v>833</v>
      </c>
      <c r="AE2178" s="284">
        <v>734</v>
      </c>
      <c r="AF2178" s="284">
        <v>628</v>
      </c>
      <c r="AG2178" s="284">
        <v>722</v>
      </c>
      <c r="AH2178" s="284">
        <v>833</v>
      </c>
      <c r="AI2178" s="284">
        <v>722</v>
      </c>
      <c r="AJ2178" s="284">
        <v>628</v>
      </c>
      <c r="AK2178" s="284">
        <v>722</v>
      </c>
      <c r="AL2178" s="284">
        <v>833</v>
      </c>
      <c r="AM2178" s="284">
        <v>628</v>
      </c>
      <c r="AN2178" s="284">
        <v>722</v>
      </c>
      <c r="AO2178" s="284">
        <v>833</v>
      </c>
      <c r="AP2178" s="284">
        <v>794</v>
      </c>
      <c r="AQ2178" s="284">
        <v>794</v>
      </c>
      <c r="AR2178" s="284">
        <v>794</v>
      </c>
      <c r="AS2178" s="284">
        <v>794</v>
      </c>
      <c r="AU2178" t="s">
        <v>2688</v>
      </c>
    </row>
    <row r="2179" spans="4:47" ht="13.5" customHeight="1">
      <c r="D2179" s="283" t="s">
        <v>2689</v>
      </c>
      <c r="E2179" s="282"/>
      <c r="F2179" s="285" t="s">
        <v>2711</v>
      </c>
      <c r="G2179" s="199">
        <v>11.299999999999999</v>
      </c>
      <c r="H2179" s="284">
        <v>631</v>
      </c>
      <c r="I2179" s="284">
        <v>705</v>
      </c>
      <c r="J2179" s="284">
        <v>819</v>
      </c>
      <c r="K2179" s="284">
        <v>631</v>
      </c>
      <c r="L2179" s="284">
        <v>705</v>
      </c>
      <c r="M2179" s="284">
        <v>819</v>
      </c>
      <c r="N2179" s="284">
        <v>736</v>
      </c>
      <c r="O2179" s="284">
        <v>631</v>
      </c>
      <c r="P2179" s="284">
        <v>705</v>
      </c>
      <c r="Q2179" s="284">
        <v>819</v>
      </c>
      <c r="R2179" s="284">
        <v>736</v>
      </c>
      <c r="S2179" s="284">
        <v>631</v>
      </c>
      <c r="T2179" s="284">
        <v>705</v>
      </c>
      <c r="U2179" s="284">
        <v>819</v>
      </c>
      <c r="V2179" s="284">
        <v>705</v>
      </c>
      <c r="W2179" s="284">
        <v>819</v>
      </c>
      <c r="X2179" s="284">
        <v>631</v>
      </c>
      <c r="Y2179" s="284">
        <v>705</v>
      </c>
      <c r="Z2179" s="284">
        <v>819</v>
      </c>
      <c r="AA2179" s="284">
        <v>736</v>
      </c>
      <c r="AB2179" s="284">
        <v>631</v>
      </c>
      <c r="AC2179" s="284">
        <v>705</v>
      </c>
      <c r="AD2179" s="284">
        <v>819</v>
      </c>
      <c r="AE2179" s="284">
        <v>736</v>
      </c>
      <c r="AF2179" s="284">
        <v>631</v>
      </c>
      <c r="AG2179" s="284">
        <v>705</v>
      </c>
      <c r="AH2179" s="284">
        <v>819</v>
      </c>
      <c r="AI2179" s="284">
        <v>705</v>
      </c>
      <c r="AJ2179" s="284">
        <v>631</v>
      </c>
      <c r="AK2179" s="284">
        <v>705</v>
      </c>
      <c r="AL2179" s="284">
        <v>819</v>
      </c>
      <c r="AM2179" s="284">
        <v>631</v>
      </c>
      <c r="AN2179" s="284">
        <v>705</v>
      </c>
      <c r="AO2179" s="284">
        <v>819</v>
      </c>
      <c r="AP2179" s="284">
        <v>775</v>
      </c>
      <c r="AQ2179" s="284">
        <v>775</v>
      </c>
      <c r="AR2179" s="284">
        <v>775</v>
      </c>
      <c r="AS2179" s="284">
        <v>775</v>
      </c>
      <c r="AU2179" t="s">
        <v>2689</v>
      </c>
    </row>
    <row r="2180" spans="4:47" ht="13.5" customHeight="1">
      <c r="D2180" s="283" t="s">
        <v>1930</v>
      </c>
      <c r="E2180" s="282"/>
      <c r="F2180" s="285" t="s">
        <v>1931</v>
      </c>
      <c r="G2180" s="199">
        <v>4</v>
      </c>
      <c r="H2180" s="284">
        <v>360</v>
      </c>
      <c r="I2180" s="284">
        <v>404</v>
      </c>
      <c r="J2180" s="284">
        <v>465</v>
      </c>
      <c r="K2180" s="284">
        <v>360</v>
      </c>
      <c r="L2180" s="284">
        <v>404</v>
      </c>
      <c r="M2180" s="284">
        <v>465</v>
      </c>
      <c r="N2180" s="284">
        <v>411</v>
      </c>
      <c r="O2180" s="284">
        <v>360</v>
      </c>
      <c r="P2180" s="284">
        <v>404</v>
      </c>
      <c r="Q2180" s="284">
        <v>465</v>
      </c>
      <c r="R2180" s="284">
        <v>411</v>
      </c>
      <c r="S2180" s="284">
        <v>360</v>
      </c>
      <c r="T2180" s="284">
        <v>404</v>
      </c>
      <c r="U2180" s="284">
        <v>465</v>
      </c>
      <c r="V2180" s="284">
        <v>404</v>
      </c>
      <c r="W2180" s="284">
        <v>465</v>
      </c>
      <c r="X2180" s="284">
        <v>360</v>
      </c>
      <c r="Y2180" s="284">
        <v>404</v>
      </c>
      <c r="Z2180" s="284">
        <v>465</v>
      </c>
      <c r="AA2180" s="284">
        <v>411</v>
      </c>
      <c r="AB2180" s="284">
        <v>360</v>
      </c>
      <c r="AC2180" s="284">
        <v>404</v>
      </c>
      <c r="AD2180" s="284">
        <v>465</v>
      </c>
      <c r="AE2180" s="284">
        <v>411</v>
      </c>
      <c r="AF2180" s="284">
        <v>360</v>
      </c>
      <c r="AG2180" s="284">
        <v>404</v>
      </c>
      <c r="AH2180" s="284">
        <v>465</v>
      </c>
      <c r="AI2180" s="284">
        <v>404</v>
      </c>
      <c r="AJ2180" s="284">
        <v>360</v>
      </c>
      <c r="AK2180" s="284">
        <v>404</v>
      </c>
      <c r="AL2180" s="284">
        <v>465</v>
      </c>
      <c r="AM2180" s="284">
        <v>360</v>
      </c>
      <c r="AN2180" s="284">
        <v>404</v>
      </c>
      <c r="AO2180" s="284">
        <v>465</v>
      </c>
      <c r="AP2180" s="284">
        <v>445</v>
      </c>
      <c r="AQ2180" s="284">
        <v>445</v>
      </c>
      <c r="AR2180" s="284">
        <v>445</v>
      </c>
      <c r="AS2180" s="284">
        <v>445</v>
      </c>
      <c r="AU2180" t="s">
        <v>1930</v>
      </c>
    </row>
    <row r="2181" spans="4:47" ht="13.5" customHeight="1">
      <c r="D2181" s="283" t="s">
        <v>1972</v>
      </c>
      <c r="E2181" s="282"/>
      <c r="F2181" s="285" t="s">
        <v>1973</v>
      </c>
      <c r="G2181" s="199">
        <v>4</v>
      </c>
      <c r="H2181" s="284">
        <v>362</v>
      </c>
      <c r="I2181" s="284">
        <v>396</v>
      </c>
      <c r="J2181" s="284">
        <v>458</v>
      </c>
      <c r="K2181" s="284">
        <v>362</v>
      </c>
      <c r="L2181" s="284">
        <v>396</v>
      </c>
      <c r="M2181" s="284">
        <v>458</v>
      </c>
      <c r="N2181" s="284">
        <v>414</v>
      </c>
      <c r="O2181" s="284">
        <v>362</v>
      </c>
      <c r="P2181" s="284">
        <v>396</v>
      </c>
      <c r="Q2181" s="284">
        <v>458</v>
      </c>
      <c r="R2181" s="284">
        <v>414</v>
      </c>
      <c r="S2181" s="284">
        <v>362</v>
      </c>
      <c r="T2181" s="284">
        <v>396</v>
      </c>
      <c r="U2181" s="284">
        <v>458</v>
      </c>
      <c r="V2181" s="284">
        <v>396</v>
      </c>
      <c r="W2181" s="284">
        <v>458</v>
      </c>
      <c r="X2181" s="284">
        <v>362</v>
      </c>
      <c r="Y2181" s="284">
        <v>396</v>
      </c>
      <c r="Z2181" s="284">
        <v>458</v>
      </c>
      <c r="AA2181" s="284">
        <v>414</v>
      </c>
      <c r="AB2181" s="284">
        <v>362</v>
      </c>
      <c r="AC2181" s="284">
        <v>396</v>
      </c>
      <c r="AD2181" s="284">
        <v>458</v>
      </c>
      <c r="AE2181" s="284">
        <v>414</v>
      </c>
      <c r="AF2181" s="284">
        <v>362</v>
      </c>
      <c r="AG2181" s="284">
        <v>396</v>
      </c>
      <c r="AH2181" s="284">
        <v>458</v>
      </c>
      <c r="AI2181" s="284">
        <v>396</v>
      </c>
      <c r="AJ2181" s="284">
        <v>362</v>
      </c>
      <c r="AK2181" s="284">
        <v>396</v>
      </c>
      <c r="AL2181" s="284">
        <v>458</v>
      </c>
      <c r="AM2181" s="284">
        <v>362</v>
      </c>
      <c r="AN2181" s="284">
        <v>396</v>
      </c>
      <c r="AO2181" s="284">
        <v>458</v>
      </c>
      <c r="AP2181" s="284">
        <v>435</v>
      </c>
      <c r="AQ2181" s="284">
        <v>435</v>
      </c>
      <c r="AR2181" s="284">
        <v>435</v>
      </c>
      <c r="AS2181" s="284">
        <v>435</v>
      </c>
      <c r="AU2181" t="s">
        <v>1972</v>
      </c>
    </row>
    <row r="2182" spans="4:47" ht="13.5" customHeight="1">
      <c r="D2182" s="283" t="s">
        <v>1944</v>
      </c>
      <c r="E2182" s="282"/>
      <c r="F2182" s="285" t="s">
        <v>1945</v>
      </c>
      <c r="G2182" s="199">
        <v>4.5</v>
      </c>
      <c r="H2182" s="284">
        <v>390</v>
      </c>
      <c r="I2182" s="284">
        <v>441</v>
      </c>
      <c r="J2182" s="284">
        <v>508</v>
      </c>
      <c r="K2182" s="284">
        <v>390</v>
      </c>
      <c r="L2182" s="284">
        <v>441</v>
      </c>
      <c r="M2182" s="284">
        <v>508</v>
      </c>
      <c r="N2182" s="284">
        <v>447</v>
      </c>
      <c r="O2182" s="284">
        <v>390</v>
      </c>
      <c r="P2182" s="284">
        <v>441</v>
      </c>
      <c r="Q2182" s="284">
        <v>508</v>
      </c>
      <c r="R2182" s="284">
        <v>447</v>
      </c>
      <c r="S2182" s="284">
        <v>390</v>
      </c>
      <c r="T2182" s="284">
        <v>441</v>
      </c>
      <c r="U2182" s="284">
        <v>508</v>
      </c>
      <c r="V2182" s="284">
        <v>441</v>
      </c>
      <c r="W2182" s="284">
        <v>508</v>
      </c>
      <c r="X2182" s="284">
        <v>390</v>
      </c>
      <c r="Y2182" s="284">
        <v>441</v>
      </c>
      <c r="Z2182" s="284">
        <v>508</v>
      </c>
      <c r="AA2182" s="284">
        <v>447</v>
      </c>
      <c r="AB2182" s="284">
        <v>390</v>
      </c>
      <c r="AC2182" s="284">
        <v>441</v>
      </c>
      <c r="AD2182" s="284">
        <v>508</v>
      </c>
      <c r="AE2182" s="284">
        <v>447</v>
      </c>
      <c r="AF2182" s="284">
        <v>390</v>
      </c>
      <c r="AG2182" s="284">
        <v>441</v>
      </c>
      <c r="AH2182" s="284">
        <v>508</v>
      </c>
      <c r="AI2182" s="284">
        <v>441</v>
      </c>
      <c r="AJ2182" s="284">
        <v>390</v>
      </c>
      <c r="AK2182" s="284">
        <v>441</v>
      </c>
      <c r="AL2182" s="284">
        <v>508</v>
      </c>
      <c r="AM2182" s="284">
        <v>390</v>
      </c>
      <c r="AN2182" s="284">
        <v>441</v>
      </c>
      <c r="AO2182" s="284">
        <v>508</v>
      </c>
      <c r="AP2182" s="284">
        <v>485</v>
      </c>
      <c r="AQ2182" s="284">
        <v>485</v>
      </c>
      <c r="AR2182" s="284">
        <v>485</v>
      </c>
      <c r="AS2182" s="284">
        <v>485</v>
      </c>
      <c r="AU2182" t="s">
        <v>1944</v>
      </c>
    </row>
    <row r="2183" spans="4:47" ht="13.5" customHeight="1">
      <c r="D2183" s="283" t="s">
        <v>1986</v>
      </c>
      <c r="E2183" s="282"/>
      <c r="F2183" s="285" t="s">
        <v>1987</v>
      </c>
      <c r="G2183" s="199">
        <v>4.5</v>
      </c>
      <c r="H2183" s="284">
        <v>391</v>
      </c>
      <c r="I2183" s="284">
        <v>431</v>
      </c>
      <c r="J2183" s="284">
        <v>500</v>
      </c>
      <c r="K2183" s="284">
        <v>391</v>
      </c>
      <c r="L2183" s="284">
        <v>431</v>
      </c>
      <c r="M2183" s="284">
        <v>500</v>
      </c>
      <c r="N2183" s="284">
        <v>451</v>
      </c>
      <c r="O2183" s="284">
        <v>391</v>
      </c>
      <c r="P2183" s="284">
        <v>431</v>
      </c>
      <c r="Q2183" s="284">
        <v>500</v>
      </c>
      <c r="R2183" s="284">
        <v>451</v>
      </c>
      <c r="S2183" s="284">
        <v>391</v>
      </c>
      <c r="T2183" s="284">
        <v>431</v>
      </c>
      <c r="U2183" s="284">
        <v>500</v>
      </c>
      <c r="V2183" s="284">
        <v>431</v>
      </c>
      <c r="W2183" s="284">
        <v>500</v>
      </c>
      <c r="X2183" s="284">
        <v>391</v>
      </c>
      <c r="Y2183" s="284">
        <v>431</v>
      </c>
      <c r="Z2183" s="284">
        <v>500</v>
      </c>
      <c r="AA2183" s="284">
        <v>451</v>
      </c>
      <c r="AB2183" s="284">
        <v>391</v>
      </c>
      <c r="AC2183" s="284">
        <v>431</v>
      </c>
      <c r="AD2183" s="284">
        <v>500</v>
      </c>
      <c r="AE2183" s="284">
        <v>451</v>
      </c>
      <c r="AF2183" s="284">
        <v>391</v>
      </c>
      <c r="AG2183" s="284">
        <v>431</v>
      </c>
      <c r="AH2183" s="284">
        <v>500</v>
      </c>
      <c r="AI2183" s="284">
        <v>431</v>
      </c>
      <c r="AJ2183" s="284">
        <v>391</v>
      </c>
      <c r="AK2183" s="284">
        <v>431</v>
      </c>
      <c r="AL2183" s="284">
        <v>500</v>
      </c>
      <c r="AM2183" s="284">
        <v>391</v>
      </c>
      <c r="AN2183" s="284">
        <v>431</v>
      </c>
      <c r="AO2183" s="284">
        <v>500</v>
      </c>
      <c r="AP2183" s="284">
        <v>475</v>
      </c>
      <c r="AQ2183" s="284">
        <v>475</v>
      </c>
      <c r="AR2183" s="284">
        <v>475</v>
      </c>
      <c r="AS2183" s="284">
        <v>475</v>
      </c>
      <c r="AU2183" t="s">
        <v>1986</v>
      </c>
    </row>
    <row r="2184" spans="4:47" ht="13.5" customHeight="1">
      <c r="D2184" s="283" t="s">
        <v>2965</v>
      </c>
      <c r="E2184" s="282"/>
      <c r="F2184" s="285" t="s">
        <v>4101</v>
      </c>
      <c r="G2184" s="199">
        <v>4.8</v>
      </c>
      <c r="H2184" s="284">
        <v>398</v>
      </c>
      <c r="I2184" s="284">
        <v>452</v>
      </c>
      <c r="J2184" s="284">
        <v>520</v>
      </c>
      <c r="K2184" s="284">
        <v>398</v>
      </c>
      <c r="L2184" s="284">
        <v>452</v>
      </c>
      <c r="M2184" s="284">
        <v>520</v>
      </c>
      <c r="N2184" s="284">
        <v>460</v>
      </c>
      <c r="O2184" s="284">
        <v>398</v>
      </c>
      <c r="P2184" s="284">
        <v>452</v>
      </c>
      <c r="Q2184" s="284">
        <v>520</v>
      </c>
      <c r="R2184" s="284">
        <v>460</v>
      </c>
      <c r="S2184" s="284">
        <v>398</v>
      </c>
      <c r="T2184" s="284">
        <v>452</v>
      </c>
      <c r="U2184" s="284">
        <v>520</v>
      </c>
      <c r="V2184" s="284">
        <v>452</v>
      </c>
      <c r="W2184" s="284">
        <v>520</v>
      </c>
      <c r="X2184" s="284">
        <v>398</v>
      </c>
      <c r="Y2184" s="284">
        <v>452</v>
      </c>
      <c r="Z2184" s="284">
        <v>520</v>
      </c>
      <c r="AA2184" s="284">
        <v>460</v>
      </c>
      <c r="AB2184" s="284">
        <v>398</v>
      </c>
      <c r="AC2184" s="284">
        <v>452</v>
      </c>
      <c r="AD2184" s="284">
        <v>520</v>
      </c>
      <c r="AE2184" s="284">
        <v>460</v>
      </c>
      <c r="AF2184" s="284">
        <v>398</v>
      </c>
      <c r="AG2184" s="284">
        <v>452</v>
      </c>
      <c r="AH2184" s="284">
        <v>520</v>
      </c>
      <c r="AI2184" s="284">
        <v>452</v>
      </c>
      <c r="AJ2184" s="284">
        <v>398</v>
      </c>
      <c r="AK2184" s="284">
        <v>452</v>
      </c>
      <c r="AL2184" s="284">
        <v>520</v>
      </c>
      <c r="AM2184" s="284">
        <v>398</v>
      </c>
      <c r="AN2184" s="284">
        <v>452</v>
      </c>
      <c r="AO2184" s="284">
        <v>520</v>
      </c>
      <c r="AP2184" s="284">
        <v>497</v>
      </c>
      <c r="AQ2184" s="284">
        <v>497</v>
      </c>
      <c r="AR2184" s="284">
        <v>497</v>
      </c>
      <c r="AS2184" s="284">
        <v>497</v>
      </c>
      <c r="AU2184" t="s">
        <v>2965</v>
      </c>
    </row>
    <row r="2185" spans="4:47" ht="13.5" customHeight="1">
      <c r="D2185" s="283" t="s">
        <v>2966</v>
      </c>
      <c r="E2185" s="282"/>
      <c r="F2185" s="285" t="s">
        <v>4100</v>
      </c>
      <c r="G2185" s="199">
        <v>4.8</v>
      </c>
      <c r="H2185" s="284">
        <v>400</v>
      </c>
      <c r="I2185" s="284">
        <v>442</v>
      </c>
      <c r="J2185" s="284">
        <v>512</v>
      </c>
      <c r="K2185" s="284">
        <v>400</v>
      </c>
      <c r="L2185" s="284">
        <v>442</v>
      </c>
      <c r="M2185" s="284">
        <v>512</v>
      </c>
      <c r="N2185" s="284">
        <v>462</v>
      </c>
      <c r="O2185" s="284">
        <v>400</v>
      </c>
      <c r="P2185" s="284">
        <v>442</v>
      </c>
      <c r="Q2185" s="284">
        <v>512</v>
      </c>
      <c r="R2185" s="284">
        <v>462</v>
      </c>
      <c r="S2185" s="284">
        <v>400</v>
      </c>
      <c r="T2185" s="284">
        <v>442</v>
      </c>
      <c r="U2185" s="284">
        <v>512</v>
      </c>
      <c r="V2185" s="284">
        <v>442</v>
      </c>
      <c r="W2185" s="284">
        <v>512</v>
      </c>
      <c r="X2185" s="284">
        <v>400</v>
      </c>
      <c r="Y2185" s="284">
        <v>442</v>
      </c>
      <c r="Z2185" s="284">
        <v>512</v>
      </c>
      <c r="AA2185" s="284">
        <v>462</v>
      </c>
      <c r="AB2185" s="284">
        <v>400</v>
      </c>
      <c r="AC2185" s="284">
        <v>442</v>
      </c>
      <c r="AD2185" s="284">
        <v>512</v>
      </c>
      <c r="AE2185" s="284">
        <v>462</v>
      </c>
      <c r="AF2185" s="284">
        <v>400</v>
      </c>
      <c r="AG2185" s="284">
        <v>442</v>
      </c>
      <c r="AH2185" s="284">
        <v>512</v>
      </c>
      <c r="AI2185" s="284">
        <v>442</v>
      </c>
      <c r="AJ2185" s="284">
        <v>400</v>
      </c>
      <c r="AK2185" s="284">
        <v>442</v>
      </c>
      <c r="AL2185" s="284">
        <v>512</v>
      </c>
      <c r="AM2185" s="284">
        <v>400</v>
      </c>
      <c r="AN2185" s="284">
        <v>442</v>
      </c>
      <c r="AO2185" s="284">
        <v>512</v>
      </c>
      <c r="AP2185" s="284">
        <v>486</v>
      </c>
      <c r="AQ2185" s="284">
        <v>486</v>
      </c>
      <c r="AR2185" s="284">
        <v>486</v>
      </c>
      <c r="AS2185" s="284">
        <v>486</v>
      </c>
      <c r="AU2185" t="s">
        <v>2966</v>
      </c>
    </row>
    <row r="2186" spans="4:47" ht="13.5" customHeight="1">
      <c r="D2186" s="283" t="s">
        <v>1958</v>
      </c>
      <c r="E2186" s="282"/>
      <c r="F2186" s="285" t="s">
        <v>1959</v>
      </c>
      <c r="G2186" s="199">
        <v>5</v>
      </c>
      <c r="H2186" s="284">
        <v>406</v>
      </c>
      <c r="I2186" s="284">
        <v>462</v>
      </c>
      <c r="J2186" s="284">
        <v>531</v>
      </c>
      <c r="K2186" s="284">
        <v>406</v>
      </c>
      <c r="L2186" s="284">
        <v>462</v>
      </c>
      <c r="M2186" s="284">
        <v>531</v>
      </c>
      <c r="N2186" s="284">
        <v>467</v>
      </c>
      <c r="O2186" s="284">
        <v>406</v>
      </c>
      <c r="P2186" s="284">
        <v>462</v>
      </c>
      <c r="Q2186" s="284">
        <v>531</v>
      </c>
      <c r="R2186" s="284">
        <v>467</v>
      </c>
      <c r="S2186" s="284">
        <v>406</v>
      </c>
      <c r="T2186" s="284">
        <v>462</v>
      </c>
      <c r="U2186" s="284">
        <v>531</v>
      </c>
      <c r="V2186" s="284">
        <v>462</v>
      </c>
      <c r="W2186" s="284">
        <v>531</v>
      </c>
      <c r="X2186" s="284">
        <v>406</v>
      </c>
      <c r="Y2186" s="284">
        <v>462</v>
      </c>
      <c r="Z2186" s="284">
        <v>531</v>
      </c>
      <c r="AA2186" s="284">
        <v>467</v>
      </c>
      <c r="AB2186" s="284">
        <v>406</v>
      </c>
      <c r="AC2186" s="284">
        <v>462</v>
      </c>
      <c r="AD2186" s="284">
        <v>531</v>
      </c>
      <c r="AE2186" s="284">
        <v>467</v>
      </c>
      <c r="AF2186" s="284">
        <v>406</v>
      </c>
      <c r="AG2186" s="284">
        <v>462</v>
      </c>
      <c r="AH2186" s="284">
        <v>531</v>
      </c>
      <c r="AI2186" s="284">
        <v>462</v>
      </c>
      <c r="AJ2186" s="284">
        <v>406</v>
      </c>
      <c r="AK2186" s="284">
        <v>462</v>
      </c>
      <c r="AL2186" s="284">
        <v>531</v>
      </c>
      <c r="AM2186" s="284">
        <v>406</v>
      </c>
      <c r="AN2186" s="284">
        <v>462</v>
      </c>
      <c r="AO2186" s="284">
        <v>531</v>
      </c>
      <c r="AP2186" s="284">
        <v>508</v>
      </c>
      <c r="AQ2186" s="284">
        <v>508</v>
      </c>
      <c r="AR2186" s="284">
        <v>508</v>
      </c>
      <c r="AS2186" s="284">
        <v>508</v>
      </c>
      <c r="AU2186" t="s">
        <v>1958</v>
      </c>
    </row>
    <row r="2187" spans="4:47" ht="13.5" customHeight="1">
      <c r="D2187" s="283" t="s">
        <v>2000</v>
      </c>
      <c r="E2187" s="282"/>
      <c r="F2187" s="285" t="s">
        <v>2001</v>
      </c>
      <c r="G2187" s="199">
        <v>5</v>
      </c>
      <c r="H2187" s="284">
        <v>408</v>
      </c>
      <c r="I2187" s="284">
        <v>451</v>
      </c>
      <c r="J2187" s="284">
        <v>523</v>
      </c>
      <c r="K2187" s="284">
        <v>408</v>
      </c>
      <c r="L2187" s="284">
        <v>451</v>
      </c>
      <c r="M2187" s="284">
        <v>523</v>
      </c>
      <c r="N2187" s="284">
        <v>472</v>
      </c>
      <c r="O2187" s="284">
        <v>408</v>
      </c>
      <c r="P2187" s="284">
        <v>451</v>
      </c>
      <c r="Q2187" s="284">
        <v>523</v>
      </c>
      <c r="R2187" s="284">
        <v>472</v>
      </c>
      <c r="S2187" s="284">
        <v>408</v>
      </c>
      <c r="T2187" s="284">
        <v>451</v>
      </c>
      <c r="U2187" s="284">
        <v>523</v>
      </c>
      <c r="V2187" s="284">
        <v>451</v>
      </c>
      <c r="W2187" s="284">
        <v>523</v>
      </c>
      <c r="X2187" s="284">
        <v>408</v>
      </c>
      <c r="Y2187" s="284">
        <v>451</v>
      </c>
      <c r="Z2187" s="284">
        <v>523</v>
      </c>
      <c r="AA2187" s="284">
        <v>472</v>
      </c>
      <c r="AB2187" s="284">
        <v>408</v>
      </c>
      <c r="AC2187" s="284">
        <v>451</v>
      </c>
      <c r="AD2187" s="284">
        <v>523</v>
      </c>
      <c r="AE2187" s="284">
        <v>472</v>
      </c>
      <c r="AF2187" s="284">
        <v>408</v>
      </c>
      <c r="AG2187" s="284">
        <v>451</v>
      </c>
      <c r="AH2187" s="284">
        <v>523</v>
      </c>
      <c r="AI2187" s="284">
        <v>451</v>
      </c>
      <c r="AJ2187" s="284">
        <v>408</v>
      </c>
      <c r="AK2187" s="284">
        <v>451</v>
      </c>
      <c r="AL2187" s="284">
        <v>523</v>
      </c>
      <c r="AM2187" s="284">
        <v>408</v>
      </c>
      <c r="AN2187" s="284">
        <v>451</v>
      </c>
      <c r="AO2187" s="284">
        <v>523</v>
      </c>
      <c r="AP2187" s="284">
        <v>496</v>
      </c>
      <c r="AQ2187" s="284">
        <v>496</v>
      </c>
      <c r="AR2187" s="284">
        <v>496</v>
      </c>
      <c r="AS2187" s="284">
        <v>496</v>
      </c>
      <c r="AU2187" t="s">
        <v>2000</v>
      </c>
    </row>
    <row r="2188" spans="4:47" ht="13.5" customHeight="1">
      <c r="D2188" s="283" t="s">
        <v>1932</v>
      </c>
      <c r="E2188" s="282"/>
      <c r="F2188" s="285" t="s">
        <v>1931</v>
      </c>
      <c r="G2188" s="199">
        <v>5</v>
      </c>
      <c r="H2188" s="284">
        <v>381</v>
      </c>
      <c r="I2188" s="284">
        <v>430</v>
      </c>
      <c r="J2188" s="284">
        <v>494</v>
      </c>
      <c r="K2188" s="284">
        <v>381</v>
      </c>
      <c r="L2188" s="284">
        <v>430</v>
      </c>
      <c r="M2188" s="284">
        <v>494</v>
      </c>
      <c r="N2188" s="284">
        <v>434</v>
      </c>
      <c r="O2188" s="284">
        <v>381</v>
      </c>
      <c r="P2188" s="284">
        <v>430</v>
      </c>
      <c r="Q2188" s="284">
        <v>494</v>
      </c>
      <c r="R2188" s="284">
        <v>434</v>
      </c>
      <c r="S2188" s="284">
        <v>381</v>
      </c>
      <c r="T2188" s="284">
        <v>430</v>
      </c>
      <c r="U2188" s="284">
        <v>494</v>
      </c>
      <c r="V2188" s="284">
        <v>430</v>
      </c>
      <c r="W2188" s="284">
        <v>494</v>
      </c>
      <c r="X2188" s="284">
        <v>381</v>
      </c>
      <c r="Y2188" s="284">
        <v>430</v>
      </c>
      <c r="Z2188" s="284">
        <v>494</v>
      </c>
      <c r="AA2188" s="284">
        <v>434</v>
      </c>
      <c r="AB2188" s="284">
        <v>381</v>
      </c>
      <c r="AC2188" s="284">
        <v>430</v>
      </c>
      <c r="AD2188" s="284">
        <v>494</v>
      </c>
      <c r="AE2188" s="284">
        <v>434</v>
      </c>
      <c r="AF2188" s="284">
        <v>381</v>
      </c>
      <c r="AG2188" s="284">
        <v>430</v>
      </c>
      <c r="AH2188" s="284">
        <v>494</v>
      </c>
      <c r="AI2188" s="284">
        <v>430</v>
      </c>
      <c r="AJ2188" s="284">
        <v>381</v>
      </c>
      <c r="AK2188" s="284">
        <v>430</v>
      </c>
      <c r="AL2188" s="284">
        <v>494</v>
      </c>
      <c r="AM2188" s="284">
        <v>381</v>
      </c>
      <c r="AN2188" s="284">
        <v>430</v>
      </c>
      <c r="AO2188" s="284">
        <v>494</v>
      </c>
      <c r="AP2188" s="284">
        <v>472</v>
      </c>
      <c r="AQ2188" s="284">
        <v>472</v>
      </c>
      <c r="AR2188" s="284">
        <v>472</v>
      </c>
      <c r="AS2188" s="284">
        <v>472</v>
      </c>
      <c r="AU2188" t="s">
        <v>1932</v>
      </c>
    </row>
    <row r="2189" spans="4:47" ht="13.5" customHeight="1">
      <c r="D2189" s="283" t="s">
        <v>1974</v>
      </c>
      <c r="E2189" s="282"/>
      <c r="F2189" s="285" t="s">
        <v>1973</v>
      </c>
      <c r="G2189" s="199">
        <v>5</v>
      </c>
      <c r="H2189" s="284">
        <v>382</v>
      </c>
      <c r="I2189" s="284">
        <v>419</v>
      </c>
      <c r="J2189" s="284">
        <v>485</v>
      </c>
      <c r="K2189" s="284">
        <v>382</v>
      </c>
      <c r="L2189" s="284">
        <v>419</v>
      </c>
      <c r="M2189" s="284">
        <v>485</v>
      </c>
      <c r="N2189" s="284">
        <v>439</v>
      </c>
      <c r="O2189" s="284">
        <v>382</v>
      </c>
      <c r="P2189" s="284">
        <v>419</v>
      </c>
      <c r="Q2189" s="284">
        <v>485</v>
      </c>
      <c r="R2189" s="284">
        <v>439</v>
      </c>
      <c r="S2189" s="284">
        <v>382</v>
      </c>
      <c r="T2189" s="284">
        <v>419</v>
      </c>
      <c r="U2189" s="284">
        <v>485</v>
      </c>
      <c r="V2189" s="284">
        <v>419</v>
      </c>
      <c r="W2189" s="284">
        <v>485</v>
      </c>
      <c r="X2189" s="284">
        <v>382</v>
      </c>
      <c r="Y2189" s="284">
        <v>419</v>
      </c>
      <c r="Z2189" s="284">
        <v>485</v>
      </c>
      <c r="AA2189" s="284">
        <v>439</v>
      </c>
      <c r="AB2189" s="284">
        <v>382</v>
      </c>
      <c r="AC2189" s="284">
        <v>419</v>
      </c>
      <c r="AD2189" s="284">
        <v>485</v>
      </c>
      <c r="AE2189" s="284">
        <v>439</v>
      </c>
      <c r="AF2189" s="284">
        <v>382</v>
      </c>
      <c r="AG2189" s="284">
        <v>419</v>
      </c>
      <c r="AH2189" s="284">
        <v>485</v>
      </c>
      <c r="AI2189" s="284">
        <v>419</v>
      </c>
      <c r="AJ2189" s="284">
        <v>382</v>
      </c>
      <c r="AK2189" s="284">
        <v>419</v>
      </c>
      <c r="AL2189" s="284">
        <v>485</v>
      </c>
      <c r="AM2189" s="284">
        <v>382</v>
      </c>
      <c r="AN2189" s="284">
        <v>419</v>
      </c>
      <c r="AO2189" s="284">
        <v>485</v>
      </c>
      <c r="AP2189" s="284">
        <v>460</v>
      </c>
      <c r="AQ2189" s="284">
        <v>460</v>
      </c>
      <c r="AR2189" s="284">
        <v>460</v>
      </c>
      <c r="AS2189" s="284">
        <v>460</v>
      </c>
      <c r="AU2189" t="s">
        <v>1974</v>
      </c>
    </row>
    <row r="2190" spans="4:47" ht="13.5" customHeight="1">
      <c r="D2190" s="283" t="s">
        <v>1946</v>
      </c>
      <c r="E2190" s="282"/>
      <c r="F2190" s="285" t="s">
        <v>1945</v>
      </c>
      <c r="G2190" s="199">
        <v>5.6999999999999993</v>
      </c>
      <c r="H2190" s="284">
        <v>416</v>
      </c>
      <c r="I2190" s="284">
        <v>474</v>
      </c>
      <c r="J2190" s="284">
        <v>545</v>
      </c>
      <c r="K2190" s="284">
        <v>416</v>
      </c>
      <c r="L2190" s="284">
        <v>474</v>
      </c>
      <c r="M2190" s="284">
        <v>545</v>
      </c>
      <c r="N2190" s="284">
        <v>478</v>
      </c>
      <c r="O2190" s="284">
        <v>416</v>
      </c>
      <c r="P2190" s="284">
        <v>474</v>
      </c>
      <c r="Q2190" s="284">
        <v>545</v>
      </c>
      <c r="R2190" s="284">
        <v>478</v>
      </c>
      <c r="S2190" s="284">
        <v>416</v>
      </c>
      <c r="T2190" s="284">
        <v>474</v>
      </c>
      <c r="U2190" s="284">
        <v>545</v>
      </c>
      <c r="V2190" s="284">
        <v>474</v>
      </c>
      <c r="W2190" s="284">
        <v>545</v>
      </c>
      <c r="X2190" s="284">
        <v>416</v>
      </c>
      <c r="Y2190" s="284">
        <v>474</v>
      </c>
      <c r="Z2190" s="284">
        <v>545</v>
      </c>
      <c r="AA2190" s="284">
        <v>478</v>
      </c>
      <c r="AB2190" s="284">
        <v>416</v>
      </c>
      <c r="AC2190" s="284">
        <v>474</v>
      </c>
      <c r="AD2190" s="284">
        <v>545</v>
      </c>
      <c r="AE2190" s="284">
        <v>478</v>
      </c>
      <c r="AF2190" s="284">
        <v>416</v>
      </c>
      <c r="AG2190" s="284">
        <v>474</v>
      </c>
      <c r="AH2190" s="284">
        <v>545</v>
      </c>
      <c r="AI2190" s="284">
        <v>474</v>
      </c>
      <c r="AJ2190" s="284">
        <v>416</v>
      </c>
      <c r="AK2190" s="284">
        <v>474</v>
      </c>
      <c r="AL2190" s="284">
        <v>545</v>
      </c>
      <c r="AM2190" s="284">
        <v>416</v>
      </c>
      <c r="AN2190" s="284">
        <v>474</v>
      </c>
      <c r="AO2190" s="284">
        <v>545</v>
      </c>
      <c r="AP2190" s="284">
        <v>521</v>
      </c>
      <c r="AQ2190" s="284">
        <v>521</v>
      </c>
      <c r="AR2190" s="284">
        <v>521</v>
      </c>
      <c r="AS2190" s="284">
        <v>521</v>
      </c>
      <c r="AU2190" t="s">
        <v>1946</v>
      </c>
    </row>
    <row r="2191" spans="4:47" ht="13.5" customHeight="1">
      <c r="D2191" s="283" t="s">
        <v>1988</v>
      </c>
      <c r="E2191" s="282"/>
      <c r="F2191" s="285" t="s">
        <v>1987</v>
      </c>
      <c r="G2191" s="199">
        <v>5.6999999999999993</v>
      </c>
      <c r="H2191" s="284">
        <v>418</v>
      </c>
      <c r="I2191" s="284">
        <v>461</v>
      </c>
      <c r="J2191" s="284">
        <v>535</v>
      </c>
      <c r="K2191" s="284">
        <v>418</v>
      </c>
      <c r="L2191" s="284">
        <v>461</v>
      </c>
      <c r="M2191" s="284">
        <v>535</v>
      </c>
      <c r="N2191" s="284">
        <v>483</v>
      </c>
      <c r="O2191" s="284">
        <v>418</v>
      </c>
      <c r="P2191" s="284">
        <v>461</v>
      </c>
      <c r="Q2191" s="284">
        <v>535</v>
      </c>
      <c r="R2191" s="284">
        <v>483</v>
      </c>
      <c r="S2191" s="284">
        <v>418</v>
      </c>
      <c r="T2191" s="284">
        <v>461</v>
      </c>
      <c r="U2191" s="284">
        <v>535</v>
      </c>
      <c r="V2191" s="284">
        <v>461</v>
      </c>
      <c r="W2191" s="284">
        <v>535</v>
      </c>
      <c r="X2191" s="284">
        <v>418</v>
      </c>
      <c r="Y2191" s="284">
        <v>461</v>
      </c>
      <c r="Z2191" s="284">
        <v>535</v>
      </c>
      <c r="AA2191" s="284">
        <v>483</v>
      </c>
      <c r="AB2191" s="284">
        <v>418</v>
      </c>
      <c r="AC2191" s="284">
        <v>461</v>
      </c>
      <c r="AD2191" s="284">
        <v>535</v>
      </c>
      <c r="AE2191" s="284">
        <v>483</v>
      </c>
      <c r="AF2191" s="284">
        <v>418</v>
      </c>
      <c r="AG2191" s="284">
        <v>461</v>
      </c>
      <c r="AH2191" s="284">
        <v>535</v>
      </c>
      <c r="AI2191" s="284">
        <v>461</v>
      </c>
      <c r="AJ2191" s="284">
        <v>418</v>
      </c>
      <c r="AK2191" s="284">
        <v>461</v>
      </c>
      <c r="AL2191" s="284">
        <v>535</v>
      </c>
      <c r="AM2191" s="284">
        <v>418</v>
      </c>
      <c r="AN2191" s="284">
        <v>461</v>
      </c>
      <c r="AO2191" s="284">
        <v>535</v>
      </c>
      <c r="AP2191" s="284">
        <v>508</v>
      </c>
      <c r="AQ2191" s="284">
        <v>508</v>
      </c>
      <c r="AR2191" s="284">
        <v>508</v>
      </c>
      <c r="AS2191" s="284">
        <v>508</v>
      </c>
      <c r="AU2191" t="s">
        <v>1988</v>
      </c>
    </row>
    <row r="2192" spans="4:47" ht="13.5" customHeight="1">
      <c r="D2192" s="283" t="s">
        <v>2967</v>
      </c>
      <c r="E2192" s="282"/>
      <c r="F2192" s="285" t="s">
        <v>4101</v>
      </c>
      <c r="G2192" s="199">
        <v>6</v>
      </c>
      <c r="H2192" s="284">
        <v>425</v>
      </c>
      <c r="I2192" s="284">
        <v>484</v>
      </c>
      <c r="J2192" s="284">
        <v>557</v>
      </c>
      <c r="K2192" s="284">
        <v>425</v>
      </c>
      <c r="L2192" s="284">
        <v>484</v>
      </c>
      <c r="M2192" s="284">
        <v>557</v>
      </c>
      <c r="N2192" s="284">
        <v>492</v>
      </c>
      <c r="O2192" s="284">
        <v>425</v>
      </c>
      <c r="P2192" s="284">
        <v>484</v>
      </c>
      <c r="Q2192" s="284">
        <v>557</v>
      </c>
      <c r="R2192" s="284">
        <v>492</v>
      </c>
      <c r="S2192" s="284">
        <v>425</v>
      </c>
      <c r="T2192" s="284">
        <v>484</v>
      </c>
      <c r="U2192" s="284">
        <v>557</v>
      </c>
      <c r="V2192" s="284">
        <v>484</v>
      </c>
      <c r="W2192" s="284">
        <v>557</v>
      </c>
      <c r="X2192" s="284">
        <v>425</v>
      </c>
      <c r="Y2192" s="284">
        <v>484</v>
      </c>
      <c r="Z2192" s="284">
        <v>557</v>
      </c>
      <c r="AA2192" s="284">
        <v>492</v>
      </c>
      <c r="AB2192" s="284">
        <v>425</v>
      </c>
      <c r="AC2192" s="284">
        <v>484</v>
      </c>
      <c r="AD2192" s="284">
        <v>557</v>
      </c>
      <c r="AE2192" s="284">
        <v>492</v>
      </c>
      <c r="AF2192" s="284">
        <v>425</v>
      </c>
      <c r="AG2192" s="284">
        <v>484</v>
      </c>
      <c r="AH2192" s="284">
        <v>557</v>
      </c>
      <c r="AI2192" s="284">
        <v>484</v>
      </c>
      <c r="AJ2192" s="284">
        <v>425</v>
      </c>
      <c r="AK2192" s="284">
        <v>484</v>
      </c>
      <c r="AL2192" s="284">
        <v>557</v>
      </c>
      <c r="AM2192" s="284">
        <v>425</v>
      </c>
      <c r="AN2192" s="284">
        <v>484</v>
      </c>
      <c r="AO2192" s="284">
        <v>557</v>
      </c>
      <c r="AP2192" s="284">
        <v>533</v>
      </c>
      <c r="AQ2192" s="284">
        <v>533</v>
      </c>
      <c r="AR2192" s="284">
        <v>533</v>
      </c>
      <c r="AS2192" s="284">
        <v>533</v>
      </c>
      <c r="AU2192" t="s">
        <v>2967</v>
      </c>
    </row>
    <row r="2193" spans="4:47" ht="13.5" customHeight="1">
      <c r="D2193" s="283" t="s">
        <v>2968</v>
      </c>
      <c r="E2193" s="282"/>
      <c r="F2193" s="285" t="s">
        <v>4100</v>
      </c>
      <c r="G2193" s="199">
        <v>6</v>
      </c>
      <c r="H2193" s="284">
        <v>427</v>
      </c>
      <c r="I2193" s="284">
        <v>472</v>
      </c>
      <c r="J2193" s="284">
        <v>547</v>
      </c>
      <c r="K2193" s="284">
        <v>427</v>
      </c>
      <c r="L2193" s="284">
        <v>472</v>
      </c>
      <c r="M2193" s="284">
        <v>547</v>
      </c>
      <c r="N2193" s="284">
        <v>494</v>
      </c>
      <c r="O2193" s="284">
        <v>427</v>
      </c>
      <c r="P2193" s="284">
        <v>472</v>
      </c>
      <c r="Q2193" s="284">
        <v>547</v>
      </c>
      <c r="R2193" s="284">
        <v>494</v>
      </c>
      <c r="S2193" s="284">
        <v>427</v>
      </c>
      <c r="T2193" s="284">
        <v>472</v>
      </c>
      <c r="U2193" s="284">
        <v>547</v>
      </c>
      <c r="V2193" s="284">
        <v>472</v>
      </c>
      <c r="W2193" s="284">
        <v>547</v>
      </c>
      <c r="X2193" s="284">
        <v>427</v>
      </c>
      <c r="Y2193" s="284">
        <v>472</v>
      </c>
      <c r="Z2193" s="284">
        <v>547</v>
      </c>
      <c r="AA2193" s="284">
        <v>494</v>
      </c>
      <c r="AB2193" s="284">
        <v>427</v>
      </c>
      <c r="AC2193" s="284">
        <v>472</v>
      </c>
      <c r="AD2193" s="284">
        <v>547</v>
      </c>
      <c r="AE2193" s="284">
        <v>494</v>
      </c>
      <c r="AF2193" s="284">
        <v>427</v>
      </c>
      <c r="AG2193" s="284">
        <v>472</v>
      </c>
      <c r="AH2193" s="284">
        <v>547</v>
      </c>
      <c r="AI2193" s="284">
        <v>472</v>
      </c>
      <c r="AJ2193" s="284">
        <v>427</v>
      </c>
      <c r="AK2193" s="284">
        <v>472</v>
      </c>
      <c r="AL2193" s="284">
        <v>547</v>
      </c>
      <c r="AM2193" s="284">
        <v>427</v>
      </c>
      <c r="AN2193" s="284">
        <v>472</v>
      </c>
      <c r="AO2193" s="284">
        <v>547</v>
      </c>
      <c r="AP2193" s="284">
        <v>519</v>
      </c>
      <c r="AQ2193" s="284">
        <v>519</v>
      </c>
      <c r="AR2193" s="284">
        <v>519</v>
      </c>
      <c r="AS2193" s="284">
        <v>519</v>
      </c>
      <c r="AU2193" t="s">
        <v>2968</v>
      </c>
    </row>
    <row r="2194" spans="4:47" ht="13.5" customHeight="1">
      <c r="D2194" s="283" t="s">
        <v>1960</v>
      </c>
      <c r="E2194" s="282"/>
      <c r="F2194" s="285" t="s">
        <v>1959</v>
      </c>
      <c r="G2194" s="199">
        <v>6.3</v>
      </c>
      <c r="H2194" s="284">
        <v>433</v>
      </c>
      <c r="I2194" s="284">
        <v>495</v>
      </c>
      <c r="J2194" s="284">
        <v>570</v>
      </c>
      <c r="K2194" s="284">
        <v>433</v>
      </c>
      <c r="L2194" s="284">
        <v>495</v>
      </c>
      <c r="M2194" s="284">
        <v>570</v>
      </c>
      <c r="N2194" s="284">
        <v>499</v>
      </c>
      <c r="O2194" s="284">
        <v>433</v>
      </c>
      <c r="P2194" s="284">
        <v>495</v>
      </c>
      <c r="Q2194" s="284">
        <v>570</v>
      </c>
      <c r="R2194" s="284">
        <v>499</v>
      </c>
      <c r="S2194" s="284">
        <v>433</v>
      </c>
      <c r="T2194" s="284">
        <v>495</v>
      </c>
      <c r="U2194" s="284">
        <v>570</v>
      </c>
      <c r="V2194" s="284">
        <v>495</v>
      </c>
      <c r="W2194" s="284">
        <v>570</v>
      </c>
      <c r="X2194" s="284">
        <v>433</v>
      </c>
      <c r="Y2194" s="284">
        <v>495</v>
      </c>
      <c r="Z2194" s="284">
        <v>570</v>
      </c>
      <c r="AA2194" s="284">
        <v>499</v>
      </c>
      <c r="AB2194" s="284">
        <v>433</v>
      </c>
      <c r="AC2194" s="284">
        <v>495</v>
      </c>
      <c r="AD2194" s="284">
        <v>570</v>
      </c>
      <c r="AE2194" s="284">
        <v>499</v>
      </c>
      <c r="AF2194" s="284">
        <v>433</v>
      </c>
      <c r="AG2194" s="284">
        <v>495</v>
      </c>
      <c r="AH2194" s="284">
        <v>570</v>
      </c>
      <c r="AI2194" s="284">
        <v>495</v>
      </c>
      <c r="AJ2194" s="284">
        <v>433</v>
      </c>
      <c r="AK2194" s="284">
        <v>495</v>
      </c>
      <c r="AL2194" s="284">
        <v>570</v>
      </c>
      <c r="AM2194" s="284">
        <v>433</v>
      </c>
      <c r="AN2194" s="284">
        <v>495</v>
      </c>
      <c r="AO2194" s="284">
        <v>570</v>
      </c>
      <c r="AP2194" s="284">
        <v>545</v>
      </c>
      <c r="AQ2194" s="284">
        <v>545</v>
      </c>
      <c r="AR2194" s="284">
        <v>545</v>
      </c>
      <c r="AS2194" s="284">
        <v>545</v>
      </c>
      <c r="AU2194" t="s">
        <v>1960</v>
      </c>
    </row>
    <row r="2195" spans="4:47" ht="13.5" customHeight="1">
      <c r="D2195" s="283" t="s">
        <v>2002</v>
      </c>
      <c r="E2195" s="282"/>
      <c r="F2195" s="285" t="s">
        <v>2001</v>
      </c>
      <c r="G2195" s="199">
        <v>6.3</v>
      </c>
      <c r="H2195" s="284">
        <v>436</v>
      </c>
      <c r="I2195" s="284">
        <v>482</v>
      </c>
      <c r="J2195" s="284">
        <v>559</v>
      </c>
      <c r="K2195" s="284">
        <v>436</v>
      </c>
      <c r="L2195" s="284">
        <v>482</v>
      </c>
      <c r="M2195" s="284">
        <v>559</v>
      </c>
      <c r="N2195" s="284">
        <v>505</v>
      </c>
      <c r="O2195" s="284">
        <v>436</v>
      </c>
      <c r="P2195" s="284">
        <v>482</v>
      </c>
      <c r="Q2195" s="284">
        <v>559</v>
      </c>
      <c r="R2195" s="284">
        <v>505</v>
      </c>
      <c r="S2195" s="284">
        <v>436</v>
      </c>
      <c r="T2195" s="284">
        <v>482</v>
      </c>
      <c r="U2195" s="284">
        <v>559</v>
      </c>
      <c r="V2195" s="284">
        <v>482</v>
      </c>
      <c r="W2195" s="284">
        <v>559</v>
      </c>
      <c r="X2195" s="284">
        <v>436</v>
      </c>
      <c r="Y2195" s="284">
        <v>482</v>
      </c>
      <c r="Z2195" s="284">
        <v>559</v>
      </c>
      <c r="AA2195" s="284">
        <v>505</v>
      </c>
      <c r="AB2195" s="284">
        <v>436</v>
      </c>
      <c r="AC2195" s="284">
        <v>482</v>
      </c>
      <c r="AD2195" s="284">
        <v>559</v>
      </c>
      <c r="AE2195" s="284">
        <v>505</v>
      </c>
      <c r="AF2195" s="284">
        <v>436</v>
      </c>
      <c r="AG2195" s="284">
        <v>482</v>
      </c>
      <c r="AH2195" s="284">
        <v>559</v>
      </c>
      <c r="AI2195" s="284">
        <v>482</v>
      </c>
      <c r="AJ2195" s="284">
        <v>436</v>
      </c>
      <c r="AK2195" s="284">
        <v>482</v>
      </c>
      <c r="AL2195" s="284">
        <v>559</v>
      </c>
      <c r="AM2195" s="284">
        <v>436</v>
      </c>
      <c r="AN2195" s="284">
        <v>482</v>
      </c>
      <c r="AO2195" s="284">
        <v>559</v>
      </c>
      <c r="AP2195" s="284">
        <v>530</v>
      </c>
      <c r="AQ2195" s="284">
        <v>530</v>
      </c>
      <c r="AR2195" s="284">
        <v>530</v>
      </c>
      <c r="AS2195" s="284">
        <v>530</v>
      </c>
      <c r="AU2195" t="s">
        <v>2002</v>
      </c>
    </row>
    <row r="2196" spans="4:47" ht="13.5" customHeight="1">
      <c r="D2196" s="283" t="s">
        <v>1933</v>
      </c>
      <c r="E2196" s="282"/>
      <c r="F2196" s="285" t="s">
        <v>1931</v>
      </c>
      <c r="G2196" s="199">
        <v>6</v>
      </c>
      <c r="H2196" s="284">
        <v>401</v>
      </c>
      <c r="I2196" s="284">
        <v>455</v>
      </c>
      <c r="J2196" s="284">
        <v>523</v>
      </c>
      <c r="K2196" s="284">
        <v>401</v>
      </c>
      <c r="L2196" s="284">
        <v>455</v>
      </c>
      <c r="M2196" s="284">
        <v>523</v>
      </c>
      <c r="N2196" s="284">
        <v>458</v>
      </c>
      <c r="O2196" s="284">
        <v>401</v>
      </c>
      <c r="P2196" s="284">
        <v>455</v>
      </c>
      <c r="Q2196" s="284">
        <v>523</v>
      </c>
      <c r="R2196" s="284">
        <v>458</v>
      </c>
      <c r="S2196" s="284">
        <v>401</v>
      </c>
      <c r="T2196" s="284">
        <v>455</v>
      </c>
      <c r="U2196" s="284">
        <v>523</v>
      </c>
      <c r="V2196" s="284">
        <v>455</v>
      </c>
      <c r="W2196" s="284">
        <v>523</v>
      </c>
      <c r="X2196" s="284">
        <v>401</v>
      </c>
      <c r="Y2196" s="284">
        <v>455</v>
      </c>
      <c r="Z2196" s="284">
        <v>523</v>
      </c>
      <c r="AA2196" s="284">
        <v>458</v>
      </c>
      <c r="AB2196" s="284">
        <v>401</v>
      </c>
      <c r="AC2196" s="284">
        <v>455</v>
      </c>
      <c r="AD2196" s="284">
        <v>523</v>
      </c>
      <c r="AE2196" s="284">
        <v>458</v>
      </c>
      <c r="AF2196" s="284">
        <v>401</v>
      </c>
      <c r="AG2196" s="284">
        <v>455</v>
      </c>
      <c r="AH2196" s="284">
        <v>523</v>
      </c>
      <c r="AI2196" s="284">
        <v>455</v>
      </c>
      <c r="AJ2196" s="284">
        <v>401</v>
      </c>
      <c r="AK2196" s="284">
        <v>455</v>
      </c>
      <c r="AL2196" s="284">
        <v>523</v>
      </c>
      <c r="AM2196" s="284">
        <v>401</v>
      </c>
      <c r="AN2196" s="284">
        <v>455</v>
      </c>
      <c r="AO2196" s="284">
        <v>523</v>
      </c>
      <c r="AP2196" s="284">
        <v>500</v>
      </c>
      <c r="AQ2196" s="284">
        <v>500</v>
      </c>
      <c r="AR2196" s="284">
        <v>500</v>
      </c>
      <c r="AS2196" s="284">
        <v>500</v>
      </c>
      <c r="AU2196" t="s">
        <v>1933</v>
      </c>
    </row>
    <row r="2197" spans="4:47" ht="13.5" customHeight="1">
      <c r="D2197" s="283" t="s">
        <v>1975</v>
      </c>
      <c r="E2197" s="282"/>
      <c r="F2197" s="285" t="s">
        <v>1973</v>
      </c>
      <c r="G2197" s="199">
        <v>6</v>
      </c>
      <c r="H2197" s="284">
        <v>403</v>
      </c>
      <c r="I2197" s="284">
        <v>442</v>
      </c>
      <c r="J2197" s="284">
        <v>512</v>
      </c>
      <c r="K2197" s="284">
        <v>403</v>
      </c>
      <c r="L2197" s="284">
        <v>442</v>
      </c>
      <c r="M2197" s="284">
        <v>512</v>
      </c>
      <c r="N2197" s="284">
        <v>464</v>
      </c>
      <c r="O2197" s="284">
        <v>403</v>
      </c>
      <c r="P2197" s="284">
        <v>442</v>
      </c>
      <c r="Q2197" s="284">
        <v>512</v>
      </c>
      <c r="R2197" s="284">
        <v>464</v>
      </c>
      <c r="S2197" s="284">
        <v>403</v>
      </c>
      <c r="T2197" s="284">
        <v>442</v>
      </c>
      <c r="U2197" s="284">
        <v>512</v>
      </c>
      <c r="V2197" s="284">
        <v>442</v>
      </c>
      <c r="W2197" s="284">
        <v>512</v>
      </c>
      <c r="X2197" s="284">
        <v>403</v>
      </c>
      <c r="Y2197" s="284">
        <v>442</v>
      </c>
      <c r="Z2197" s="284">
        <v>512</v>
      </c>
      <c r="AA2197" s="284">
        <v>464</v>
      </c>
      <c r="AB2197" s="284">
        <v>403</v>
      </c>
      <c r="AC2197" s="284">
        <v>442</v>
      </c>
      <c r="AD2197" s="284">
        <v>512</v>
      </c>
      <c r="AE2197" s="284">
        <v>464</v>
      </c>
      <c r="AF2197" s="284">
        <v>403</v>
      </c>
      <c r="AG2197" s="284">
        <v>442</v>
      </c>
      <c r="AH2197" s="284">
        <v>512</v>
      </c>
      <c r="AI2197" s="284">
        <v>442</v>
      </c>
      <c r="AJ2197" s="284">
        <v>403</v>
      </c>
      <c r="AK2197" s="284">
        <v>442</v>
      </c>
      <c r="AL2197" s="284">
        <v>512</v>
      </c>
      <c r="AM2197" s="284">
        <v>403</v>
      </c>
      <c r="AN2197" s="284">
        <v>442</v>
      </c>
      <c r="AO2197" s="284">
        <v>512</v>
      </c>
      <c r="AP2197" s="284">
        <v>486</v>
      </c>
      <c r="AQ2197" s="284">
        <v>486</v>
      </c>
      <c r="AR2197" s="284">
        <v>486</v>
      </c>
      <c r="AS2197" s="284">
        <v>486</v>
      </c>
      <c r="AU2197" t="s">
        <v>1975</v>
      </c>
    </row>
    <row r="2198" spans="4:47" ht="13.5" customHeight="1">
      <c r="D2198" s="283" t="s">
        <v>1947</v>
      </c>
      <c r="E2198" s="282"/>
      <c r="F2198" s="285" t="s">
        <v>1945</v>
      </c>
      <c r="G2198" s="199">
        <v>6.8</v>
      </c>
      <c r="H2198" s="284">
        <v>441</v>
      </c>
      <c r="I2198" s="284">
        <v>505</v>
      </c>
      <c r="J2198" s="284">
        <v>581</v>
      </c>
      <c r="K2198" s="284">
        <v>441</v>
      </c>
      <c r="L2198" s="284">
        <v>505</v>
      </c>
      <c r="M2198" s="284">
        <v>581</v>
      </c>
      <c r="N2198" s="284">
        <v>508</v>
      </c>
      <c r="O2198" s="284">
        <v>441</v>
      </c>
      <c r="P2198" s="284">
        <v>505</v>
      </c>
      <c r="Q2198" s="284">
        <v>581</v>
      </c>
      <c r="R2198" s="284">
        <v>508</v>
      </c>
      <c r="S2198" s="284">
        <v>441</v>
      </c>
      <c r="T2198" s="284">
        <v>505</v>
      </c>
      <c r="U2198" s="284">
        <v>581</v>
      </c>
      <c r="V2198" s="284">
        <v>505</v>
      </c>
      <c r="W2198" s="284">
        <v>581</v>
      </c>
      <c r="X2198" s="284">
        <v>441</v>
      </c>
      <c r="Y2198" s="284">
        <v>505</v>
      </c>
      <c r="Z2198" s="284">
        <v>581</v>
      </c>
      <c r="AA2198" s="284">
        <v>508</v>
      </c>
      <c r="AB2198" s="284">
        <v>441</v>
      </c>
      <c r="AC2198" s="284">
        <v>505</v>
      </c>
      <c r="AD2198" s="284">
        <v>581</v>
      </c>
      <c r="AE2198" s="284">
        <v>508</v>
      </c>
      <c r="AF2198" s="284">
        <v>441</v>
      </c>
      <c r="AG2198" s="284">
        <v>505</v>
      </c>
      <c r="AH2198" s="284">
        <v>581</v>
      </c>
      <c r="AI2198" s="284">
        <v>505</v>
      </c>
      <c r="AJ2198" s="284">
        <v>441</v>
      </c>
      <c r="AK2198" s="284">
        <v>505</v>
      </c>
      <c r="AL2198" s="284">
        <v>581</v>
      </c>
      <c r="AM2198" s="284">
        <v>441</v>
      </c>
      <c r="AN2198" s="284">
        <v>505</v>
      </c>
      <c r="AO2198" s="284">
        <v>581</v>
      </c>
      <c r="AP2198" s="284">
        <v>555</v>
      </c>
      <c r="AQ2198" s="284">
        <v>555</v>
      </c>
      <c r="AR2198" s="284">
        <v>555</v>
      </c>
      <c r="AS2198" s="284">
        <v>555</v>
      </c>
      <c r="AU2198" t="s">
        <v>1947</v>
      </c>
    </row>
    <row r="2199" spans="4:47" ht="13.5" customHeight="1">
      <c r="D2199" s="283" t="s">
        <v>1989</v>
      </c>
      <c r="E2199" s="282"/>
      <c r="F2199" s="285" t="s">
        <v>1987</v>
      </c>
      <c r="G2199" s="199">
        <v>6.8</v>
      </c>
      <c r="H2199" s="284">
        <v>444</v>
      </c>
      <c r="I2199" s="284">
        <v>490</v>
      </c>
      <c r="J2199" s="284">
        <v>569</v>
      </c>
      <c r="K2199" s="284">
        <v>444</v>
      </c>
      <c r="L2199" s="284">
        <v>490</v>
      </c>
      <c r="M2199" s="284">
        <v>569</v>
      </c>
      <c r="N2199" s="284">
        <v>514</v>
      </c>
      <c r="O2199" s="284">
        <v>444</v>
      </c>
      <c r="P2199" s="284">
        <v>490</v>
      </c>
      <c r="Q2199" s="284">
        <v>569</v>
      </c>
      <c r="R2199" s="284">
        <v>514</v>
      </c>
      <c r="S2199" s="284">
        <v>444</v>
      </c>
      <c r="T2199" s="284">
        <v>490</v>
      </c>
      <c r="U2199" s="284">
        <v>569</v>
      </c>
      <c r="V2199" s="284">
        <v>490</v>
      </c>
      <c r="W2199" s="284">
        <v>569</v>
      </c>
      <c r="X2199" s="284">
        <v>444</v>
      </c>
      <c r="Y2199" s="284">
        <v>490</v>
      </c>
      <c r="Z2199" s="284">
        <v>569</v>
      </c>
      <c r="AA2199" s="284">
        <v>514</v>
      </c>
      <c r="AB2199" s="284">
        <v>444</v>
      </c>
      <c r="AC2199" s="284">
        <v>490</v>
      </c>
      <c r="AD2199" s="284">
        <v>569</v>
      </c>
      <c r="AE2199" s="284">
        <v>514</v>
      </c>
      <c r="AF2199" s="284">
        <v>444</v>
      </c>
      <c r="AG2199" s="284">
        <v>490</v>
      </c>
      <c r="AH2199" s="284">
        <v>569</v>
      </c>
      <c r="AI2199" s="284">
        <v>490</v>
      </c>
      <c r="AJ2199" s="284">
        <v>444</v>
      </c>
      <c r="AK2199" s="284">
        <v>490</v>
      </c>
      <c r="AL2199" s="284">
        <v>569</v>
      </c>
      <c r="AM2199" s="284">
        <v>444</v>
      </c>
      <c r="AN2199" s="284">
        <v>490</v>
      </c>
      <c r="AO2199" s="284">
        <v>569</v>
      </c>
      <c r="AP2199" s="284">
        <v>539</v>
      </c>
      <c r="AQ2199" s="284">
        <v>539</v>
      </c>
      <c r="AR2199" s="284">
        <v>539</v>
      </c>
      <c r="AS2199" s="284">
        <v>539</v>
      </c>
      <c r="AU2199" t="s">
        <v>1989</v>
      </c>
    </row>
    <row r="2200" spans="4:47" ht="13.5" customHeight="1">
      <c r="D2200" s="283" t="s">
        <v>2969</v>
      </c>
      <c r="E2200" s="282"/>
      <c r="F2200" s="285" t="s">
        <v>4101</v>
      </c>
      <c r="G2200" s="199">
        <v>7.1999999999999993</v>
      </c>
      <c r="H2200" s="284">
        <v>451</v>
      </c>
      <c r="I2200" s="284">
        <v>517</v>
      </c>
      <c r="J2200" s="284">
        <v>594</v>
      </c>
      <c r="K2200" s="284">
        <v>451</v>
      </c>
      <c r="L2200" s="284">
        <v>517</v>
      </c>
      <c r="M2200" s="284">
        <v>594</v>
      </c>
      <c r="N2200" s="284">
        <v>523</v>
      </c>
      <c r="O2200" s="284">
        <v>451</v>
      </c>
      <c r="P2200" s="284">
        <v>517</v>
      </c>
      <c r="Q2200" s="284">
        <v>594</v>
      </c>
      <c r="R2200" s="284">
        <v>523</v>
      </c>
      <c r="S2200" s="284">
        <v>451</v>
      </c>
      <c r="T2200" s="284">
        <v>517</v>
      </c>
      <c r="U2200" s="284">
        <v>594</v>
      </c>
      <c r="V2200" s="284">
        <v>517</v>
      </c>
      <c r="W2200" s="284">
        <v>594</v>
      </c>
      <c r="X2200" s="284">
        <v>451</v>
      </c>
      <c r="Y2200" s="284">
        <v>517</v>
      </c>
      <c r="Z2200" s="284">
        <v>594</v>
      </c>
      <c r="AA2200" s="284">
        <v>523</v>
      </c>
      <c r="AB2200" s="284">
        <v>451</v>
      </c>
      <c r="AC2200" s="284">
        <v>517</v>
      </c>
      <c r="AD2200" s="284">
        <v>594</v>
      </c>
      <c r="AE2200" s="284">
        <v>523</v>
      </c>
      <c r="AF2200" s="284">
        <v>451</v>
      </c>
      <c r="AG2200" s="284">
        <v>517</v>
      </c>
      <c r="AH2200" s="284">
        <v>594</v>
      </c>
      <c r="AI2200" s="284">
        <v>517</v>
      </c>
      <c r="AJ2200" s="284">
        <v>451</v>
      </c>
      <c r="AK2200" s="284">
        <v>517</v>
      </c>
      <c r="AL2200" s="284">
        <v>594</v>
      </c>
      <c r="AM2200" s="284">
        <v>451</v>
      </c>
      <c r="AN2200" s="284">
        <v>517</v>
      </c>
      <c r="AO2200" s="284">
        <v>594</v>
      </c>
      <c r="AP2200" s="284">
        <v>568</v>
      </c>
      <c r="AQ2200" s="284">
        <v>568</v>
      </c>
      <c r="AR2200" s="284">
        <v>568</v>
      </c>
      <c r="AS2200" s="284">
        <v>568</v>
      </c>
      <c r="AU2200" t="s">
        <v>2969</v>
      </c>
    </row>
    <row r="2201" spans="4:47" ht="13.5" customHeight="1">
      <c r="D2201" s="283" t="s">
        <v>2970</v>
      </c>
      <c r="E2201" s="282"/>
      <c r="F2201" s="285" t="s">
        <v>4100</v>
      </c>
      <c r="G2201" s="199">
        <v>7.1999999999999993</v>
      </c>
      <c r="H2201" s="284">
        <v>454</v>
      </c>
      <c r="I2201" s="284">
        <v>501</v>
      </c>
      <c r="J2201" s="284">
        <v>582</v>
      </c>
      <c r="K2201" s="284">
        <v>454</v>
      </c>
      <c r="L2201" s="284">
        <v>501</v>
      </c>
      <c r="M2201" s="284">
        <v>582</v>
      </c>
      <c r="N2201" s="284">
        <v>526</v>
      </c>
      <c r="O2201" s="284">
        <v>454</v>
      </c>
      <c r="P2201" s="284">
        <v>501</v>
      </c>
      <c r="Q2201" s="284">
        <v>582</v>
      </c>
      <c r="R2201" s="284">
        <v>526</v>
      </c>
      <c r="S2201" s="284">
        <v>454</v>
      </c>
      <c r="T2201" s="284">
        <v>501</v>
      </c>
      <c r="U2201" s="284">
        <v>582</v>
      </c>
      <c r="V2201" s="284">
        <v>501</v>
      </c>
      <c r="W2201" s="284">
        <v>582</v>
      </c>
      <c r="X2201" s="284">
        <v>454</v>
      </c>
      <c r="Y2201" s="284">
        <v>501</v>
      </c>
      <c r="Z2201" s="284">
        <v>582</v>
      </c>
      <c r="AA2201" s="284">
        <v>526</v>
      </c>
      <c r="AB2201" s="284">
        <v>454</v>
      </c>
      <c r="AC2201" s="284">
        <v>501</v>
      </c>
      <c r="AD2201" s="284">
        <v>582</v>
      </c>
      <c r="AE2201" s="284">
        <v>526</v>
      </c>
      <c r="AF2201" s="284">
        <v>454</v>
      </c>
      <c r="AG2201" s="284">
        <v>501</v>
      </c>
      <c r="AH2201" s="284">
        <v>582</v>
      </c>
      <c r="AI2201" s="284">
        <v>501</v>
      </c>
      <c r="AJ2201" s="284">
        <v>454</v>
      </c>
      <c r="AK2201" s="284">
        <v>501</v>
      </c>
      <c r="AL2201" s="284">
        <v>582</v>
      </c>
      <c r="AM2201" s="284">
        <v>454</v>
      </c>
      <c r="AN2201" s="284">
        <v>501</v>
      </c>
      <c r="AO2201" s="284">
        <v>582</v>
      </c>
      <c r="AP2201" s="284">
        <v>551</v>
      </c>
      <c r="AQ2201" s="284">
        <v>551</v>
      </c>
      <c r="AR2201" s="284">
        <v>551</v>
      </c>
      <c r="AS2201" s="284">
        <v>551</v>
      </c>
      <c r="AU2201" t="s">
        <v>2970</v>
      </c>
    </row>
    <row r="2202" spans="4:47" ht="13.5" customHeight="1">
      <c r="D2202" s="283" t="s">
        <v>1961</v>
      </c>
      <c r="E2202" s="282"/>
      <c r="F2202" s="285" t="s">
        <v>1959</v>
      </c>
      <c r="G2202" s="199">
        <v>7.5</v>
      </c>
      <c r="H2202" s="284">
        <v>460</v>
      </c>
      <c r="I2202" s="284">
        <v>529</v>
      </c>
      <c r="J2202" s="284">
        <v>608</v>
      </c>
      <c r="K2202" s="284">
        <v>460</v>
      </c>
      <c r="L2202" s="284">
        <v>529</v>
      </c>
      <c r="M2202" s="284">
        <v>608</v>
      </c>
      <c r="N2202" s="284">
        <v>530</v>
      </c>
      <c r="O2202" s="284">
        <v>460</v>
      </c>
      <c r="P2202" s="284">
        <v>529</v>
      </c>
      <c r="Q2202" s="284">
        <v>608</v>
      </c>
      <c r="R2202" s="284">
        <v>530</v>
      </c>
      <c r="S2202" s="284">
        <v>460</v>
      </c>
      <c r="T2202" s="284">
        <v>529</v>
      </c>
      <c r="U2202" s="284">
        <v>608</v>
      </c>
      <c r="V2202" s="284">
        <v>529</v>
      </c>
      <c r="W2202" s="284">
        <v>608</v>
      </c>
      <c r="X2202" s="284">
        <v>460</v>
      </c>
      <c r="Y2202" s="284">
        <v>529</v>
      </c>
      <c r="Z2202" s="284">
        <v>608</v>
      </c>
      <c r="AA2202" s="284">
        <v>530</v>
      </c>
      <c r="AB2202" s="284">
        <v>460</v>
      </c>
      <c r="AC2202" s="284">
        <v>529</v>
      </c>
      <c r="AD2202" s="284">
        <v>608</v>
      </c>
      <c r="AE2202" s="284">
        <v>530</v>
      </c>
      <c r="AF2202" s="284">
        <v>460</v>
      </c>
      <c r="AG2202" s="284">
        <v>529</v>
      </c>
      <c r="AH2202" s="284">
        <v>608</v>
      </c>
      <c r="AI2202" s="284">
        <v>529</v>
      </c>
      <c r="AJ2202" s="284">
        <v>460</v>
      </c>
      <c r="AK2202" s="284">
        <v>529</v>
      </c>
      <c r="AL2202" s="284">
        <v>608</v>
      </c>
      <c r="AM2202" s="284">
        <v>460</v>
      </c>
      <c r="AN2202" s="284">
        <v>529</v>
      </c>
      <c r="AO2202" s="284">
        <v>608</v>
      </c>
      <c r="AP2202" s="284">
        <v>582</v>
      </c>
      <c r="AQ2202" s="284">
        <v>582</v>
      </c>
      <c r="AR2202" s="284">
        <v>582</v>
      </c>
      <c r="AS2202" s="284">
        <v>582</v>
      </c>
      <c r="AU2202" t="s">
        <v>1961</v>
      </c>
    </row>
    <row r="2203" spans="4:47" ht="13.5" customHeight="1">
      <c r="D2203" s="283" t="s">
        <v>2003</v>
      </c>
      <c r="E2203" s="282"/>
      <c r="F2203" s="285" t="s">
        <v>2001</v>
      </c>
      <c r="G2203" s="199">
        <v>7.5</v>
      </c>
      <c r="H2203" s="284">
        <v>463</v>
      </c>
      <c r="I2203" s="284">
        <v>512</v>
      </c>
      <c r="J2203" s="284">
        <v>595</v>
      </c>
      <c r="K2203" s="284">
        <v>463</v>
      </c>
      <c r="L2203" s="284">
        <v>512</v>
      </c>
      <c r="M2203" s="284">
        <v>595</v>
      </c>
      <c r="N2203" s="284">
        <v>538</v>
      </c>
      <c r="O2203" s="284">
        <v>463</v>
      </c>
      <c r="P2203" s="284">
        <v>512</v>
      </c>
      <c r="Q2203" s="284">
        <v>595</v>
      </c>
      <c r="R2203" s="284">
        <v>538</v>
      </c>
      <c r="S2203" s="284">
        <v>463</v>
      </c>
      <c r="T2203" s="284">
        <v>512</v>
      </c>
      <c r="U2203" s="284">
        <v>595</v>
      </c>
      <c r="V2203" s="284">
        <v>512</v>
      </c>
      <c r="W2203" s="284">
        <v>595</v>
      </c>
      <c r="X2203" s="284">
        <v>463</v>
      </c>
      <c r="Y2203" s="284">
        <v>512</v>
      </c>
      <c r="Z2203" s="284">
        <v>595</v>
      </c>
      <c r="AA2203" s="284">
        <v>538</v>
      </c>
      <c r="AB2203" s="284">
        <v>463</v>
      </c>
      <c r="AC2203" s="284">
        <v>512</v>
      </c>
      <c r="AD2203" s="284">
        <v>595</v>
      </c>
      <c r="AE2203" s="284">
        <v>538</v>
      </c>
      <c r="AF2203" s="284">
        <v>463</v>
      </c>
      <c r="AG2203" s="284">
        <v>512</v>
      </c>
      <c r="AH2203" s="284">
        <v>595</v>
      </c>
      <c r="AI2203" s="284">
        <v>512</v>
      </c>
      <c r="AJ2203" s="284">
        <v>463</v>
      </c>
      <c r="AK2203" s="284">
        <v>512</v>
      </c>
      <c r="AL2203" s="284">
        <v>595</v>
      </c>
      <c r="AM2203" s="284">
        <v>463</v>
      </c>
      <c r="AN2203" s="284">
        <v>512</v>
      </c>
      <c r="AO2203" s="284">
        <v>595</v>
      </c>
      <c r="AP2203" s="284">
        <v>564</v>
      </c>
      <c r="AQ2203" s="284">
        <v>564</v>
      </c>
      <c r="AR2203" s="284">
        <v>564</v>
      </c>
      <c r="AS2203" s="284">
        <v>564</v>
      </c>
      <c r="AU2203" t="s">
        <v>2003</v>
      </c>
    </row>
    <row r="2204" spans="4:47" ht="13.5" customHeight="1">
      <c r="D2204" s="283" t="s">
        <v>1934</v>
      </c>
      <c r="E2204" s="282"/>
      <c r="F2204" s="285" t="s">
        <v>1931</v>
      </c>
      <c r="G2204" s="199">
        <v>7</v>
      </c>
      <c r="H2204" s="284">
        <v>422</v>
      </c>
      <c r="I2204" s="284">
        <v>481</v>
      </c>
      <c r="J2204" s="284">
        <v>553</v>
      </c>
      <c r="K2204" s="284">
        <v>422</v>
      </c>
      <c r="L2204" s="284">
        <v>481</v>
      </c>
      <c r="M2204" s="284">
        <v>553</v>
      </c>
      <c r="N2204" s="284">
        <v>483</v>
      </c>
      <c r="O2204" s="284">
        <v>422</v>
      </c>
      <c r="P2204" s="284">
        <v>481</v>
      </c>
      <c r="Q2204" s="284">
        <v>553</v>
      </c>
      <c r="R2204" s="284">
        <v>483</v>
      </c>
      <c r="S2204" s="284">
        <v>422</v>
      </c>
      <c r="T2204" s="284">
        <v>481</v>
      </c>
      <c r="U2204" s="284">
        <v>553</v>
      </c>
      <c r="V2204" s="284">
        <v>481</v>
      </c>
      <c r="W2204" s="284">
        <v>553</v>
      </c>
      <c r="X2204" s="284">
        <v>422</v>
      </c>
      <c r="Y2204" s="284">
        <v>481</v>
      </c>
      <c r="Z2204" s="284">
        <v>553</v>
      </c>
      <c r="AA2204" s="284">
        <v>483</v>
      </c>
      <c r="AB2204" s="284">
        <v>422</v>
      </c>
      <c r="AC2204" s="284">
        <v>481</v>
      </c>
      <c r="AD2204" s="284">
        <v>553</v>
      </c>
      <c r="AE2204" s="284">
        <v>483</v>
      </c>
      <c r="AF2204" s="284">
        <v>422</v>
      </c>
      <c r="AG2204" s="284">
        <v>481</v>
      </c>
      <c r="AH2204" s="284">
        <v>553</v>
      </c>
      <c r="AI2204" s="284">
        <v>481</v>
      </c>
      <c r="AJ2204" s="284">
        <v>422</v>
      </c>
      <c r="AK2204" s="284">
        <v>481</v>
      </c>
      <c r="AL2204" s="284">
        <v>553</v>
      </c>
      <c r="AM2204" s="284">
        <v>422</v>
      </c>
      <c r="AN2204" s="284">
        <v>481</v>
      </c>
      <c r="AO2204" s="284">
        <v>553</v>
      </c>
      <c r="AP2204" s="284">
        <v>529</v>
      </c>
      <c r="AQ2204" s="284">
        <v>529</v>
      </c>
      <c r="AR2204" s="284">
        <v>529</v>
      </c>
      <c r="AS2204" s="284">
        <v>529</v>
      </c>
      <c r="AU2204" t="s">
        <v>1934</v>
      </c>
    </row>
    <row r="2205" spans="4:47" ht="13.5" customHeight="1">
      <c r="D2205" s="283" t="s">
        <v>1976</v>
      </c>
      <c r="E2205" s="282"/>
      <c r="F2205" s="285" t="s">
        <v>1973</v>
      </c>
      <c r="G2205" s="199">
        <v>7</v>
      </c>
      <c r="H2205" s="284">
        <v>425</v>
      </c>
      <c r="I2205" s="284">
        <v>466</v>
      </c>
      <c r="J2205" s="284">
        <v>540</v>
      </c>
      <c r="K2205" s="284">
        <v>425</v>
      </c>
      <c r="L2205" s="284">
        <v>466</v>
      </c>
      <c r="M2205" s="284">
        <v>540</v>
      </c>
      <c r="N2205" s="284">
        <v>490</v>
      </c>
      <c r="O2205" s="284">
        <v>425</v>
      </c>
      <c r="P2205" s="284">
        <v>466</v>
      </c>
      <c r="Q2205" s="284">
        <v>540</v>
      </c>
      <c r="R2205" s="284">
        <v>490</v>
      </c>
      <c r="S2205" s="284">
        <v>425</v>
      </c>
      <c r="T2205" s="284">
        <v>466</v>
      </c>
      <c r="U2205" s="284">
        <v>540</v>
      </c>
      <c r="V2205" s="284">
        <v>466</v>
      </c>
      <c r="W2205" s="284">
        <v>540</v>
      </c>
      <c r="X2205" s="284">
        <v>425</v>
      </c>
      <c r="Y2205" s="284">
        <v>466</v>
      </c>
      <c r="Z2205" s="284">
        <v>540</v>
      </c>
      <c r="AA2205" s="284">
        <v>490</v>
      </c>
      <c r="AB2205" s="284">
        <v>425</v>
      </c>
      <c r="AC2205" s="284">
        <v>466</v>
      </c>
      <c r="AD2205" s="284">
        <v>540</v>
      </c>
      <c r="AE2205" s="284">
        <v>490</v>
      </c>
      <c r="AF2205" s="284">
        <v>425</v>
      </c>
      <c r="AG2205" s="284">
        <v>466</v>
      </c>
      <c r="AH2205" s="284">
        <v>540</v>
      </c>
      <c r="AI2205" s="284">
        <v>466</v>
      </c>
      <c r="AJ2205" s="284">
        <v>425</v>
      </c>
      <c r="AK2205" s="284">
        <v>466</v>
      </c>
      <c r="AL2205" s="284">
        <v>540</v>
      </c>
      <c r="AM2205" s="284">
        <v>425</v>
      </c>
      <c r="AN2205" s="284">
        <v>466</v>
      </c>
      <c r="AO2205" s="284">
        <v>540</v>
      </c>
      <c r="AP2205" s="284">
        <v>512</v>
      </c>
      <c r="AQ2205" s="284">
        <v>512</v>
      </c>
      <c r="AR2205" s="284">
        <v>512</v>
      </c>
      <c r="AS2205" s="284">
        <v>512</v>
      </c>
      <c r="AU2205" t="s">
        <v>1976</v>
      </c>
    </row>
    <row r="2206" spans="4:47" ht="13.5" customHeight="1">
      <c r="D2206" s="283" t="s">
        <v>1948</v>
      </c>
      <c r="E2206" s="282"/>
      <c r="F2206" s="285" t="s">
        <v>1945</v>
      </c>
      <c r="G2206" s="199">
        <v>7.8999999999999995</v>
      </c>
      <c r="H2206" s="284">
        <v>467</v>
      </c>
      <c r="I2206" s="284">
        <v>536</v>
      </c>
      <c r="J2206" s="284">
        <v>617</v>
      </c>
      <c r="K2206" s="284">
        <v>467</v>
      </c>
      <c r="L2206" s="284">
        <v>536</v>
      </c>
      <c r="M2206" s="284">
        <v>617</v>
      </c>
      <c r="N2206" s="284">
        <v>537</v>
      </c>
      <c r="O2206" s="284">
        <v>467</v>
      </c>
      <c r="P2206" s="284">
        <v>536</v>
      </c>
      <c r="Q2206" s="284">
        <v>617</v>
      </c>
      <c r="R2206" s="284">
        <v>537</v>
      </c>
      <c r="S2206" s="284">
        <v>467</v>
      </c>
      <c r="T2206" s="284">
        <v>536</v>
      </c>
      <c r="U2206" s="284">
        <v>617</v>
      </c>
      <c r="V2206" s="284">
        <v>536</v>
      </c>
      <c r="W2206" s="284">
        <v>617</v>
      </c>
      <c r="X2206" s="284">
        <v>467</v>
      </c>
      <c r="Y2206" s="284">
        <v>536</v>
      </c>
      <c r="Z2206" s="284">
        <v>617</v>
      </c>
      <c r="AA2206" s="284">
        <v>537</v>
      </c>
      <c r="AB2206" s="284">
        <v>467</v>
      </c>
      <c r="AC2206" s="284">
        <v>536</v>
      </c>
      <c r="AD2206" s="284">
        <v>617</v>
      </c>
      <c r="AE2206" s="284">
        <v>537</v>
      </c>
      <c r="AF2206" s="284">
        <v>467</v>
      </c>
      <c r="AG2206" s="284">
        <v>536</v>
      </c>
      <c r="AH2206" s="284">
        <v>617</v>
      </c>
      <c r="AI2206" s="284">
        <v>536</v>
      </c>
      <c r="AJ2206" s="284">
        <v>467</v>
      </c>
      <c r="AK2206" s="284">
        <v>536</v>
      </c>
      <c r="AL2206" s="284">
        <v>617</v>
      </c>
      <c r="AM2206" s="284">
        <v>467</v>
      </c>
      <c r="AN2206" s="284">
        <v>536</v>
      </c>
      <c r="AO2206" s="284">
        <v>617</v>
      </c>
      <c r="AP2206" s="284">
        <v>590</v>
      </c>
      <c r="AQ2206" s="284">
        <v>590</v>
      </c>
      <c r="AR2206" s="284">
        <v>590</v>
      </c>
      <c r="AS2206" s="284">
        <v>590</v>
      </c>
      <c r="AU2206" t="s">
        <v>1948</v>
      </c>
    </row>
    <row r="2207" spans="4:47" ht="13.5" customHeight="1">
      <c r="D2207" s="283" t="s">
        <v>1990</v>
      </c>
      <c r="E2207" s="282"/>
      <c r="F2207" s="285" t="s">
        <v>1987</v>
      </c>
      <c r="G2207" s="199">
        <v>7.8999999999999995</v>
      </c>
      <c r="H2207" s="284">
        <v>470</v>
      </c>
      <c r="I2207" s="284">
        <v>519</v>
      </c>
      <c r="J2207" s="284">
        <v>602</v>
      </c>
      <c r="K2207" s="284">
        <v>470</v>
      </c>
      <c r="L2207" s="284">
        <v>519</v>
      </c>
      <c r="M2207" s="284">
        <v>602</v>
      </c>
      <c r="N2207" s="284">
        <v>545</v>
      </c>
      <c r="O2207" s="284">
        <v>470</v>
      </c>
      <c r="P2207" s="284">
        <v>519</v>
      </c>
      <c r="Q2207" s="284">
        <v>602</v>
      </c>
      <c r="R2207" s="284">
        <v>545</v>
      </c>
      <c r="S2207" s="284">
        <v>470</v>
      </c>
      <c r="T2207" s="284">
        <v>519</v>
      </c>
      <c r="U2207" s="284">
        <v>602</v>
      </c>
      <c r="V2207" s="284">
        <v>519</v>
      </c>
      <c r="W2207" s="284">
        <v>602</v>
      </c>
      <c r="X2207" s="284">
        <v>470</v>
      </c>
      <c r="Y2207" s="284">
        <v>519</v>
      </c>
      <c r="Z2207" s="284">
        <v>602</v>
      </c>
      <c r="AA2207" s="284">
        <v>545</v>
      </c>
      <c r="AB2207" s="284">
        <v>470</v>
      </c>
      <c r="AC2207" s="284">
        <v>519</v>
      </c>
      <c r="AD2207" s="284">
        <v>602</v>
      </c>
      <c r="AE2207" s="284">
        <v>545</v>
      </c>
      <c r="AF2207" s="284">
        <v>470</v>
      </c>
      <c r="AG2207" s="284">
        <v>519</v>
      </c>
      <c r="AH2207" s="284">
        <v>602</v>
      </c>
      <c r="AI2207" s="284">
        <v>519</v>
      </c>
      <c r="AJ2207" s="284">
        <v>470</v>
      </c>
      <c r="AK2207" s="284">
        <v>519</v>
      </c>
      <c r="AL2207" s="284">
        <v>602</v>
      </c>
      <c r="AM2207" s="284">
        <v>470</v>
      </c>
      <c r="AN2207" s="284">
        <v>519</v>
      </c>
      <c r="AO2207" s="284">
        <v>602</v>
      </c>
      <c r="AP2207" s="284">
        <v>571</v>
      </c>
      <c r="AQ2207" s="284">
        <v>571</v>
      </c>
      <c r="AR2207" s="284">
        <v>571</v>
      </c>
      <c r="AS2207" s="284">
        <v>571</v>
      </c>
      <c r="AU2207" t="s">
        <v>1990</v>
      </c>
    </row>
    <row r="2208" spans="4:47" ht="13.5" customHeight="1">
      <c r="D2208" s="283" t="s">
        <v>2971</v>
      </c>
      <c r="E2208" s="282"/>
      <c r="F2208" s="285" t="s">
        <v>4101</v>
      </c>
      <c r="G2208" s="199">
        <v>8.4</v>
      </c>
      <c r="H2208" s="284">
        <v>476</v>
      </c>
      <c r="I2208" s="284">
        <v>548</v>
      </c>
      <c r="J2208" s="284">
        <v>630</v>
      </c>
      <c r="K2208" s="284">
        <v>476</v>
      </c>
      <c r="L2208" s="284">
        <v>548</v>
      </c>
      <c r="M2208" s="284">
        <v>630</v>
      </c>
      <c r="N2208" s="284">
        <v>554</v>
      </c>
      <c r="O2208" s="284">
        <v>476</v>
      </c>
      <c r="P2208" s="284">
        <v>548</v>
      </c>
      <c r="Q2208" s="284">
        <v>630</v>
      </c>
      <c r="R2208" s="284">
        <v>554</v>
      </c>
      <c r="S2208" s="284">
        <v>476</v>
      </c>
      <c r="T2208" s="284">
        <v>548</v>
      </c>
      <c r="U2208" s="284">
        <v>630</v>
      </c>
      <c r="V2208" s="284">
        <v>548</v>
      </c>
      <c r="W2208" s="284">
        <v>630</v>
      </c>
      <c r="X2208" s="284">
        <v>476</v>
      </c>
      <c r="Y2208" s="284">
        <v>548</v>
      </c>
      <c r="Z2208" s="284">
        <v>630</v>
      </c>
      <c r="AA2208" s="284">
        <v>554</v>
      </c>
      <c r="AB2208" s="284">
        <v>476</v>
      </c>
      <c r="AC2208" s="284">
        <v>548</v>
      </c>
      <c r="AD2208" s="284">
        <v>630</v>
      </c>
      <c r="AE2208" s="284">
        <v>554</v>
      </c>
      <c r="AF2208" s="284">
        <v>476</v>
      </c>
      <c r="AG2208" s="284">
        <v>548</v>
      </c>
      <c r="AH2208" s="284">
        <v>630</v>
      </c>
      <c r="AI2208" s="284">
        <v>548</v>
      </c>
      <c r="AJ2208" s="284">
        <v>476</v>
      </c>
      <c r="AK2208" s="284">
        <v>548</v>
      </c>
      <c r="AL2208" s="284">
        <v>630</v>
      </c>
      <c r="AM2208" s="284">
        <v>476</v>
      </c>
      <c r="AN2208" s="284">
        <v>548</v>
      </c>
      <c r="AO2208" s="284">
        <v>630</v>
      </c>
      <c r="AP2208" s="284">
        <v>603</v>
      </c>
      <c r="AQ2208" s="284">
        <v>603</v>
      </c>
      <c r="AR2208" s="284">
        <v>603</v>
      </c>
      <c r="AS2208" s="284">
        <v>603</v>
      </c>
      <c r="AU2208" t="s">
        <v>2971</v>
      </c>
    </row>
    <row r="2209" spans="4:47" ht="13.5" customHeight="1">
      <c r="D2209" s="283" t="s">
        <v>2972</v>
      </c>
      <c r="E2209" s="282"/>
      <c r="F2209" s="285" t="s">
        <v>4100</v>
      </c>
      <c r="G2209" s="199">
        <v>8.4</v>
      </c>
      <c r="H2209" s="284">
        <v>479</v>
      </c>
      <c r="I2209" s="284">
        <v>530</v>
      </c>
      <c r="J2209" s="284">
        <v>615</v>
      </c>
      <c r="K2209" s="284">
        <v>479</v>
      </c>
      <c r="L2209" s="284">
        <v>530</v>
      </c>
      <c r="M2209" s="284">
        <v>615</v>
      </c>
      <c r="N2209" s="284">
        <v>557</v>
      </c>
      <c r="O2209" s="284">
        <v>479</v>
      </c>
      <c r="P2209" s="284">
        <v>530</v>
      </c>
      <c r="Q2209" s="284">
        <v>615</v>
      </c>
      <c r="R2209" s="284">
        <v>557</v>
      </c>
      <c r="S2209" s="284">
        <v>479</v>
      </c>
      <c r="T2209" s="284">
        <v>530</v>
      </c>
      <c r="U2209" s="284">
        <v>615</v>
      </c>
      <c r="V2209" s="284">
        <v>530</v>
      </c>
      <c r="W2209" s="284">
        <v>615</v>
      </c>
      <c r="X2209" s="284">
        <v>479</v>
      </c>
      <c r="Y2209" s="284">
        <v>530</v>
      </c>
      <c r="Z2209" s="284">
        <v>615</v>
      </c>
      <c r="AA2209" s="284">
        <v>557</v>
      </c>
      <c r="AB2209" s="284">
        <v>479</v>
      </c>
      <c r="AC2209" s="284">
        <v>530</v>
      </c>
      <c r="AD2209" s="284">
        <v>615</v>
      </c>
      <c r="AE2209" s="284">
        <v>557</v>
      </c>
      <c r="AF2209" s="284">
        <v>479</v>
      </c>
      <c r="AG2209" s="284">
        <v>530</v>
      </c>
      <c r="AH2209" s="284">
        <v>615</v>
      </c>
      <c r="AI2209" s="284">
        <v>530</v>
      </c>
      <c r="AJ2209" s="284">
        <v>479</v>
      </c>
      <c r="AK2209" s="284">
        <v>530</v>
      </c>
      <c r="AL2209" s="284">
        <v>615</v>
      </c>
      <c r="AM2209" s="284">
        <v>479</v>
      </c>
      <c r="AN2209" s="284">
        <v>530</v>
      </c>
      <c r="AO2209" s="284">
        <v>615</v>
      </c>
      <c r="AP2209" s="284">
        <v>583</v>
      </c>
      <c r="AQ2209" s="284">
        <v>583</v>
      </c>
      <c r="AR2209" s="284">
        <v>583</v>
      </c>
      <c r="AS2209" s="284">
        <v>583</v>
      </c>
      <c r="AU2209" t="s">
        <v>2972</v>
      </c>
    </row>
    <row r="2210" spans="4:47" ht="13.5" customHeight="1">
      <c r="D2210" s="283" t="s">
        <v>1962</v>
      </c>
      <c r="E2210" s="282"/>
      <c r="F2210" s="285" t="s">
        <v>1959</v>
      </c>
      <c r="G2210" s="199">
        <v>8.7999999999999989</v>
      </c>
      <c r="H2210" s="284">
        <v>487</v>
      </c>
      <c r="I2210" s="284">
        <v>561</v>
      </c>
      <c r="J2210" s="284">
        <v>645</v>
      </c>
      <c r="K2210" s="284">
        <v>487</v>
      </c>
      <c r="L2210" s="284">
        <v>561</v>
      </c>
      <c r="M2210" s="284">
        <v>645</v>
      </c>
      <c r="N2210" s="284">
        <v>561</v>
      </c>
      <c r="O2210" s="284">
        <v>487</v>
      </c>
      <c r="P2210" s="284">
        <v>561</v>
      </c>
      <c r="Q2210" s="284">
        <v>645</v>
      </c>
      <c r="R2210" s="284">
        <v>561</v>
      </c>
      <c r="S2210" s="284">
        <v>487</v>
      </c>
      <c r="T2210" s="284">
        <v>561</v>
      </c>
      <c r="U2210" s="284">
        <v>645</v>
      </c>
      <c r="V2210" s="284">
        <v>561</v>
      </c>
      <c r="W2210" s="284">
        <v>645</v>
      </c>
      <c r="X2210" s="284">
        <v>487</v>
      </c>
      <c r="Y2210" s="284">
        <v>561</v>
      </c>
      <c r="Z2210" s="284">
        <v>645</v>
      </c>
      <c r="AA2210" s="284">
        <v>561</v>
      </c>
      <c r="AB2210" s="284">
        <v>487</v>
      </c>
      <c r="AC2210" s="284">
        <v>561</v>
      </c>
      <c r="AD2210" s="284">
        <v>645</v>
      </c>
      <c r="AE2210" s="284">
        <v>561</v>
      </c>
      <c r="AF2210" s="284">
        <v>487</v>
      </c>
      <c r="AG2210" s="284">
        <v>561</v>
      </c>
      <c r="AH2210" s="284">
        <v>645</v>
      </c>
      <c r="AI2210" s="284">
        <v>561</v>
      </c>
      <c r="AJ2210" s="284">
        <v>487</v>
      </c>
      <c r="AK2210" s="284">
        <v>561</v>
      </c>
      <c r="AL2210" s="284">
        <v>645</v>
      </c>
      <c r="AM2210" s="284">
        <v>487</v>
      </c>
      <c r="AN2210" s="284">
        <v>561</v>
      </c>
      <c r="AO2210" s="284">
        <v>645</v>
      </c>
      <c r="AP2210" s="284">
        <v>617</v>
      </c>
      <c r="AQ2210" s="284">
        <v>617</v>
      </c>
      <c r="AR2210" s="284">
        <v>617</v>
      </c>
      <c r="AS2210" s="284">
        <v>617</v>
      </c>
      <c r="AU2210" t="s">
        <v>1962</v>
      </c>
    </row>
    <row r="2211" spans="4:47" ht="13.5" customHeight="1">
      <c r="D2211" s="283" t="s">
        <v>2004</v>
      </c>
      <c r="E2211" s="282"/>
      <c r="F2211" s="285" t="s">
        <v>2001</v>
      </c>
      <c r="G2211" s="199">
        <v>8.7999999999999989</v>
      </c>
      <c r="H2211" s="284">
        <v>490</v>
      </c>
      <c r="I2211" s="284">
        <v>542</v>
      </c>
      <c r="J2211" s="284">
        <v>629</v>
      </c>
      <c r="K2211" s="284">
        <v>490</v>
      </c>
      <c r="L2211" s="284">
        <v>542</v>
      </c>
      <c r="M2211" s="284">
        <v>629</v>
      </c>
      <c r="N2211" s="284">
        <v>570</v>
      </c>
      <c r="O2211" s="284">
        <v>490</v>
      </c>
      <c r="P2211" s="284">
        <v>542</v>
      </c>
      <c r="Q2211" s="284">
        <v>629</v>
      </c>
      <c r="R2211" s="284">
        <v>570</v>
      </c>
      <c r="S2211" s="284">
        <v>490</v>
      </c>
      <c r="T2211" s="284">
        <v>542</v>
      </c>
      <c r="U2211" s="284">
        <v>629</v>
      </c>
      <c r="V2211" s="284">
        <v>542</v>
      </c>
      <c r="W2211" s="284">
        <v>629</v>
      </c>
      <c r="X2211" s="284">
        <v>490</v>
      </c>
      <c r="Y2211" s="284">
        <v>542</v>
      </c>
      <c r="Z2211" s="284">
        <v>629</v>
      </c>
      <c r="AA2211" s="284">
        <v>570</v>
      </c>
      <c r="AB2211" s="284">
        <v>490</v>
      </c>
      <c r="AC2211" s="284">
        <v>542</v>
      </c>
      <c r="AD2211" s="284">
        <v>629</v>
      </c>
      <c r="AE2211" s="284">
        <v>570</v>
      </c>
      <c r="AF2211" s="284">
        <v>490</v>
      </c>
      <c r="AG2211" s="284">
        <v>542</v>
      </c>
      <c r="AH2211" s="284">
        <v>629</v>
      </c>
      <c r="AI2211" s="284">
        <v>542</v>
      </c>
      <c r="AJ2211" s="284">
        <v>490</v>
      </c>
      <c r="AK2211" s="284">
        <v>542</v>
      </c>
      <c r="AL2211" s="284">
        <v>629</v>
      </c>
      <c r="AM2211" s="284">
        <v>490</v>
      </c>
      <c r="AN2211" s="284">
        <v>542</v>
      </c>
      <c r="AO2211" s="284">
        <v>629</v>
      </c>
      <c r="AP2211" s="284">
        <v>596</v>
      </c>
      <c r="AQ2211" s="284">
        <v>596</v>
      </c>
      <c r="AR2211" s="284">
        <v>596</v>
      </c>
      <c r="AS2211" s="284">
        <v>596</v>
      </c>
      <c r="AU2211" t="s">
        <v>2004</v>
      </c>
    </row>
    <row r="2212" spans="4:47" ht="13.5" customHeight="1">
      <c r="D2212" s="283" t="s">
        <v>1935</v>
      </c>
      <c r="E2212" s="282"/>
      <c r="F2212" s="285" t="s">
        <v>1931</v>
      </c>
      <c r="G2212" s="199">
        <v>8</v>
      </c>
      <c r="H2212" s="284">
        <v>442</v>
      </c>
      <c r="I2212" s="284">
        <v>506</v>
      </c>
      <c r="J2212" s="284">
        <v>582</v>
      </c>
      <c r="K2212" s="284">
        <v>442</v>
      </c>
      <c r="L2212" s="284">
        <v>506</v>
      </c>
      <c r="M2212" s="284">
        <v>582</v>
      </c>
      <c r="N2212" s="284">
        <v>507</v>
      </c>
      <c r="O2212" s="284">
        <v>442</v>
      </c>
      <c r="P2212" s="284">
        <v>506</v>
      </c>
      <c r="Q2212" s="284">
        <v>582</v>
      </c>
      <c r="R2212" s="284">
        <v>507</v>
      </c>
      <c r="S2212" s="284">
        <v>442</v>
      </c>
      <c r="T2212" s="284">
        <v>506</v>
      </c>
      <c r="U2212" s="284">
        <v>582</v>
      </c>
      <c r="V2212" s="284">
        <v>506</v>
      </c>
      <c r="W2212" s="284">
        <v>582</v>
      </c>
      <c r="X2212" s="284">
        <v>442</v>
      </c>
      <c r="Y2212" s="284">
        <v>506</v>
      </c>
      <c r="Z2212" s="284">
        <v>582</v>
      </c>
      <c r="AA2212" s="284">
        <v>507</v>
      </c>
      <c r="AB2212" s="284">
        <v>442</v>
      </c>
      <c r="AC2212" s="284">
        <v>506</v>
      </c>
      <c r="AD2212" s="284">
        <v>582</v>
      </c>
      <c r="AE2212" s="284">
        <v>507</v>
      </c>
      <c r="AF2212" s="284">
        <v>442</v>
      </c>
      <c r="AG2212" s="284">
        <v>506</v>
      </c>
      <c r="AH2212" s="284">
        <v>582</v>
      </c>
      <c r="AI2212" s="284">
        <v>506</v>
      </c>
      <c r="AJ2212" s="284">
        <v>442</v>
      </c>
      <c r="AK2212" s="284">
        <v>506</v>
      </c>
      <c r="AL2212" s="284">
        <v>582</v>
      </c>
      <c r="AM2212" s="284">
        <v>442</v>
      </c>
      <c r="AN2212" s="284">
        <v>506</v>
      </c>
      <c r="AO2212" s="284">
        <v>582</v>
      </c>
      <c r="AP2212" s="284">
        <v>557</v>
      </c>
      <c r="AQ2212" s="284">
        <v>557</v>
      </c>
      <c r="AR2212" s="284">
        <v>557</v>
      </c>
      <c r="AS2212" s="284">
        <v>557</v>
      </c>
      <c r="AU2212" t="s">
        <v>1935</v>
      </c>
    </row>
    <row r="2213" spans="4:47" ht="13.5" customHeight="1">
      <c r="D2213" s="283" t="s">
        <v>1977</v>
      </c>
      <c r="E2213" s="282"/>
      <c r="F2213" s="285" t="s">
        <v>1973</v>
      </c>
      <c r="G2213" s="199">
        <v>8</v>
      </c>
      <c r="H2213" s="284">
        <v>446</v>
      </c>
      <c r="I2213" s="284">
        <v>488</v>
      </c>
      <c r="J2213" s="284">
        <v>567</v>
      </c>
      <c r="K2213" s="284">
        <v>446</v>
      </c>
      <c r="L2213" s="284">
        <v>488</v>
      </c>
      <c r="M2213" s="284">
        <v>567</v>
      </c>
      <c r="N2213" s="284">
        <v>514</v>
      </c>
      <c r="O2213" s="284">
        <v>446</v>
      </c>
      <c r="P2213" s="284">
        <v>488</v>
      </c>
      <c r="Q2213" s="284">
        <v>567</v>
      </c>
      <c r="R2213" s="284">
        <v>514</v>
      </c>
      <c r="S2213" s="284">
        <v>446</v>
      </c>
      <c r="T2213" s="284">
        <v>488</v>
      </c>
      <c r="U2213" s="284">
        <v>567</v>
      </c>
      <c r="V2213" s="284">
        <v>488</v>
      </c>
      <c r="W2213" s="284">
        <v>567</v>
      </c>
      <c r="X2213" s="284">
        <v>446</v>
      </c>
      <c r="Y2213" s="284">
        <v>488</v>
      </c>
      <c r="Z2213" s="284">
        <v>567</v>
      </c>
      <c r="AA2213" s="284">
        <v>514</v>
      </c>
      <c r="AB2213" s="284">
        <v>446</v>
      </c>
      <c r="AC2213" s="284">
        <v>488</v>
      </c>
      <c r="AD2213" s="284">
        <v>567</v>
      </c>
      <c r="AE2213" s="284">
        <v>514</v>
      </c>
      <c r="AF2213" s="284">
        <v>446</v>
      </c>
      <c r="AG2213" s="284">
        <v>488</v>
      </c>
      <c r="AH2213" s="284">
        <v>567</v>
      </c>
      <c r="AI2213" s="284">
        <v>488</v>
      </c>
      <c r="AJ2213" s="284">
        <v>446</v>
      </c>
      <c r="AK2213" s="284">
        <v>488</v>
      </c>
      <c r="AL2213" s="284">
        <v>567</v>
      </c>
      <c r="AM2213" s="284">
        <v>446</v>
      </c>
      <c r="AN2213" s="284">
        <v>488</v>
      </c>
      <c r="AO2213" s="284">
        <v>567</v>
      </c>
      <c r="AP2213" s="284">
        <v>537</v>
      </c>
      <c r="AQ2213" s="284">
        <v>537</v>
      </c>
      <c r="AR2213" s="284">
        <v>537</v>
      </c>
      <c r="AS2213" s="284">
        <v>537</v>
      </c>
      <c r="AU2213" t="s">
        <v>1977</v>
      </c>
    </row>
    <row r="2214" spans="4:47" ht="13.5" customHeight="1">
      <c r="D2214" s="283" t="s">
        <v>1949</v>
      </c>
      <c r="E2214" s="282"/>
      <c r="F2214" s="285" t="s">
        <v>1945</v>
      </c>
      <c r="G2214" s="199">
        <v>9</v>
      </c>
      <c r="H2214" s="284">
        <v>491</v>
      </c>
      <c r="I2214" s="284">
        <v>566</v>
      </c>
      <c r="J2214" s="284">
        <v>650</v>
      </c>
      <c r="K2214" s="284">
        <v>491</v>
      </c>
      <c r="L2214" s="284">
        <v>566</v>
      </c>
      <c r="M2214" s="284">
        <v>650</v>
      </c>
      <c r="N2214" s="284">
        <v>565</v>
      </c>
      <c r="O2214" s="284">
        <v>491</v>
      </c>
      <c r="P2214" s="284">
        <v>566</v>
      </c>
      <c r="Q2214" s="284">
        <v>650</v>
      </c>
      <c r="R2214" s="284">
        <v>565</v>
      </c>
      <c r="S2214" s="284">
        <v>491</v>
      </c>
      <c r="T2214" s="284">
        <v>566</v>
      </c>
      <c r="U2214" s="284">
        <v>650</v>
      </c>
      <c r="V2214" s="284">
        <v>566</v>
      </c>
      <c r="W2214" s="284">
        <v>650</v>
      </c>
      <c r="X2214" s="284">
        <v>491</v>
      </c>
      <c r="Y2214" s="284">
        <v>566</v>
      </c>
      <c r="Z2214" s="284">
        <v>650</v>
      </c>
      <c r="AA2214" s="284">
        <v>565</v>
      </c>
      <c r="AB2214" s="284">
        <v>491</v>
      </c>
      <c r="AC2214" s="284">
        <v>566</v>
      </c>
      <c r="AD2214" s="284">
        <v>650</v>
      </c>
      <c r="AE2214" s="284">
        <v>565</v>
      </c>
      <c r="AF2214" s="284">
        <v>491</v>
      </c>
      <c r="AG2214" s="284">
        <v>566</v>
      </c>
      <c r="AH2214" s="284">
        <v>650</v>
      </c>
      <c r="AI2214" s="284">
        <v>566</v>
      </c>
      <c r="AJ2214" s="284">
        <v>491</v>
      </c>
      <c r="AK2214" s="284">
        <v>566</v>
      </c>
      <c r="AL2214" s="284">
        <v>650</v>
      </c>
      <c r="AM2214" s="284">
        <v>491</v>
      </c>
      <c r="AN2214" s="284">
        <v>566</v>
      </c>
      <c r="AO2214" s="284">
        <v>650</v>
      </c>
      <c r="AP2214" s="284">
        <v>622</v>
      </c>
      <c r="AQ2214" s="284">
        <v>622</v>
      </c>
      <c r="AR2214" s="284">
        <v>622</v>
      </c>
      <c r="AS2214" s="284">
        <v>622</v>
      </c>
      <c r="AU2214" t="s">
        <v>1949</v>
      </c>
    </row>
    <row r="2215" spans="4:47" ht="13.5" customHeight="1">
      <c r="D2215" s="283" t="s">
        <v>1991</v>
      </c>
      <c r="E2215" s="282"/>
      <c r="F2215" s="285" t="s">
        <v>1987</v>
      </c>
      <c r="G2215" s="199">
        <v>9</v>
      </c>
      <c r="H2215" s="284">
        <v>494</v>
      </c>
      <c r="I2215" s="284">
        <v>546</v>
      </c>
      <c r="J2215" s="284">
        <v>634</v>
      </c>
      <c r="K2215" s="284">
        <v>494</v>
      </c>
      <c r="L2215" s="284">
        <v>546</v>
      </c>
      <c r="M2215" s="284">
        <v>634</v>
      </c>
      <c r="N2215" s="284">
        <v>574</v>
      </c>
      <c r="O2215" s="284">
        <v>494</v>
      </c>
      <c r="P2215" s="284">
        <v>546</v>
      </c>
      <c r="Q2215" s="284">
        <v>634</v>
      </c>
      <c r="R2215" s="284">
        <v>574</v>
      </c>
      <c r="S2215" s="284">
        <v>494</v>
      </c>
      <c r="T2215" s="284">
        <v>546</v>
      </c>
      <c r="U2215" s="284">
        <v>634</v>
      </c>
      <c r="V2215" s="284">
        <v>546</v>
      </c>
      <c r="W2215" s="284">
        <v>634</v>
      </c>
      <c r="X2215" s="284">
        <v>494</v>
      </c>
      <c r="Y2215" s="284">
        <v>546</v>
      </c>
      <c r="Z2215" s="284">
        <v>634</v>
      </c>
      <c r="AA2215" s="284">
        <v>574</v>
      </c>
      <c r="AB2215" s="284">
        <v>494</v>
      </c>
      <c r="AC2215" s="284">
        <v>546</v>
      </c>
      <c r="AD2215" s="284">
        <v>634</v>
      </c>
      <c r="AE2215" s="284">
        <v>574</v>
      </c>
      <c r="AF2215" s="284">
        <v>494</v>
      </c>
      <c r="AG2215" s="284">
        <v>546</v>
      </c>
      <c r="AH2215" s="284">
        <v>634</v>
      </c>
      <c r="AI2215" s="284">
        <v>546</v>
      </c>
      <c r="AJ2215" s="284">
        <v>494</v>
      </c>
      <c r="AK2215" s="284">
        <v>546</v>
      </c>
      <c r="AL2215" s="284">
        <v>634</v>
      </c>
      <c r="AM2215" s="284">
        <v>494</v>
      </c>
      <c r="AN2215" s="284">
        <v>546</v>
      </c>
      <c r="AO2215" s="284">
        <v>634</v>
      </c>
      <c r="AP2215" s="284">
        <v>601</v>
      </c>
      <c r="AQ2215" s="284">
        <v>601</v>
      </c>
      <c r="AR2215" s="284">
        <v>601</v>
      </c>
      <c r="AS2215" s="284">
        <v>601</v>
      </c>
      <c r="AU2215" t="s">
        <v>1991</v>
      </c>
    </row>
    <row r="2216" spans="4:47" ht="13.5" customHeight="1">
      <c r="D2216" s="283" t="s">
        <v>2973</v>
      </c>
      <c r="E2216" s="282"/>
      <c r="F2216" s="285" t="s">
        <v>4101</v>
      </c>
      <c r="G2216" s="199">
        <v>9.5</v>
      </c>
      <c r="H2216" s="284">
        <v>502</v>
      </c>
      <c r="I2216" s="284">
        <v>580</v>
      </c>
      <c r="J2216" s="284">
        <v>666</v>
      </c>
      <c r="K2216" s="284">
        <v>502</v>
      </c>
      <c r="L2216" s="284">
        <v>580</v>
      </c>
      <c r="M2216" s="284">
        <v>666</v>
      </c>
      <c r="N2216" s="284">
        <v>584</v>
      </c>
      <c r="O2216" s="284">
        <v>502</v>
      </c>
      <c r="P2216" s="284">
        <v>580</v>
      </c>
      <c r="Q2216" s="284">
        <v>666</v>
      </c>
      <c r="R2216" s="284">
        <v>584</v>
      </c>
      <c r="S2216" s="284">
        <v>502</v>
      </c>
      <c r="T2216" s="284">
        <v>580</v>
      </c>
      <c r="U2216" s="284">
        <v>666</v>
      </c>
      <c r="V2216" s="284">
        <v>580</v>
      </c>
      <c r="W2216" s="284">
        <v>666</v>
      </c>
      <c r="X2216" s="284">
        <v>502</v>
      </c>
      <c r="Y2216" s="284">
        <v>580</v>
      </c>
      <c r="Z2216" s="284">
        <v>666</v>
      </c>
      <c r="AA2216" s="284">
        <v>584</v>
      </c>
      <c r="AB2216" s="284">
        <v>502</v>
      </c>
      <c r="AC2216" s="284">
        <v>580</v>
      </c>
      <c r="AD2216" s="284">
        <v>666</v>
      </c>
      <c r="AE2216" s="284">
        <v>584</v>
      </c>
      <c r="AF2216" s="284">
        <v>502</v>
      </c>
      <c r="AG2216" s="284">
        <v>580</v>
      </c>
      <c r="AH2216" s="284">
        <v>666</v>
      </c>
      <c r="AI2216" s="284">
        <v>580</v>
      </c>
      <c r="AJ2216" s="284">
        <v>502</v>
      </c>
      <c r="AK2216" s="284">
        <v>580</v>
      </c>
      <c r="AL2216" s="284">
        <v>666</v>
      </c>
      <c r="AM2216" s="284">
        <v>502</v>
      </c>
      <c r="AN2216" s="284">
        <v>580</v>
      </c>
      <c r="AO2216" s="284">
        <v>666</v>
      </c>
      <c r="AP2216" s="284">
        <v>638</v>
      </c>
      <c r="AQ2216" s="284">
        <v>638</v>
      </c>
      <c r="AR2216" s="284">
        <v>638</v>
      </c>
      <c r="AS2216" s="284">
        <v>638</v>
      </c>
      <c r="AU2216" t="s">
        <v>2973</v>
      </c>
    </row>
    <row r="2217" spans="4:47" ht="13.5" customHeight="1">
      <c r="D2217" s="283" t="s">
        <v>2974</v>
      </c>
      <c r="E2217" s="282"/>
      <c r="F2217" s="285" t="s">
        <v>4100</v>
      </c>
      <c r="G2217" s="199">
        <v>9.5</v>
      </c>
      <c r="H2217" s="284">
        <v>505</v>
      </c>
      <c r="I2217" s="284">
        <v>559</v>
      </c>
      <c r="J2217" s="284">
        <v>649</v>
      </c>
      <c r="K2217" s="284">
        <v>505</v>
      </c>
      <c r="L2217" s="284">
        <v>559</v>
      </c>
      <c r="M2217" s="284">
        <v>649</v>
      </c>
      <c r="N2217" s="284">
        <v>588</v>
      </c>
      <c r="O2217" s="284">
        <v>505</v>
      </c>
      <c r="P2217" s="284">
        <v>559</v>
      </c>
      <c r="Q2217" s="284">
        <v>649</v>
      </c>
      <c r="R2217" s="284">
        <v>588</v>
      </c>
      <c r="S2217" s="284">
        <v>505</v>
      </c>
      <c r="T2217" s="284">
        <v>559</v>
      </c>
      <c r="U2217" s="284">
        <v>649</v>
      </c>
      <c r="V2217" s="284">
        <v>559</v>
      </c>
      <c r="W2217" s="284">
        <v>649</v>
      </c>
      <c r="X2217" s="284">
        <v>505</v>
      </c>
      <c r="Y2217" s="284">
        <v>559</v>
      </c>
      <c r="Z2217" s="284">
        <v>649</v>
      </c>
      <c r="AA2217" s="284">
        <v>588</v>
      </c>
      <c r="AB2217" s="284">
        <v>505</v>
      </c>
      <c r="AC2217" s="284">
        <v>559</v>
      </c>
      <c r="AD2217" s="284">
        <v>649</v>
      </c>
      <c r="AE2217" s="284">
        <v>588</v>
      </c>
      <c r="AF2217" s="284">
        <v>505</v>
      </c>
      <c r="AG2217" s="284">
        <v>559</v>
      </c>
      <c r="AH2217" s="284">
        <v>649</v>
      </c>
      <c r="AI2217" s="284">
        <v>559</v>
      </c>
      <c r="AJ2217" s="284">
        <v>505</v>
      </c>
      <c r="AK2217" s="284">
        <v>559</v>
      </c>
      <c r="AL2217" s="284">
        <v>649</v>
      </c>
      <c r="AM2217" s="284">
        <v>505</v>
      </c>
      <c r="AN2217" s="284">
        <v>559</v>
      </c>
      <c r="AO2217" s="284">
        <v>649</v>
      </c>
      <c r="AP2217" s="284">
        <v>615</v>
      </c>
      <c r="AQ2217" s="284">
        <v>615</v>
      </c>
      <c r="AR2217" s="284">
        <v>615</v>
      </c>
      <c r="AS2217" s="284">
        <v>615</v>
      </c>
      <c r="AU2217" t="s">
        <v>2974</v>
      </c>
    </row>
    <row r="2218" spans="4:47" ht="13.5" customHeight="1">
      <c r="D2218" s="283" t="s">
        <v>1963</v>
      </c>
      <c r="E2218" s="282"/>
      <c r="F2218" s="285" t="s">
        <v>1959</v>
      </c>
      <c r="G2218" s="199">
        <v>10</v>
      </c>
      <c r="H2218" s="284">
        <v>513</v>
      </c>
      <c r="I2218" s="284">
        <v>594</v>
      </c>
      <c r="J2218" s="284">
        <v>683</v>
      </c>
      <c r="K2218" s="284">
        <v>513</v>
      </c>
      <c r="L2218" s="284">
        <v>594</v>
      </c>
      <c r="M2218" s="284">
        <v>683</v>
      </c>
      <c r="N2218" s="284">
        <v>592</v>
      </c>
      <c r="O2218" s="284">
        <v>513</v>
      </c>
      <c r="P2218" s="284">
        <v>594</v>
      </c>
      <c r="Q2218" s="284">
        <v>683</v>
      </c>
      <c r="R2218" s="284">
        <v>592</v>
      </c>
      <c r="S2218" s="284">
        <v>513</v>
      </c>
      <c r="T2218" s="284">
        <v>594</v>
      </c>
      <c r="U2218" s="284">
        <v>683</v>
      </c>
      <c r="V2218" s="284">
        <v>594</v>
      </c>
      <c r="W2218" s="284">
        <v>683</v>
      </c>
      <c r="X2218" s="284">
        <v>513</v>
      </c>
      <c r="Y2218" s="284">
        <v>594</v>
      </c>
      <c r="Z2218" s="284">
        <v>683</v>
      </c>
      <c r="AA2218" s="284">
        <v>592</v>
      </c>
      <c r="AB2218" s="284">
        <v>513</v>
      </c>
      <c r="AC2218" s="284">
        <v>594</v>
      </c>
      <c r="AD2218" s="284">
        <v>683</v>
      </c>
      <c r="AE2218" s="284">
        <v>592</v>
      </c>
      <c r="AF2218" s="284">
        <v>513</v>
      </c>
      <c r="AG2218" s="284">
        <v>594</v>
      </c>
      <c r="AH2218" s="284">
        <v>683</v>
      </c>
      <c r="AI2218" s="284">
        <v>594</v>
      </c>
      <c r="AJ2218" s="284">
        <v>513</v>
      </c>
      <c r="AK2218" s="284">
        <v>594</v>
      </c>
      <c r="AL2218" s="284">
        <v>683</v>
      </c>
      <c r="AM2218" s="284">
        <v>513</v>
      </c>
      <c r="AN2218" s="284">
        <v>594</v>
      </c>
      <c r="AO2218" s="284">
        <v>683</v>
      </c>
      <c r="AP2218" s="284">
        <v>653</v>
      </c>
      <c r="AQ2218" s="284">
        <v>653</v>
      </c>
      <c r="AR2218" s="284">
        <v>653</v>
      </c>
      <c r="AS2218" s="284">
        <v>653</v>
      </c>
      <c r="AU2218" t="s">
        <v>1963</v>
      </c>
    </row>
    <row r="2219" spans="4:47" ht="13.5" customHeight="1">
      <c r="D2219" s="283" t="s">
        <v>2005</v>
      </c>
      <c r="E2219" s="282"/>
      <c r="F2219" s="285" t="s">
        <v>2001</v>
      </c>
      <c r="G2219" s="199">
        <v>10</v>
      </c>
      <c r="H2219" s="284">
        <v>517</v>
      </c>
      <c r="I2219" s="284">
        <v>572</v>
      </c>
      <c r="J2219" s="284">
        <v>664</v>
      </c>
      <c r="K2219" s="284">
        <v>517</v>
      </c>
      <c r="L2219" s="284">
        <v>572</v>
      </c>
      <c r="M2219" s="284">
        <v>664</v>
      </c>
      <c r="N2219" s="284">
        <v>602</v>
      </c>
      <c r="O2219" s="284">
        <v>517</v>
      </c>
      <c r="P2219" s="284">
        <v>572</v>
      </c>
      <c r="Q2219" s="284">
        <v>664</v>
      </c>
      <c r="R2219" s="284">
        <v>602</v>
      </c>
      <c r="S2219" s="284">
        <v>517</v>
      </c>
      <c r="T2219" s="284">
        <v>572</v>
      </c>
      <c r="U2219" s="284">
        <v>664</v>
      </c>
      <c r="V2219" s="284">
        <v>572</v>
      </c>
      <c r="W2219" s="284">
        <v>664</v>
      </c>
      <c r="X2219" s="284">
        <v>517</v>
      </c>
      <c r="Y2219" s="284">
        <v>572</v>
      </c>
      <c r="Z2219" s="284">
        <v>664</v>
      </c>
      <c r="AA2219" s="284">
        <v>602</v>
      </c>
      <c r="AB2219" s="284">
        <v>517</v>
      </c>
      <c r="AC2219" s="284">
        <v>572</v>
      </c>
      <c r="AD2219" s="284">
        <v>664</v>
      </c>
      <c r="AE2219" s="284">
        <v>602</v>
      </c>
      <c r="AF2219" s="284">
        <v>517</v>
      </c>
      <c r="AG2219" s="284">
        <v>572</v>
      </c>
      <c r="AH2219" s="284">
        <v>664</v>
      </c>
      <c r="AI2219" s="284">
        <v>572</v>
      </c>
      <c r="AJ2219" s="284">
        <v>517</v>
      </c>
      <c r="AK2219" s="284">
        <v>572</v>
      </c>
      <c r="AL2219" s="284">
        <v>664</v>
      </c>
      <c r="AM2219" s="284">
        <v>517</v>
      </c>
      <c r="AN2219" s="284">
        <v>572</v>
      </c>
      <c r="AO2219" s="284">
        <v>664</v>
      </c>
      <c r="AP2219" s="284">
        <v>629</v>
      </c>
      <c r="AQ2219" s="284">
        <v>629</v>
      </c>
      <c r="AR2219" s="284">
        <v>629</v>
      </c>
      <c r="AS2219" s="284">
        <v>629</v>
      </c>
      <c r="AU2219" t="s">
        <v>2005</v>
      </c>
    </row>
    <row r="2220" spans="4:47" ht="13.5" customHeight="1">
      <c r="D2220" s="283" t="s">
        <v>1936</v>
      </c>
      <c r="E2220" s="282"/>
      <c r="F2220" s="285" t="s">
        <v>1931</v>
      </c>
      <c r="G2220" s="199">
        <v>9</v>
      </c>
      <c r="H2220" s="284">
        <v>463</v>
      </c>
      <c r="I2220" s="284">
        <v>532</v>
      </c>
      <c r="J2220" s="284">
        <v>611</v>
      </c>
      <c r="K2220" s="284">
        <v>463</v>
      </c>
      <c r="L2220" s="284">
        <v>532</v>
      </c>
      <c r="M2220" s="284">
        <v>611</v>
      </c>
      <c r="N2220" s="284">
        <v>530</v>
      </c>
      <c r="O2220" s="284">
        <v>463</v>
      </c>
      <c r="P2220" s="284">
        <v>532</v>
      </c>
      <c r="Q2220" s="284">
        <v>611</v>
      </c>
      <c r="R2220" s="284">
        <v>530</v>
      </c>
      <c r="S2220" s="284">
        <v>463</v>
      </c>
      <c r="T2220" s="284">
        <v>532</v>
      </c>
      <c r="U2220" s="284">
        <v>611</v>
      </c>
      <c r="V2220" s="284">
        <v>532</v>
      </c>
      <c r="W2220" s="284">
        <v>611</v>
      </c>
      <c r="X2220" s="284">
        <v>463</v>
      </c>
      <c r="Y2220" s="284">
        <v>532</v>
      </c>
      <c r="Z2220" s="284">
        <v>611</v>
      </c>
      <c r="AA2220" s="284">
        <v>530</v>
      </c>
      <c r="AB2220" s="284">
        <v>463</v>
      </c>
      <c r="AC2220" s="284">
        <v>532</v>
      </c>
      <c r="AD2220" s="284">
        <v>611</v>
      </c>
      <c r="AE2220" s="284">
        <v>530</v>
      </c>
      <c r="AF2220" s="284">
        <v>463</v>
      </c>
      <c r="AG2220" s="284">
        <v>532</v>
      </c>
      <c r="AH2220" s="284">
        <v>611</v>
      </c>
      <c r="AI2220" s="284">
        <v>532</v>
      </c>
      <c r="AJ2220" s="284">
        <v>463</v>
      </c>
      <c r="AK2220" s="284">
        <v>532</v>
      </c>
      <c r="AL2220" s="284">
        <v>611</v>
      </c>
      <c r="AM2220" s="284">
        <v>463</v>
      </c>
      <c r="AN2220" s="284">
        <v>532</v>
      </c>
      <c r="AO2220" s="284">
        <v>611</v>
      </c>
      <c r="AP2220" s="284">
        <v>585</v>
      </c>
      <c r="AQ2220" s="284">
        <v>585</v>
      </c>
      <c r="AR2220" s="284">
        <v>585</v>
      </c>
      <c r="AS2220" s="284">
        <v>585</v>
      </c>
      <c r="AU2220" t="s">
        <v>1936</v>
      </c>
    </row>
    <row r="2221" spans="4:47" ht="13.5" customHeight="1">
      <c r="D2221" s="283" t="s">
        <v>1978</v>
      </c>
      <c r="E2221" s="282"/>
      <c r="F2221" s="285" t="s">
        <v>1973</v>
      </c>
      <c r="G2221" s="199">
        <v>9</v>
      </c>
      <c r="H2221" s="284">
        <v>466</v>
      </c>
      <c r="I2221" s="284">
        <v>511</v>
      </c>
      <c r="J2221" s="284">
        <v>594</v>
      </c>
      <c r="K2221" s="284">
        <v>466</v>
      </c>
      <c r="L2221" s="284">
        <v>511</v>
      </c>
      <c r="M2221" s="284">
        <v>594</v>
      </c>
      <c r="N2221" s="284">
        <v>539</v>
      </c>
      <c r="O2221" s="284">
        <v>466</v>
      </c>
      <c r="P2221" s="284">
        <v>511</v>
      </c>
      <c r="Q2221" s="284">
        <v>594</v>
      </c>
      <c r="R2221" s="284">
        <v>539</v>
      </c>
      <c r="S2221" s="284">
        <v>466</v>
      </c>
      <c r="T2221" s="284">
        <v>511</v>
      </c>
      <c r="U2221" s="284">
        <v>594</v>
      </c>
      <c r="V2221" s="284">
        <v>511</v>
      </c>
      <c r="W2221" s="284">
        <v>594</v>
      </c>
      <c r="X2221" s="284">
        <v>466</v>
      </c>
      <c r="Y2221" s="284">
        <v>511</v>
      </c>
      <c r="Z2221" s="284">
        <v>594</v>
      </c>
      <c r="AA2221" s="284">
        <v>539</v>
      </c>
      <c r="AB2221" s="284">
        <v>466</v>
      </c>
      <c r="AC2221" s="284">
        <v>511</v>
      </c>
      <c r="AD2221" s="284">
        <v>594</v>
      </c>
      <c r="AE2221" s="284">
        <v>539</v>
      </c>
      <c r="AF2221" s="284">
        <v>466</v>
      </c>
      <c r="AG2221" s="284">
        <v>511</v>
      </c>
      <c r="AH2221" s="284">
        <v>594</v>
      </c>
      <c r="AI2221" s="284">
        <v>511</v>
      </c>
      <c r="AJ2221" s="284">
        <v>466</v>
      </c>
      <c r="AK2221" s="284">
        <v>511</v>
      </c>
      <c r="AL2221" s="284">
        <v>594</v>
      </c>
      <c r="AM2221" s="284">
        <v>466</v>
      </c>
      <c r="AN2221" s="284">
        <v>511</v>
      </c>
      <c r="AO2221" s="284">
        <v>594</v>
      </c>
      <c r="AP2221" s="284">
        <v>563</v>
      </c>
      <c r="AQ2221" s="284">
        <v>563</v>
      </c>
      <c r="AR2221" s="284">
        <v>563</v>
      </c>
      <c r="AS2221" s="284">
        <v>563</v>
      </c>
      <c r="AU2221" t="s">
        <v>1978</v>
      </c>
    </row>
    <row r="2222" spans="4:47" ht="13.5" customHeight="1">
      <c r="D2222" s="283" t="s">
        <v>1950</v>
      </c>
      <c r="E2222" s="282"/>
      <c r="F2222" s="285" t="s">
        <v>1945</v>
      </c>
      <c r="G2222" s="199">
        <v>10.199999999999999</v>
      </c>
      <c r="H2222" s="284">
        <v>517</v>
      </c>
      <c r="I2222" s="284">
        <v>599</v>
      </c>
      <c r="J2222" s="284">
        <v>688</v>
      </c>
      <c r="K2222" s="284">
        <v>517</v>
      </c>
      <c r="L2222" s="284">
        <v>599</v>
      </c>
      <c r="M2222" s="284">
        <v>688</v>
      </c>
      <c r="N2222" s="284">
        <v>597</v>
      </c>
      <c r="O2222" s="284">
        <v>517</v>
      </c>
      <c r="P2222" s="284">
        <v>599</v>
      </c>
      <c r="Q2222" s="284">
        <v>688</v>
      </c>
      <c r="R2222" s="284">
        <v>597</v>
      </c>
      <c r="S2222" s="284">
        <v>517</v>
      </c>
      <c r="T2222" s="284">
        <v>599</v>
      </c>
      <c r="U2222" s="284">
        <v>688</v>
      </c>
      <c r="V2222" s="284">
        <v>599</v>
      </c>
      <c r="W2222" s="284">
        <v>688</v>
      </c>
      <c r="X2222" s="284">
        <v>517</v>
      </c>
      <c r="Y2222" s="284">
        <v>599</v>
      </c>
      <c r="Z2222" s="284">
        <v>688</v>
      </c>
      <c r="AA2222" s="284">
        <v>597</v>
      </c>
      <c r="AB2222" s="284">
        <v>517</v>
      </c>
      <c r="AC2222" s="284">
        <v>599</v>
      </c>
      <c r="AD2222" s="284">
        <v>688</v>
      </c>
      <c r="AE2222" s="284">
        <v>597</v>
      </c>
      <c r="AF2222" s="284">
        <v>517</v>
      </c>
      <c r="AG2222" s="284">
        <v>599</v>
      </c>
      <c r="AH2222" s="284">
        <v>688</v>
      </c>
      <c r="AI2222" s="284">
        <v>599</v>
      </c>
      <c r="AJ2222" s="284">
        <v>517</v>
      </c>
      <c r="AK2222" s="284">
        <v>599</v>
      </c>
      <c r="AL2222" s="284">
        <v>688</v>
      </c>
      <c r="AM2222" s="284">
        <v>517</v>
      </c>
      <c r="AN2222" s="284">
        <v>599</v>
      </c>
      <c r="AO2222" s="284">
        <v>688</v>
      </c>
      <c r="AP2222" s="284">
        <v>659</v>
      </c>
      <c r="AQ2222" s="284">
        <v>659</v>
      </c>
      <c r="AR2222" s="284">
        <v>659</v>
      </c>
      <c r="AS2222" s="284">
        <v>659</v>
      </c>
      <c r="AU2222" t="s">
        <v>1950</v>
      </c>
    </row>
    <row r="2223" spans="4:47" ht="13.5" customHeight="1">
      <c r="D2223" s="283" t="s">
        <v>1992</v>
      </c>
      <c r="E2223" s="282"/>
      <c r="F2223" s="285" t="s">
        <v>1987</v>
      </c>
      <c r="G2223" s="199">
        <v>10.199999999999999</v>
      </c>
      <c r="H2223" s="284">
        <v>521</v>
      </c>
      <c r="I2223" s="284">
        <v>576</v>
      </c>
      <c r="J2223" s="284">
        <v>670</v>
      </c>
      <c r="K2223" s="284">
        <v>521</v>
      </c>
      <c r="L2223" s="284">
        <v>576</v>
      </c>
      <c r="M2223" s="284">
        <v>670</v>
      </c>
      <c r="N2223" s="284">
        <v>607</v>
      </c>
      <c r="O2223" s="284">
        <v>521</v>
      </c>
      <c r="P2223" s="284">
        <v>576</v>
      </c>
      <c r="Q2223" s="284">
        <v>670</v>
      </c>
      <c r="R2223" s="284">
        <v>607</v>
      </c>
      <c r="S2223" s="284">
        <v>521</v>
      </c>
      <c r="T2223" s="284">
        <v>576</v>
      </c>
      <c r="U2223" s="284">
        <v>670</v>
      </c>
      <c r="V2223" s="284">
        <v>576</v>
      </c>
      <c r="W2223" s="284">
        <v>670</v>
      </c>
      <c r="X2223" s="284">
        <v>521</v>
      </c>
      <c r="Y2223" s="284">
        <v>576</v>
      </c>
      <c r="Z2223" s="284">
        <v>670</v>
      </c>
      <c r="AA2223" s="284">
        <v>607</v>
      </c>
      <c r="AB2223" s="284">
        <v>521</v>
      </c>
      <c r="AC2223" s="284">
        <v>576</v>
      </c>
      <c r="AD2223" s="284">
        <v>670</v>
      </c>
      <c r="AE2223" s="284">
        <v>607</v>
      </c>
      <c r="AF2223" s="284">
        <v>521</v>
      </c>
      <c r="AG2223" s="284">
        <v>576</v>
      </c>
      <c r="AH2223" s="284">
        <v>670</v>
      </c>
      <c r="AI2223" s="284">
        <v>576</v>
      </c>
      <c r="AJ2223" s="284">
        <v>521</v>
      </c>
      <c r="AK2223" s="284">
        <v>576</v>
      </c>
      <c r="AL2223" s="284">
        <v>670</v>
      </c>
      <c r="AM2223" s="284">
        <v>521</v>
      </c>
      <c r="AN2223" s="284">
        <v>576</v>
      </c>
      <c r="AO2223" s="284">
        <v>670</v>
      </c>
      <c r="AP2223" s="284">
        <v>634</v>
      </c>
      <c r="AQ2223" s="284">
        <v>634</v>
      </c>
      <c r="AR2223" s="284">
        <v>634</v>
      </c>
      <c r="AS2223" s="284">
        <v>634</v>
      </c>
      <c r="AU2223" t="s">
        <v>1992</v>
      </c>
    </row>
    <row r="2224" spans="4:47" ht="13.5" customHeight="1">
      <c r="D2224" s="283" t="s">
        <v>2975</v>
      </c>
      <c r="E2224" s="282"/>
      <c r="F2224" s="285" t="s">
        <v>4101</v>
      </c>
      <c r="G2224" s="199">
        <v>10.7</v>
      </c>
      <c r="H2224" s="284">
        <v>529</v>
      </c>
      <c r="I2224" s="284">
        <v>613</v>
      </c>
      <c r="J2224" s="284">
        <v>704</v>
      </c>
      <c r="K2224" s="284">
        <v>529</v>
      </c>
      <c r="L2224" s="284">
        <v>613</v>
      </c>
      <c r="M2224" s="284">
        <v>704</v>
      </c>
      <c r="N2224" s="284">
        <v>617</v>
      </c>
      <c r="O2224" s="284">
        <v>529</v>
      </c>
      <c r="P2224" s="284">
        <v>613</v>
      </c>
      <c r="Q2224" s="284">
        <v>704</v>
      </c>
      <c r="R2224" s="284">
        <v>617</v>
      </c>
      <c r="S2224" s="284">
        <v>529</v>
      </c>
      <c r="T2224" s="284">
        <v>613</v>
      </c>
      <c r="U2224" s="284">
        <v>704</v>
      </c>
      <c r="V2224" s="284">
        <v>613</v>
      </c>
      <c r="W2224" s="284">
        <v>704</v>
      </c>
      <c r="X2224" s="284">
        <v>529</v>
      </c>
      <c r="Y2224" s="284">
        <v>613</v>
      </c>
      <c r="Z2224" s="284">
        <v>704</v>
      </c>
      <c r="AA2224" s="284">
        <v>617</v>
      </c>
      <c r="AB2224" s="284">
        <v>529</v>
      </c>
      <c r="AC2224" s="284">
        <v>613</v>
      </c>
      <c r="AD2224" s="284">
        <v>704</v>
      </c>
      <c r="AE2224" s="284">
        <v>617</v>
      </c>
      <c r="AF2224" s="284">
        <v>529</v>
      </c>
      <c r="AG2224" s="284">
        <v>613</v>
      </c>
      <c r="AH2224" s="284">
        <v>704</v>
      </c>
      <c r="AI2224" s="284">
        <v>613</v>
      </c>
      <c r="AJ2224" s="284">
        <v>529</v>
      </c>
      <c r="AK2224" s="284">
        <v>613</v>
      </c>
      <c r="AL2224" s="284">
        <v>704</v>
      </c>
      <c r="AM2224" s="284">
        <v>529</v>
      </c>
      <c r="AN2224" s="284">
        <v>613</v>
      </c>
      <c r="AO2224" s="284">
        <v>704</v>
      </c>
      <c r="AP2224" s="284">
        <v>674</v>
      </c>
      <c r="AQ2224" s="284">
        <v>674</v>
      </c>
      <c r="AR2224" s="284">
        <v>674</v>
      </c>
      <c r="AS2224" s="284">
        <v>674</v>
      </c>
      <c r="AU2224" t="s">
        <v>2975</v>
      </c>
    </row>
    <row r="2225" spans="4:47" ht="13.5" customHeight="1">
      <c r="D2225" s="283" t="s">
        <v>2976</v>
      </c>
      <c r="E2225" s="282"/>
      <c r="F2225" s="285" t="s">
        <v>4100</v>
      </c>
      <c r="G2225" s="199">
        <v>10.7</v>
      </c>
      <c r="H2225" s="284">
        <v>533</v>
      </c>
      <c r="I2225" s="284">
        <v>589</v>
      </c>
      <c r="J2225" s="284">
        <v>685</v>
      </c>
      <c r="K2225" s="284">
        <v>533</v>
      </c>
      <c r="L2225" s="284">
        <v>589</v>
      </c>
      <c r="M2225" s="284">
        <v>685</v>
      </c>
      <c r="N2225" s="284">
        <v>620</v>
      </c>
      <c r="O2225" s="284">
        <v>533</v>
      </c>
      <c r="P2225" s="284">
        <v>589</v>
      </c>
      <c r="Q2225" s="284">
        <v>685</v>
      </c>
      <c r="R2225" s="284">
        <v>620</v>
      </c>
      <c r="S2225" s="284">
        <v>533</v>
      </c>
      <c r="T2225" s="284">
        <v>589</v>
      </c>
      <c r="U2225" s="284">
        <v>685</v>
      </c>
      <c r="V2225" s="284">
        <v>589</v>
      </c>
      <c r="W2225" s="284">
        <v>685</v>
      </c>
      <c r="X2225" s="284">
        <v>533</v>
      </c>
      <c r="Y2225" s="284">
        <v>589</v>
      </c>
      <c r="Z2225" s="284">
        <v>685</v>
      </c>
      <c r="AA2225" s="284">
        <v>620</v>
      </c>
      <c r="AB2225" s="284">
        <v>533</v>
      </c>
      <c r="AC2225" s="284">
        <v>589</v>
      </c>
      <c r="AD2225" s="284">
        <v>685</v>
      </c>
      <c r="AE2225" s="284">
        <v>620</v>
      </c>
      <c r="AF2225" s="284">
        <v>533</v>
      </c>
      <c r="AG2225" s="284">
        <v>589</v>
      </c>
      <c r="AH2225" s="284">
        <v>685</v>
      </c>
      <c r="AI2225" s="284">
        <v>589</v>
      </c>
      <c r="AJ2225" s="284">
        <v>533</v>
      </c>
      <c r="AK2225" s="284">
        <v>589</v>
      </c>
      <c r="AL2225" s="284">
        <v>685</v>
      </c>
      <c r="AM2225" s="284">
        <v>533</v>
      </c>
      <c r="AN2225" s="284">
        <v>589</v>
      </c>
      <c r="AO2225" s="284">
        <v>685</v>
      </c>
      <c r="AP2225" s="284">
        <v>648</v>
      </c>
      <c r="AQ2225" s="284">
        <v>648</v>
      </c>
      <c r="AR2225" s="284">
        <v>648</v>
      </c>
      <c r="AS2225" s="284">
        <v>648</v>
      </c>
      <c r="AU2225" t="s">
        <v>2976</v>
      </c>
    </row>
    <row r="2226" spans="4:47" ht="13.5" customHeight="1">
      <c r="D2226" s="283" t="s">
        <v>1964</v>
      </c>
      <c r="E2226" s="282"/>
      <c r="F2226" s="285" t="s">
        <v>1959</v>
      </c>
      <c r="G2226" s="199">
        <v>11.299999999999999</v>
      </c>
      <c r="H2226" s="284">
        <v>540</v>
      </c>
      <c r="I2226" s="284">
        <v>627</v>
      </c>
      <c r="J2226" s="284">
        <v>720</v>
      </c>
      <c r="K2226" s="284">
        <v>540</v>
      </c>
      <c r="L2226" s="284">
        <v>627</v>
      </c>
      <c r="M2226" s="284">
        <v>720</v>
      </c>
      <c r="N2226" s="284">
        <v>623</v>
      </c>
      <c r="O2226" s="284">
        <v>540</v>
      </c>
      <c r="P2226" s="284">
        <v>627</v>
      </c>
      <c r="Q2226" s="284">
        <v>720</v>
      </c>
      <c r="R2226" s="284">
        <v>623</v>
      </c>
      <c r="S2226" s="284">
        <v>540</v>
      </c>
      <c r="T2226" s="284">
        <v>627</v>
      </c>
      <c r="U2226" s="284">
        <v>720</v>
      </c>
      <c r="V2226" s="284">
        <v>627</v>
      </c>
      <c r="W2226" s="284">
        <v>720</v>
      </c>
      <c r="X2226" s="284">
        <v>540</v>
      </c>
      <c r="Y2226" s="284">
        <v>627</v>
      </c>
      <c r="Z2226" s="284">
        <v>720</v>
      </c>
      <c r="AA2226" s="284">
        <v>623</v>
      </c>
      <c r="AB2226" s="284">
        <v>540</v>
      </c>
      <c r="AC2226" s="284">
        <v>627</v>
      </c>
      <c r="AD2226" s="284">
        <v>720</v>
      </c>
      <c r="AE2226" s="284">
        <v>623</v>
      </c>
      <c r="AF2226" s="284">
        <v>540</v>
      </c>
      <c r="AG2226" s="284">
        <v>627</v>
      </c>
      <c r="AH2226" s="284">
        <v>720</v>
      </c>
      <c r="AI2226" s="284">
        <v>627</v>
      </c>
      <c r="AJ2226" s="284">
        <v>540</v>
      </c>
      <c r="AK2226" s="284">
        <v>627</v>
      </c>
      <c r="AL2226" s="284">
        <v>720</v>
      </c>
      <c r="AM2226" s="284">
        <v>540</v>
      </c>
      <c r="AN2226" s="284">
        <v>627</v>
      </c>
      <c r="AO2226" s="284">
        <v>720</v>
      </c>
      <c r="AP2226" s="284">
        <v>690</v>
      </c>
      <c r="AQ2226" s="284">
        <v>690</v>
      </c>
      <c r="AR2226" s="284">
        <v>690</v>
      </c>
      <c r="AS2226" s="284">
        <v>690</v>
      </c>
      <c r="AU2226" t="s">
        <v>1964</v>
      </c>
    </row>
    <row r="2227" spans="4:47" ht="13.5" customHeight="1">
      <c r="D2227" s="283" t="s">
        <v>2006</v>
      </c>
      <c r="E2227" s="282"/>
      <c r="F2227" s="285" t="s">
        <v>2001</v>
      </c>
      <c r="G2227" s="199">
        <v>11.299999999999999</v>
      </c>
      <c r="H2227" s="284">
        <v>544</v>
      </c>
      <c r="I2227" s="284">
        <v>602</v>
      </c>
      <c r="J2227" s="284">
        <v>700</v>
      </c>
      <c r="K2227" s="284">
        <v>544</v>
      </c>
      <c r="L2227" s="284">
        <v>602</v>
      </c>
      <c r="M2227" s="284">
        <v>700</v>
      </c>
      <c r="N2227" s="284">
        <v>634</v>
      </c>
      <c r="O2227" s="284">
        <v>544</v>
      </c>
      <c r="P2227" s="284">
        <v>602</v>
      </c>
      <c r="Q2227" s="284">
        <v>700</v>
      </c>
      <c r="R2227" s="284">
        <v>634</v>
      </c>
      <c r="S2227" s="284">
        <v>544</v>
      </c>
      <c r="T2227" s="284">
        <v>602</v>
      </c>
      <c r="U2227" s="284">
        <v>700</v>
      </c>
      <c r="V2227" s="284">
        <v>602</v>
      </c>
      <c r="W2227" s="284">
        <v>700</v>
      </c>
      <c r="X2227" s="284">
        <v>544</v>
      </c>
      <c r="Y2227" s="284">
        <v>602</v>
      </c>
      <c r="Z2227" s="284">
        <v>700</v>
      </c>
      <c r="AA2227" s="284">
        <v>634</v>
      </c>
      <c r="AB2227" s="284">
        <v>544</v>
      </c>
      <c r="AC2227" s="284">
        <v>602</v>
      </c>
      <c r="AD2227" s="284">
        <v>700</v>
      </c>
      <c r="AE2227" s="284">
        <v>634</v>
      </c>
      <c r="AF2227" s="284">
        <v>544</v>
      </c>
      <c r="AG2227" s="284">
        <v>602</v>
      </c>
      <c r="AH2227" s="284">
        <v>700</v>
      </c>
      <c r="AI2227" s="284">
        <v>602</v>
      </c>
      <c r="AJ2227" s="284">
        <v>544</v>
      </c>
      <c r="AK2227" s="284">
        <v>602</v>
      </c>
      <c r="AL2227" s="284">
        <v>700</v>
      </c>
      <c r="AM2227" s="284">
        <v>544</v>
      </c>
      <c r="AN2227" s="284">
        <v>602</v>
      </c>
      <c r="AO2227" s="284">
        <v>700</v>
      </c>
      <c r="AP2227" s="284">
        <v>662</v>
      </c>
      <c r="AQ2227" s="284">
        <v>662</v>
      </c>
      <c r="AR2227" s="284">
        <v>662</v>
      </c>
      <c r="AS2227" s="284">
        <v>662</v>
      </c>
      <c r="AU2227" t="s">
        <v>2006</v>
      </c>
    </row>
    <row r="2228" spans="4:47" ht="13.5" customHeight="1">
      <c r="D2228" s="283" t="s">
        <v>1937</v>
      </c>
      <c r="E2228" s="282"/>
      <c r="F2228" s="285" t="s">
        <v>1931</v>
      </c>
      <c r="G2228" s="199">
        <v>10</v>
      </c>
      <c r="H2228" s="284">
        <v>483</v>
      </c>
      <c r="I2228" s="284">
        <v>557</v>
      </c>
      <c r="J2228" s="284">
        <v>640</v>
      </c>
      <c r="K2228" s="284">
        <v>483</v>
      </c>
      <c r="L2228" s="284">
        <v>557</v>
      </c>
      <c r="M2228" s="284">
        <v>640</v>
      </c>
      <c r="N2228" s="284">
        <v>555</v>
      </c>
      <c r="O2228" s="284">
        <v>483</v>
      </c>
      <c r="P2228" s="284">
        <v>557</v>
      </c>
      <c r="Q2228" s="284">
        <v>640</v>
      </c>
      <c r="R2228" s="284">
        <v>555</v>
      </c>
      <c r="S2228" s="284">
        <v>483</v>
      </c>
      <c r="T2228" s="284">
        <v>557</v>
      </c>
      <c r="U2228" s="284">
        <v>640</v>
      </c>
      <c r="V2228" s="284">
        <v>557</v>
      </c>
      <c r="W2228" s="284">
        <v>640</v>
      </c>
      <c r="X2228" s="284">
        <v>483</v>
      </c>
      <c r="Y2228" s="284">
        <v>557</v>
      </c>
      <c r="Z2228" s="284">
        <v>640</v>
      </c>
      <c r="AA2228" s="284">
        <v>555</v>
      </c>
      <c r="AB2228" s="284">
        <v>483</v>
      </c>
      <c r="AC2228" s="284">
        <v>557</v>
      </c>
      <c r="AD2228" s="284">
        <v>640</v>
      </c>
      <c r="AE2228" s="284">
        <v>555</v>
      </c>
      <c r="AF2228" s="284">
        <v>483</v>
      </c>
      <c r="AG2228" s="284">
        <v>557</v>
      </c>
      <c r="AH2228" s="284">
        <v>640</v>
      </c>
      <c r="AI2228" s="284">
        <v>557</v>
      </c>
      <c r="AJ2228" s="284">
        <v>483</v>
      </c>
      <c r="AK2228" s="284">
        <v>557</v>
      </c>
      <c r="AL2228" s="284">
        <v>640</v>
      </c>
      <c r="AM2228" s="284">
        <v>483</v>
      </c>
      <c r="AN2228" s="284">
        <v>557</v>
      </c>
      <c r="AO2228" s="284">
        <v>640</v>
      </c>
      <c r="AP2228" s="284">
        <v>613</v>
      </c>
      <c r="AQ2228" s="284">
        <v>613</v>
      </c>
      <c r="AR2228" s="284">
        <v>613</v>
      </c>
      <c r="AS2228" s="284">
        <v>613</v>
      </c>
      <c r="AU2228" t="s">
        <v>1937</v>
      </c>
    </row>
    <row r="2229" spans="4:47" ht="13.5" customHeight="1">
      <c r="D2229" s="283" t="s">
        <v>1979</v>
      </c>
      <c r="E2229" s="282"/>
      <c r="F2229" s="285" t="s">
        <v>1973</v>
      </c>
      <c r="G2229" s="199">
        <v>10</v>
      </c>
      <c r="H2229" s="284">
        <v>487</v>
      </c>
      <c r="I2229" s="284">
        <v>535</v>
      </c>
      <c r="J2229" s="284">
        <v>621</v>
      </c>
      <c r="K2229" s="284">
        <v>487</v>
      </c>
      <c r="L2229" s="284">
        <v>535</v>
      </c>
      <c r="M2229" s="284">
        <v>621</v>
      </c>
      <c r="N2229" s="284">
        <v>564</v>
      </c>
      <c r="O2229" s="284">
        <v>487</v>
      </c>
      <c r="P2229" s="284">
        <v>535</v>
      </c>
      <c r="Q2229" s="284">
        <v>621</v>
      </c>
      <c r="R2229" s="284">
        <v>564</v>
      </c>
      <c r="S2229" s="284">
        <v>487</v>
      </c>
      <c r="T2229" s="284">
        <v>535</v>
      </c>
      <c r="U2229" s="284">
        <v>621</v>
      </c>
      <c r="V2229" s="284">
        <v>535</v>
      </c>
      <c r="W2229" s="284">
        <v>621</v>
      </c>
      <c r="X2229" s="284">
        <v>487</v>
      </c>
      <c r="Y2229" s="284">
        <v>535</v>
      </c>
      <c r="Z2229" s="284">
        <v>621</v>
      </c>
      <c r="AA2229" s="284">
        <v>564</v>
      </c>
      <c r="AB2229" s="284">
        <v>487</v>
      </c>
      <c r="AC2229" s="284">
        <v>535</v>
      </c>
      <c r="AD2229" s="284">
        <v>621</v>
      </c>
      <c r="AE2229" s="284">
        <v>564</v>
      </c>
      <c r="AF2229" s="284">
        <v>487</v>
      </c>
      <c r="AG2229" s="284">
        <v>535</v>
      </c>
      <c r="AH2229" s="284">
        <v>621</v>
      </c>
      <c r="AI2229" s="284">
        <v>535</v>
      </c>
      <c r="AJ2229" s="284">
        <v>487</v>
      </c>
      <c r="AK2229" s="284">
        <v>535</v>
      </c>
      <c r="AL2229" s="284">
        <v>621</v>
      </c>
      <c r="AM2229" s="284">
        <v>487</v>
      </c>
      <c r="AN2229" s="284">
        <v>535</v>
      </c>
      <c r="AO2229" s="284">
        <v>621</v>
      </c>
      <c r="AP2229" s="284">
        <v>588</v>
      </c>
      <c r="AQ2229" s="284">
        <v>588</v>
      </c>
      <c r="AR2229" s="284">
        <v>588</v>
      </c>
      <c r="AS2229" s="284">
        <v>588</v>
      </c>
      <c r="AU2229" t="s">
        <v>1979</v>
      </c>
    </row>
    <row r="2230" spans="4:47" ht="13.5" customHeight="1">
      <c r="D2230" s="283" t="s">
        <v>1951</v>
      </c>
      <c r="E2230" s="282"/>
      <c r="F2230" s="285" t="s">
        <v>1945</v>
      </c>
      <c r="G2230" s="199">
        <v>11.299999999999999</v>
      </c>
      <c r="H2230" s="284">
        <v>542</v>
      </c>
      <c r="I2230" s="284">
        <v>629</v>
      </c>
      <c r="J2230" s="284">
        <v>723</v>
      </c>
      <c r="K2230" s="284">
        <v>542</v>
      </c>
      <c r="L2230" s="284">
        <v>629</v>
      </c>
      <c r="M2230" s="284">
        <v>723</v>
      </c>
      <c r="N2230" s="284">
        <v>626</v>
      </c>
      <c r="O2230" s="284">
        <v>542</v>
      </c>
      <c r="P2230" s="284">
        <v>629</v>
      </c>
      <c r="Q2230" s="284">
        <v>723</v>
      </c>
      <c r="R2230" s="284">
        <v>626</v>
      </c>
      <c r="S2230" s="284">
        <v>542</v>
      </c>
      <c r="T2230" s="284">
        <v>629</v>
      </c>
      <c r="U2230" s="284">
        <v>723</v>
      </c>
      <c r="V2230" s="284">
        <v>629</v>
      </c>
      <c r="W2230" s="284">
        <v>723</v>
      </c>
      <c r="X2230" s="284">
        <v>542</v>
      </c>
      <c r="Y2230" s="284">
        <v>629</v>
      </c>
      <c r="Z2230" s="284">
        <v>723</v>
      </c>
      <c r="AA2230" s="284">
        <v>626</v>
      </c>
      <c r="AB2230" s="284">
        <v>542</v>
      </c>
      <c r="AC2230" s="284">
        <v>629</v>
      </c>
      <c r="AD2230" s="284">
        <v>723</v>
      </c>
      <c r="AE2230" s="284">
        <v>626</v>
      </c>
      <c r="AF2230" s="284">
        <v>542</v>
      </c>
      <c r="AG2230" s="284">
        <v>629</v>
      </c>
      <c r="AH2230" s="284">
        <v>723</v>
      </c>
      <c r="AI2230" s="284">
        <v>629</v>
      </c>
      <c r="AJ2230" s="284">
        <v>542</v>
      </c>
      <c r="AK2230" s="284">
        <v>629</v>
      </c>
      <c r="AL2230" s="284">
        <v>723</v>
      </c>
      <c r="AM2230" s="284">
        <v>542</v>
      </c>
      <c r="AN2230" s="284">
        <v>629</v>
      </c>
      <c r="AO2230" s="284">
        <v>723</v>
      </c>
      <c r="AP2230" s="284">
        <v>692</v>
      </c>
      <c r="AQ2230" s="284">
        <v>692</v>
      </c>
      <c r="AR2230" s="284">
        <v>692</v>
      </c>
      <c r="AS2230" s="284">
        <v>692</v>
      </c>
      <c r="AU2230" t="s">
        <v>1951</v>
      </c>
    </row>
    <row r="2231" spans="4:47" ht="13.5" customHeight="1">
      <c r="D2231" s="283" t="s">
        <v>1993</v>
      </c>
      <c r="E2231" s="282"/>
      <c r="F2231" s="285" t="s">
        <v>1987</v>
      </c>
      <c r="G2231" s="199">
        <v>11.299999999999999</v>
      </c>
      <c r="H2231" s="284">
        <v>546</v>
      </c>
      <c r="I2231" s="284">
        <v>604</v>
      </c>
      <c r="J2231" s="284">
        <v>702</v>
      </c>
      <c r="K2231" s="284">
        <v>546</v>
      </c>
      <c r="L2231" s="284">
        <v>604</v>
      </c>
      <c r="M2231" s="284">
        <v>702</v>
      </c>
      <c r="N2231" s="284">
        <v>637</v>
      </c>
      <c r="O2231" s="284">
        <v>546</v>
      </c>
      <c r="P2231" s="284">
        <v>604</v>
      </c>
      <c r="Q2231" s="284">
        <v>702</v>
      </c>
      <c r="R2231" s="284">
        <v>637</v>
      </c>
      <c r="S2231" s="284">
        <v>546</v>
      </c>
      <c r="T2231" s="284">
        <v>604</v>
      </c>
      <c r="U2231" s="284">
        <v>702</v>
      </c>
      <c r="V2231" s="284">
        <v>604</v>
      </c>
      <c r="W2231" s="284">
        <v>702</v>
      </c>
      <c r="X2231" s="284">
        <v>546</v>
      </c>
      <c r="Y2231" s="284">
        <v>604</v>
      </c>
      <c r="Z2231" s="284">
        <v>702</v>
      </c>
      <c r="AA2231" s="284">
        <v>637</v>
      </c>
      <c r="AB2231" s="284">
        <v>546</v>
      </c>
      <c r="AC2231" s="284">
        <v>604</v>
      </c>
      <c r="AD2231" s="284">
        <v>702</v>
      </c>
      <c r="AE2231" s="284">
        <v>637</v>
      </c>
      <c r="AF2231" s="284">
        <v>546</v>
      </c>
      <c r="AG2231" s="284">
        <v>604</v>
      </c>
      <c r="AH2231" s="284">
        <v>702</v>
      </c>
      <c r="AI2231" s="284">
        <v>604</v>
      </c>
      <c r="AJ2231" s="284">
        <v>546</v>
      </c>
      <c r="AK2231" s="284">
        <v>604</v>
      </c>
      <c r="AL2231" s="284">
        <v>702</v>
      </c>
      <c r="AM2231" s="284">
        <v>546</v>
      </c>
      <c r="AN2231" s="284">
        <v>604</v>
      </c>
      <c r="AO2231" s="284">
        <v>702</v>
      </c>
      <c r="AP2231" s="284">
        <v>665</v>
      </c>
      <c r="AQ2231" s="284">
        <v>665</v>
      </c>
      <c r="AR2231" s="284">
        <v>665</v>
      </c>
      <c r="AS2231" s="284">
        <v>665</v>
      </c>
      <c r="AU2231" t="s">
        <v>1993</v>
      </c>
    </row>
    <row r="2232" spans="4:47" ht="13.5" customHeight="1">
      <c r="D2232" s="283" t="s">
        <v>2977</v>
      </c>
      <c r="E2232" s="282"/>
      <c r="F2232" s="285" t="s">
        <v>4101</v>
      </c>
      <c r="G2232" s="199">
        <v>11.9</v>
      </c>
      <c r="H2232" s="284">
        <v>554</v>
      </c>
      <c r="I2232" s="284">
        <v>645</v>
      </c>
      <c r="J2232" s="284">
        <v>740</v>
      </c>
      <c r="K2232" s="284">
        <v>554</v>
      </c>
      <c r="L2232" s="284">
        <v>645</v>
      </c>
      <c r="M2232" s="284">
        <v>740</v>
      </c>
      <c r="N2232" s="284">
        <v>647</v>
      </c>
      <c r="O2232" s="284">
        <v>554</v>
      </c>
      <c r="P2232" s="284">
        <v>645</v>
      </c>
      <c r="Q2232" s="284">
        <v>740</v>
      </c>
      <c r="R2232" s="284">
        <v>647</v>
      </c>
      <c r="S2232" s="284">
        <v>554</v>
      </c>
      <c r="T2232" s="284">
        <v>645</v>
      </c>
      <c r="U2232" s="284">
        <v>740</v>
      </c>
      <c r="V2232" s="284">
        <v>645</v>
      </c>
      <c r="W2232" s="284">
        <v>740</v>
      </c>
      <c r="X2232" s="284">
        <v>554</v>
      </c>
      <c r="Y2232" s="284">
        <v>645</v>
      </c>
      <c r="Z2232" s="284">
        <v>740</v>
      </c>
      <c r="AA2232" s="284">
        <v>647</v>
      </c>
      <c r="AB2232" s="284">
        <v>554</v>
      </c>
      <c r="AC2232" s="284">
        <v>645</v>
      </c>
      <c r="AD2232" s="284">
        <v>740</v>
      </c>
      <c r="AE2232" s="284">
        <v>647</v>
      </c>
      <c r="AF2232" s="284">
        <v>554</v>
      </c>
      <c r="AG2232" s="284">
        <v>645</v>
      </c>
      <c r="AH2232" s="284">
        <v>740</v>
      </c>
      <c r="AI2232" s="284">
        <v>645</v>
      </c>
      <c r="AJ2232" s="284">
        <v>554</v>
      </c>
      <c r="AK2232" s="284">
        <v>645</v>
      </c>
      <c r="AL2232" s="284">
        <v>740</v>
      </c>
      <c r="AM2232" s="284">
        <v>554</v>
      </c>
      <c r="AN2232" s="284">
        <v>645</v>
      </c>
      <c r="AO2232" s="284">
        <v>740</v>
      </c>
      <c r="AP2232" s="284">
        <v>709</v>
      </c>
      <c r="AQ2232" s="284">
        <v>709</v>
      </c>
      <c r="AR2232" s="284">
        <v>709</v>
      </c>
      <c r="AS2232" s="284">
        <v>709</v>
      </c>
      <c r="AU2232" t="s">
        <v>2977</v>
      </c>
    </row>
    <row r="2233" spans="4:47" ht="13.5" customHeight="1">
      <c r="D2233" s="283" t="s">
        <v>2978</v>
      </c>
      <c r="E2233" s="282"/>
      <c r="F2233" s="285" t="s">
        <v>4100</v>
      </c>
      <c r="G2233" s="199">
        <v>11.9</v>
      </c>
      <c r="H2233" s="284">
        <v>559</v>
      </c>
      <c r="I2233" s="284">
        <v>618</v>
      </c>
      <c r="J2233" s="284">
        <v>719</v>
      </c>
      <c r="K2233" s="284">
        <v>559</v>
      </c>
      <c r="L2233" s="284">
        <v>618</v>
      </c>
      <c r="M2233" s="284">
        <v>719</v>
      </c>
      <c r="N2233" s="284">
        <v>652</v>
      </c>
      <c r="O2233" s="284">
        <v>559</v>
      </c>
      <c r="P2233" s="284">
        <v>618</v>
      </c>
      <c r="Q2233" s="284">
        <v>719</v>
      </c>
      <c r="R2233" s="284">
        <v>652</v>
      </c>
      <c r="S2233" s="284">
        <v>559</v>
      </c>
      <c r="T2233" s="284">
        <v>618</v>
      </c>
      <c r="U2233" s="284">
        <v>719</v>
      </c>
      <c r="V2233" s="284">
        <v>618</v>
      </c>
      <c r="W2233" s="284">
        <v>719</v>
      </c>
      <c r="X2233" s="284">
        <v>559</v>
      </c>
      <c r="Y2233" s="284">
        <v>618</v>
      </c>
      <c r="Z2233" s="284">
        <v>719</v>
      </c>
      <c r="AA2233" s="284">
        <v>652</v>
      </c>
      <c r="AB2233" s="284">
        <v>559</v>
      </c>
      <c r="AC2233" s="284">
        <v>618</v>
      </c>
      <c r="AD2233" s="284">
        <v>719</v>
      </c>
      <c r="AE2233" s="284">
        <v>652</v>
      </c>
      <c r="AF2233" s="284">
        <v>559</v>
      </c>
      <c r="AG2233" s="284">
        <v>618</v>
      </c>
      <c r="AH2233" s="284">
        <v>719</v>
      </c>
      <c r="AI2233" s="284">
        <v>618</v>
      </c>
      <c r="AJ2233" s="284">
        <v>559</v>
      </c>
      <c r="AK2233" s="284">
        <v>618</v>
      </c>
      <c r="AL2233" s="284">
        <v>719</v>
      </c>
      <c r="AM2233" s="284">
        <v>559</v>
      </c>
      <c r="AN2233" s="284">
        <v>618</v>
      </c>
      <c r="AO2233" s="284">
        <v>719</v>
      </c>
      <c r="AP2233" s="284">
        <v>680</v>
      </c>
      <c r="AQ2233" s="284">
        <v>680</v>
      </c>
      <c r="AR2233" s="284">
        <v>680</v>
      </c>
      <c r="AS2233" s="284">
        <v>680</v>
      </c>
      <c r="AU2233" t="s">
        <v>2978</v>
      </c>
    </row>
    <row r="2234" spans="4:47" ht="13.5" customHeight="1">
      <c r="D2234" s="283" t="s">
        <v>1965</v>
      </c>
      <c r="E2234" s="282"/>
      <c r="F2234" s="285" t="s">
        <v>1959</v>
      </c>
      <c r="G2234" s="199">
        <v>12.5</v>
      </c>
      <c r="H2234" s="284">
        <v>566</v>
      </c>
      <c r="I2234" s="284">
        <v>660</v>
      </c>
      <c r="J2234" s="284">
        <v>758</v>
      </c>
      <c r="K2234" s="284">
        <v>566</v>
      </c>
      <c r="L2234" s="284">
        <v>660</v>
      </c>
      <c r="M2234" s="284">
        <v>758</v>
      </c>
      <c r="N2234" s="284">
        <v>654</v>
      </c>
      <c r="O2234" s="284">
        <v>566</v>
      </c>
      <c r="P2234" s="284">
        <v>660</v>
      </c>
      <c r="Q2234" s="284">
        <v>758</v>
      </c>
      <c r="R2234" s="284">
        <v>654</v>
      </c>
      <c r="S2234" s="284">
        <v>566</v>
      </c>
      <c r="T2234" s="284">
        <v>660</v>
      </c>
      <c r="U2234" s="284">
        <v>758</v>
      </c>
      <c r="V2234" s="284">
        <v>660</v>
      </c>
      <c r="W2234" s="284">
        <v>758</v>
      </c>
      <c r="X2234" s="284">
        <v>566</v>
      </c>
      <c r="Y2234" s="284">
        <v>660</v>
      </c>
      <c r="Z2234" s="284">
        <v>758</v>
      </c>
      <c r="AA2234" s="284">
        <v>654</v>
      </c>
      <c r="AB2234" s="284">
        <v>566</v>
      </c>
      <c r="AC2234" s="284">
        <v>660</v>
      </c>
      <c r="AD2234" s="284">
        <v>758</v>
      </c>
      <c r="AE2234" s="284">
        <v>654</v>
      </c>
      <c r="AF2234" s="284">
        <v>566</v>
      </c>
      <c r="AG2234" s="284">
        <v>660</v>
      </c>
      <c r="AH2234" s="284">
        <v>758</v>
      </c>
      <c r="AI2234" s="284">
        <v>660</v>
      </c>
      <c r="AJ2234" s="284">
        <v>566</v>
      </c>
      <c r="AK2234" s="284">
        <v>660</v>
      </c>
      <c r="AL2234" s="284">
        <v>758</v>
      </c>
      <c r="AM2234" s="284">
        <v>566</v>
      </c>
      <c r="AN2234" s="284">
        <v>660</v>
      </c>
      <c r="AO2234" s="284">
        <v>758</v>
      </c>
      <c r="AP2234" s="284">
        <v>726</v>
      </c>
      <c r="AQ2234" s="284">
        <v>726</v>
      </c>
      <c r="AR2234" s="284">
        <v>726</v>
      </c>
      <c r="AS2234" s="284">
        <v>726</v>
      </c>
      <c r="AU2234" t="s">
        <v>1965</v>
      </c>
    </row>
    <row r="2235" spans="4:47" ht="13.5" customHeight="1">
      <c r="D2235" s="283" t="s">
        <v>2007</v>
      </c>
      <c r="E2235" s="282"/>
      <c r="F2235" s="285" t="s">
        <v>2001</v>
      </c>
      <c r="G2235" s="199">
        <v>12.5</v>
      </c>
      <c r="H2235" s="284">
        <v>571</v>
      </c>
      <c r="I2235" s="284">
        <v>632</v>
      </c>
      <c r="J2235" s="284">
        <v>735</v>
      </c>
      <c r="K2235" s="284">
        <v>571</v>
      </c>
      <c r="L2235" s="284">
        <v>632</v>
      </c>
      <c r="M2235" s="284">
        <v>735</v>
      </c>
      <c r="N2235" s="284">
        <v>666</v>
      </c>
      <c r="O2235" s="284">
        <v>571</v>
      </c>
      <c r="P2235" s="284">
        <v>632</v>
      </c>
      <c r="Q2235" s="284">
        <v>735</v>
      </c>
      <c r="R2235" s="284">
        <v>666</v>
      </c>
      <c r="S2235" s="284">
        <v>571</v>
      </c>
      <c r="T2235" s="284">
        <v>632</v>
      </c>
      <c r="U2235" s="284">
        <v>735</v>
      </c>
      <c r="V2235" s="284">
        <v>632</v>
      </c>
      <c r="W2235" s="284">
        <v>735</v>
      </c>
      <c r="X2235" s="284">
        <v>571</v>
      </c>
      <c r="Y2235" s="284">
        <v>632</v>
      </c>
      <c r="Z2235" s="284">
        <v>735</v>
      </c>
      <c r="AA2235" s="284">
        <v>666</v>
      </c>
      <c r="AB2235" s="284">
        <v>571</v>
      </c>
      <c r="AC2235" s="284">
        <v>632</v>
      </c>
      <c r="AD2235" s="284">
        <v>735</v>
      </c>
      <c r="AE2235" s="284">
        <v>666</v>
      </c>
      <c r="AF2235" s="284">
        <v>571</v>
      </c>
      <c r="AG2235" s="284">
        <v>632</v>
      </c>
      <c r="AH2235" s="284">
        <v>735</v>
      </c>
      <c r="AI2235" s="284">
        <v>632</v>
      </c>
      <c r="AJ2235" s="284">
        <v>571</v>
      </c>
      <c r="AK2235" s="284">
        <v>632</v>
      </c>
      <c r="AL2235" s="284">
        <v>735</v>
      </c>
      <c r="AM2235" s="284">
        <v>571</v>
      </c>
      <c r="AN2235" s="284">
        <v>632</v>
      </c>
      <c r="AO2235" s="284">
        <v>735</v>
      </c>
      <c r="AP2235" s="284">
        <v>695</v>
      </c>
      <c r="AQ2235" s="284">
        <v>695</v>
      </c>
      <c r="AR2235" s="284">
        <v>695</v>
      </c>
      <c r="AS2235" s="284">
        <v>695</v>
      </c>
      <c r="AU2235" t="s">
        <v>2007</v>
      </c>
    </row>
    <row r="2236" spans="4:47" ht="13.5" customHeight="1">
      <c r="D2236" s="283" t="s">
        <v>1938</v>
      </c>
      <c r="E2236" s="282"/>
      <c r="F2236" s="285" t="s">
        <v>1931</v>
      </c>
      <c r="G2236" s="199">
        <v>11</v>
      </c>
      <c r="H2236" s="284">
        <v>503</v>
      </c>
      <c r="I2236" s="284">
        <v>582</v>
      </c>
      <c r="J2236" s="284">
        <v>668</v>
      </c>
      <c r="K2236" s="284">
        <v>503</v>
      </c>
      <c r="L2236" s="284">
        <v>582</v>
      </c>
      <c r="M2236" s="284">
        <v>668</v>
      </c>
      <c r="N2236" s="284">
        <v>578</v>
      </c>
      <c r="O2236" s="284">
        <v>503</v>
      </c>
      <c r="P2236" s="284">
        <v>582</v>
      </c>
      <c r="Q2236" s="284">
        <v>668</v>
      </c>
      <c r="R2236" s="284">
        <v>578</v>
      </c>
      <c r="S2236" s="284">
        <v>503</v>
      </c>
      <c r="T2236" s="284">
        <v>582</v>
      </c>
      <c r="U2236" s="284">
        <v>668</v>
      </c>
      <c r="V2236" s="284">
        <v>582</v>
      </c>
      <c r="W2236" s="284">
        <v>668</v>
      </c>
      <c r="X2236" s="284">
        <v>503</v>
      </c>
      <c r="Y2236" s="284">
        <v>582</v>
      </c>
      <c r="Z2236" s="284">
        <v>668</v>
      </c>
      <c r="AA2236" s="284">
        <v>578</v>
      </c>
      <c r="AB2236" s="284">
        <v>503</v>
      </c>
      <c r="AC2236" s="284">
        <v>582</v>
      </c>
      <c r="AD2236" s="284">
        <v>668</v>
      </c>
      <c r="AE2236" s="284">
        <v>578</v>
      </c>
      <c r="AF2236" s="284">
        <v>503</v>
      </c>
      <c r="AG2236" s="284">
        <v>582</v>
      </c>
      <c r="AH2236" s="284">
        <v>668</v>
      </c>
      <c r="AI2236" s="284">
        <v>582</v>
      </c>
      <c r="AJ2236" s="284">
        <v>503</v>
      </c>
      <c r="AK2236" s="284">
        <v>582</v>
      </c>
      <c r="AL2236" s="284">
        <v>668</v>
      </c>
      <c r="AM2236" s="284">
        <v>503</v>
      </c>
      <c r="AN2236" s="284">
        <v>582</v>
      </c>
      <c r="AO2236" s="284">
        <v>668</v>
      </c>
      <c r="AP2236" s="284">
        <v>640</v>
      </c>
      <c r="AQ2236" s="284">
        <v>640</v>
      </c>
      <c r="AR2236" s="284">
        <v>640</v>
      </c>
      <c r="AS2236" s="284">
        <v>640</v>
      </c>
      <c r="AU2236" t="s">
        <v>1938</v>
      </c>
    </row>
    <row r="2237" spans="4:47" ht="13.5" customHeight="1">
      <c r="D2237" s="283" t="s">
        <v>1980</v>
      </c>
      <c r="E2237" s="282"/>
      <c r="F2237" s="285" t="s">
        <v>1973</v>
      </c>
      <c r="G2237" s="199">
        <v>11</v>
      </c>
      <c r="H2237" s="284">
        <v>508</v>
      </c>
      <c r="I2237" s="284">
        <v>557</v>
      </c>
      <c r="J2237" s="284">
        <v>648</v>
      </c>
      <c r="K2237" s="284">
        <v>508</v>
      </c>
      <c r="L2237" s="284">
        <v>557</v>
      </c>
      <c r="M2237" s="284">
        <v>648</v>
      </c>
      <c r="N2237" s="284">
        <v>589</v>
      </c>
      <c r="O2237" s="284">
        <v>508</v>
      </c>
      <c r="P2237" s="284">
        <v>557</v>
      </c>
      <c r="Q2237" s="284">
        <v>648</v>
      </c>
      <c r="R2237" s="284">
        <v>589</v>
      </c>
      <c r="S2237" s="284">
        <v>508</v>
      </c>
      <c r="T2237" s="284">
        <v>557</v>
      </c>
      <c r="U2237" s="284">
        <v>648</v>
      </c>
      <c r="V2237" s="284">
        <v>557</v>
      </c>
      <c r="W2237" s="284">
        <v>648</v>
      </c>
      <c r="X2237" s="284">
        <v>508</v>
      </c>
      <c r="Y2237" s="284">
        <v>557</v>
      </c>
      <c r="Z2237" s="284">
        <v>648</v>
      </c>
      <c r="AA2237" s="284">
        <v>589</v>
      </c>
      <c r="AB2237" s="284">
        <v>508</v>
      </c>
      <c r="AC2237" s="284">
        <v>557</v>
      </c>
      <c r="AD2237" s="284">
        <v>648</v>
      </c>
      <c r="AE2237" s="284">
        <v>589</v>
      </c>
      <c r="AF2237" s="284">
        <v>508</v>
      </c>
      <c r="AG2237" s="284">
        <v>557</v>
      </c>
      <c r="AH2237" s="284">
        <v>648</v>
      </c>
      <c r="AI2237" s="284">
        <v>557</v>
      </c>
      <c r="AJ2237" s="284">
        <v>508</v>
      </c>
      <c r="AK2237" s="284">
        <v>557</v>
      </c>
      <c r="AL2237" s="284">
        <v>648</v>
      </c>
      <c r="AM2237" s="284">
        <v>508</v>
      </c>
      <c r="AN2237" s="284">
        <v>557</v>
      </c>
      <c r="AO2237" s="284">
        <v>648</v>
      </c>
      <c r="AP2237" s="284">
        <v>613</v>
      </c>
      <c r="AQ2237" s="284">
        <v>613</v>
      </c>
      <c r="AR2237" s="284">
        <v>613</v>
      </c>
      <c r="AS2237" s="284">
        <v>613</v>
      </c>
      <c r="AU2237" t="s">
        <v>1980</v>
      </c>
    </row>
    <row r="2238" spans="4:47" ht="13.5" customHeight="1">
      <c r="D2238" s="283" t="s">
        <v>1952</v>
      </c>
      <c r="E2238" s="282"/>
      <c r="F2238" s="285" t="s">
        <v>1945</v>
      </c>
      <c r="G2238" s="199">
        <v>12.4</v>
      </c>
      <c r="H2238" s="284">
        <v>568</v>
      </c>
      <c r="I2238" s="284">
        <v>662</v>
      </c>
      <c r="J2238" s="284">
        <v>760</v>
      </c>
      <c r="K2238" s="284">
        <v>568</v>
      </c>
      <c r="L2238" s="284">
        <v>662</v>
      </c>
      <c r="M2238" s="284">
        <v>760</v>
      </c>
      <c r="N2238" s="284">
        <v>656</v>
      </c>
      <c r="O2238" s="284">
        <v>568</v>
      </c>
      <c r="P2238" s="284">
        <v>662</v>
      </c>
      <c r="Q2238" s="284">
        <v>760</v>
      </c>
      <c r="R2238" s="284">
        <v>656</v>
      </c>
      <c r="S2238" s="284">
        <v>568</v>
      </c>
      <c r="T2238" s="284">
        <v>662</v>
      </c>
      <c r="U2238" s="284">
        <v>760</v>
      </c>
      <c r="V2238" s="284">
        <v>662</v>
      </c>
      <c r="W2238" s="284">
        <v>760</v>
      </c>
      <c r="X2238" s="284">
        <v>568</v>
      </c>
      <c r="Y2238" s="284">
        <v>662</v>
      </c>
      <c r="Z2238" s="284">
        <v>760</v>
      </c>
      <c r="AA2238" s="284">
        <v>656</v>
      </c>
      <c r="AB2238" s="284">
        <v>568</v>
      </c>
      <c r="AC2238" s="284">
        <v>662</v>
      </c>
      <c r="AD2238" s="284">
        <v>760</v>
      </c>
      <c r="AE2238" s="284">
        <v>656</v>
      </c>
      <c r="AF2238" s="284">
        <v>568</v>
      </c>
      <c r="AG2238" s="284">
        <v>662</v>
      </c>
      <c r="AH2238" s="284">
        <v>760</v>
      </c>
      <c r="AI2238" s="284">
        <v>662</v>
      </c>
      <c r="AJ2238" s="284">
        <v>568</v>
      </c>
      <c r="AK2238" s="284">
        <v>662</v>
      </c>
      <c r="AL2238" s="284">
        <v>760</v>
      </c>
      <c r="AM2238" s="284">
        <v>568</v>
      </c>
      <c r="AN2238" s="284">
        <v>662</v>
      </c>
      <c r="AO2238" s="284">
        <v>760</v>
      </c>
      <c r="AP2238" s="284">
        <v>728</v>
      </c>
      <c r="AQ2238" s="284">
        <v>728</v>
      </c>
      <c r="AR2238" s="284">
        <v>728</v>
      </c>
      <c r="AS2238" s="284">
        <v>728</v>
      </c>
      <c r="AU2238" t="s">
        <v>1952</v>
      </c>
    </row>
    <row r="2239" spans="4:47" ht="13.5" customHeight="1">
      <c r="D2239" s="283" t="s">
        <v>1994</v>
      </c>
      <c r="E2239" s="282"/>
      <c r="F2239" s="285" t="s">
        <v>1987</v>
      </c>
      <c r="G2239" s="199">
        <v>12.4</v>
      </c>
      <c r="H2239" s="284">
        <v>573</v>
      </c>
      <c r="I2239" s="284">
        <v>634</v>
      </c>
      <c r="J2239" s="284">
        <v>737</v>
      </c>
      <c r="K2239" s="284">
        <v>573</v>
      </c>
      <c r="L2239" s="284">
        <v>634</v>
      </c>
      <c r="M2239" s="284">
        <v>737</v>
      </c>
      <c r="N2239" s="284">
        <v>668</v>
      </c>
      <c r="O2239" s="284">
        <v>573</v>
      </c>
      <c r="P2239" s="284">
        <v>634</v>
      </c>
      <c r="Q2239" s="284">
        <v>737</v>
      </c>
      <c r="R2239" s="284">
        <v>668</v>
      </c>
      <c r="S2239" s="284">
        <v>573</v>
      </c>
      <c r="T2239" s="284">
        <v>634</v>
      </c>
      <c r="U2239" s="284">
        <v>737</v>
      </c>
      <c r="V2239" s="284">
        <v>634</v>
      </c>
      <c r="W2239" s="284">
        <v>737</v>
      </c>
      <c r="X2239" s="284">
        <v>573</v>
      </c>
      <c r="Y2239" s="284">
        <v>634</v>
      </c>
      <c r="Z2239" s="284">
        <v>737</v>
      </c>
      <c r="AA2239" s="284">
        <v>668</v>
      </c>
      <c r="AB2239" s="284">
        <v>573</v>
      </c>
      <c r="AC2239" s="284">
        <v>634</v>
      </c>
      <c r="AD2239" s="284">
        <v>737</v>
      </c>
      <c r="AE2239" s="284">
        <v>668</v>
      </c>
      <c r="AF2239" s="284">
        <v>573</v>
      </c>
      <c r="AG2239" s="284">
        <v>634</v>
      </c>
      <c r="AH2239" s="284">
        <v>737</v>
      </c>
      <c r="AI2239" s="284">
        <v>634</v>
      </c>
      <c r="AJ2239" s="284">
        <v>573</v>
      </c>
      <c r="AK2239" s="284">
        <v>634</v>
      </c>
      <c r="AL2239" s="284">
        <v>737</v>
      </c>
      <c r="AM2239" s="284">
        <v>573</v>
      </c>
      <c r="AN2239" s="284">
        <v>634</v>
      </c>
      <c r="AO2239" s="284">
        <v>737</v>
      </c>
      <c r="AP2239" s="284">
        <v>697</v>
      </c>
      <c r="AQ2239" s="284">
        <v>697</v>
      </c>
      <c r="AR2239" s="284">
        <v>697</v>
      </c>
      <c r="AS2239" s="284">
        <v>697</v>
      </c>
      <c r="AU2239" t="s">
        <v>1994</v>
      </c>
    </row>
    <row r="2240" spans="4:47" ht="13.5" customHeight="1">
      <c r="D2240" s="283" t="s">
        <v>2979</v>
      </c>
      <c r="E2240" s="282"/>
      <c r="F2240" s="285" t="s">
        <v>4101</v>
      </c>
      <c r="G2240" s="199">
        <v>13.1</v>
      </c>
      <c r="H2240" s="284">
        <v>582</v>
      </c>
      <c r="I2240" s="284">
        <v>679</v>
      </c>
      <c r="J2240" s="284">
        <v>780</v>
      </c>
      <c r="K2240" s="284">
        <v>582</v>
      </c>
      <c r="L2240" s="284">
        <v>679</v>
      </c>
      <c r="M2240" s="284">
        <v>780</v>
      </c>
      <c r="N2240" s="284">
        <v>681</v>
      </c>
      <c r="O2240" s="284">
        <v>582</v>
      </c>
      <c r="P2240" s="284">
        <v>679</v>
      </c>
      <c r="Q2240" s="284">
        <v>780</v>
      </c>
      <c r="R2240" s="284">
        <v>681</v>
      </c>
      <c r="S2240" s="284">
        <v>582</v>
      </c>
      <c r="T2240" s="284">
        <v>679</v>
      </c>
      <c r="U2240" s="284">
        <v>780</v>
      </c>
      <c r="V2240" s="284">
        <v>679</v>
      </c>
      <c r="W2240" s="284">
        <v>780</v>
      </c>
      <c r="X2240" s="284">
        <v>582</v>
      </c>
      <c r="Y2240" s="284">
        <v>679</v>
      </c>
      <c r="Z2240" s="284">
        <v>780</v>
      </c>
      <c r="AA2240" s="284">
        <v>681</v>
      </c>
      <c r="AB2240" s="284">
        <v>582</v>
      </c>
      <c r="AC2240" s="284">
        <v>679</v>
      </c>
      <c r="AD2240" s="284">
        <v>780</v>
      </c>
      <c r="AE2240" s="284">
        <v>681</v>
      </c>
      <c r="AF2240" s="284">
        <v>582</v>
      </c>
      <c r="AG2240" s="284">
        <v>679</v>
      </c>
      <c r="AH2240" s="284">
        <v>780</v>
      </c>
      <c r="AI2240" s="284">
        <v>679</v>
      </c>
      <c r="AJ2240" s="284">
        <v>582</v>
      </c>
      <c r="AK2240" s="284">
        <v>679</v>
      </c>
      <c r="AL2240" s="284">
        <v>780</v>
      </c>
      <c r="AM2240" s="284">
        <v>582</v>
      </c>
      <c r="AN2240" s="284">
        <v>679</v>
      </c>
      <c r="AO2240" s="284">
        <v>780</v>
      </c>
      <c r="AP2240" s="284">
        <v>747</v>
      </c>
      <c r="AQ2240" s="284">
        <v>747</v>
      </c>
      <c r="AR2240" s="284">
        <v>747</v>
      </c>
      <c r="AS2240" s="284">
        <v>747</v>
      </c>
      <c r="AU2240" t="s">
        <v>2979</v>
      </c>
    </row>
    <row r="2241" spans="4:47" ht="13.5" customHeight="1">
      <c r="D2241" s="283" t="s">
        <v>2980</v>
      </c>
      <c r="E2241" s="282"/>
      <c r="F2241" s="285" t="s">
        <v>4100</v>
      </c>
      <c r="G2241" s="199">
        <v>13.1</v>
      </c>
      <c r="H2241" s="284">
        <v>587</v>
      </c>
      <c r="I2241" s="284">
        <v>650</v>
      </c>
      <c r="J2241" s="284">
        <v>756</v>
      </c>
      <c r="K2241" s="284">
        <v>587</v>
      </c>
      <c r="L2241" s="284">
        <v>650</v>
      </c>
      <c r="M2241" s="284">
        <v>756</v>
      </c>
      <c r="N2241" s="284">
        <v>685</v>
      </c>
      <c r="O2241" s="284">
        <v>587</v>
      </c>
      <c r="P2241" s="284">
        <v>650</v>
      </c>
      <c r="Q2241" s="284">
        <v>756</v>
      </c>
      <c r="R2241" s="284">
        <v>685</v>
      </c>
      <c r="S2241" s="284">
        <v>587</v>
      </c>
      <c r="T2241" s="284">
        <v>650</v>
      </c>
      <c r="U2241" s="284">
        <v>756</v>
      </c>
      <c r="V2241" s="284">
        <v>650</v>
      </c>
      <c r="W2241" s="284">
        <v>756</v>
      </c>
      <c r="X2241" s="284">
        <v>587</v>
      </c>
      <c r="Y2241" s="284">
        <v>650</v>
      </c>
      <c r="Z2241" s="284">
        <v>756</v>
      </c>
      <c r="AA2241" s="284">
        <v>685</v>
      </c>
      <c r="AB2241" s="284">
        <v>587</v>
      </c>
      <c r="AC2241" s="284">
        <v>650</v>
      </c>
      <c r="AD2241" s="284">
        <v>756</v>
      </c>
      <c r="AE2241" s="284">
        <v>685</v>
      </c>
      <c r="AF2241" s="284">
        <v>587</v>
      </c>
      <c r="AG2241" s="284">
        <v>650</v>
      </c>
      <c r="AH2241" s="284">
        <v>756</v>
      </c>
      <c r="AI2241" s="284">
        <v>650</v>
      </c>
      <c r="AJ2241" s="284">
        <v>587</v>
      </c>
      <c r="AK2241" s="284">
        <v>650</v>
      </c>
      <c r="AL2241" s="284">
        <v>756</v>
      </c>
      <c r="AM2241" s="284">
        <v>587</v>
      </c>
      <c r="AN2241" s="284">
        <v>650</v>
      </c>
      <c r="AO2241" s="284">
        <v>756</v>
      </c>
      <c r="AP2241" s="284">
        <v>715</v>
      </c>
      <c r="AQ2241" s="284">
        <v>715</v>
      </c>
      <c r="AR2241" s="284">
        <v>715</v>
      </c>
      <c r="AS2241" s="284">
        <v>715</v>
      </c>
      <c r="AU2241" t="s">
        <v>2980</v>
      </c>
    </row>
    <row r="2242" spans="4:47" ht="13.5" customHeight="1">
      <c r="D2242" s="283" t="s">
        <v>1966</v>
      </c>
      <c r="E2242" s="282"/>
      <c r="F2242" s="285" t="s">
        <v>1959</v>
      </c>
      <c r="G2242" s="199">
        <v>13.799999999999999</v>
      </c>
      <c r="H2242" s="284">
        <v>593</v>
      </c>
      <c r="I2242" s="284">
        <v>693</v>
      </c>
      <c r="J2242" s="284">
        <v>796</v>
      </c>
      <c r="K2242" s="284">
        <v>593</v>
      </c>
      <c r="L2242" s="284">
        <v>693</v>
      </c>
      <c r="M2242" s="284">
        <v>796</v>
      </c>
      <c r="N2242" s="284">
        <v>686</v>
      </c>
      <c r="O2242" s="284">
        <v>593</v>
      </c>
      <c r="P2242" s="284">
        <v>693</v>
      </c>
      <c r="Q2242" s="284">
        <v>796</v>
      </c>
      <c r="R2242" s="284">
        <v>686</v>
      </c>
      <c r="S2242" s="284">
        <v>593</v>
      </c>
      <c r="T2242" s="284">
        <v>693</v>
      </c>
      <c r="U2242" s="284">
        <v>796</v>
      </c>
      <c r="V2242" s="284">
        <v>693</v>
      </c>
      <c r="W2242" s="284">
        <v>796</v>
      </c>
      <c r="X2242" s="284">
        <v>593</v>
      </c>
      <c r="Y2242" s="284">
        <v>693</v>
      </c>
      <c r="Z2242" s="284">
        <v>796</v>
      </c>
      <c r="AA2242" s="284">
        <v>686</v>
      </c>
      <c r="AB2242" s="284">
        <v>593</v>
      </c>
      <c r="AC2242" s="284">
        <v>693</v>
      </c>
      <c r="AD2242" s="284">
        <v>796</v>
      </c>
      <c r="AE2242" s="284">
        <v>686</v>
      </c>
      <c r="AF2242" s="284">
        <v>593</v>
      </c>
      <c r="AG2242" s="284">
        <v>693</v>
      </c>
      <c r="AH2242" s="284">
        <v>796</v>
      </c>
      <c r="AI2242" s="284">
        <v>693</v>
      </c>
      <c r="AJ2242" s="284">
        <v>593</v>
      </c>
      <c r="AK2242" s="284">
        <v>693</v>
      </c>
      <c r="AL2242" s="284">
        <v>796</v>
      </c>
      <c r="AM2242" s="284">
        <v>593</v>
      </c>
      <c r="AN2242" s="284">
        <v>693</v>
      </c>
      <c r="AO2242" s="284">
        <v>796</v>
      </c>
      <c r="AP2242" s="284">
        <v>762</v>
      </c>
      <c r="AQ2242" s="284">
        <v>762</v>
      </c>
      <c r="AR2242" s="284">
        <v>762</v>
      </c>
      <c r="AS2242" s="284">
        <v>762</v>
      </c>
      <c r="AU2242" t="s">
        <v>1966</v>
      </c>
    </row>
    <row r="2243" spans="4:47" ht="13.5" customHeight="1">
      <c r="D2243" s="283" t="s">
        <v>2008</v>
      </c>
      <c r="E2243" s="282"/>
      <c r="F2243" s="285" t="s">
        <v>2001</v>
      </c>
      <c r="G2243" s="199">
        <v>13.799999999999999</v>
      </c>
      <c r="H2243" s="284">
        <v>598</v>
      </c>
      <c r="I2243" s="284">
        <v>663</v>
      </c>
      <c r="J2243" s="284">
        <v>771</v>
      </c>
      <c r="K2243" s="284">
        <v>598</v>
      </c>
      <c r="L2243" s="284">
        <v>663</v>
      </c>
      <c r="M2243" s="284">
        <v>771</v>
      </c>
      <c r="N2243" s="284">
        <v>699</v>
      </c>
      <c r="O2243" s="284">
        <v>598</v>
      </c>
      <c r="P2243" s="284">
        <v>663</v>
      </c>
      <c r="Q2243" s="284">
        <v>771</v>
      </c>
      <c r="R2243" s="284">
        <v>699</v>
      </c>
      <c r="S2243" s="284">
        <v>598</v>
      </c>
      <c r="T2243" s="284">
        <v>663</v>
      </c>
      <c r="U2243" s="284">
        <v>771</v>
      </c>
      <c r="V2243" s="284">
        <v>663</v>
      </c>
      <c r="W2243" s="284">
        <v>771</v>
      </c>
      <c r="X2243" s="284">
        <v>598</v>
      </c>
      <c r="Y2243" s="284">
        <v>663</v>
      </c>
      <c r="Z2243" s="284">
        <v>771</v>
      </c>
      <c r="AA2243" s="284">
        <v>699</v>
      </c>
      <c r="AB2243" s="284">
        <v>598</v>
      </c>
      <c r="AC2243" s="284">
        <v>663</v>
      </c>
      <c r="AD2243" s="284">
        <v>771</v>
      </c>
      <c r="AE2243" s="284">
        <v>699</v>
      </c>
      <c r="AF2243" s="284">
        <v>598</v>
      </c>
      <c r="AG2243" s="284">
        <v>663</v>
      </c>
      <c r="AH2243" s="284">
        <v>771</v>
      </c>
      <c r="AI2243" s="284">
        <v>663</v>
      </c>
      <c r="AJ2243" s="284">
        <v>598</v>
      </c>
      <c r="AK2243" s="284">
        <v>663</v>
      </c>
      <c r="AL2243" s="284">
        <v>771</v>
      </c>
      <c r="AM2243" s="284">
        <v>598</v>
      </c>
      <c r="AN2243" s="284">
        <v>663</v>
      </c>
      <c r="AO2243" s="284">
        <v>771</v>
      </c>
      <c r="AP2243" s="284">
        <v>729</v>
      </c>
      <c r="AQ2243" s="284">
        <v>729</v>
      </c>
      <c r="AR2243" s="284">
        <v>729</v>
      </c>
      <c r="AS2243" s="284">
        <v>729</v>
      </c>
      <c r="AU2243" t="s">
        <v>2008</v>
      </c>
    </row>
    <row r="2244" spans="4:47" ht="13.5" customHeight="1">
      <c r="D2244" s="283" t="s">
        <v>1939</v>
      </c>
      <c r="E2244" s="282"/>
      <c r="F2244" s="285" t="s">
        <v>1931</v>
      </c>
      <c r="G2244" s="199">
        <v>12</v>
      </c>
      <c r="H2244" s="284">
        <v>525</v>
      </c>
      <c r="I2244" s="284">
        <v>608</v>
      </c>
      <c r="J2244" s="284">
        <v>698</v>
      </c>
      <c r="K2244" s="284">
        <v>525</v>
      </c>
      <c r="L2244" s="284">
        <v>608</v>
      </c>
      <c r="M2244" s="284">
        <v>698</v>
      </c>
      <c r="N2244" s="284">
        <v>603</v>
      </c>
      <c r="O2244" s="284">
        <v>525</v>
      </c>
      <c r="P2244" s="284">
        <v>608</v>
      </c>
      <c r="Q2244" s="284">
        <v>698</v>
      </c>
      <c r="R2244" s="284">
        <v>603</v>
      </c>
      <c r="S2244" s="284">
        <v>525</v>
      </c>
      <c r="T2244" s="284">
        <v>608</v>
      </c>
      <c r="U2244" s="284">
        <v>698</v>
      </c>
      <c r="V2244" s="284">
        <v>608</v>
      </c>
      <c r="W2244" s="284">
        <v>698</v>
      </c>
      <c r="X2244" s="284">
        <v>525</v>
      </c>
      <c r="Y2244" s="284">
        <v>608</v>
      </c>
      <c r="Z2244" s="284">
        <v>698</v>
      </c>
      <c r="AA2244" s="284">
        <v>603</v>
      </c>
      <c r="AB2244" s="284">
        <v>525</v>
      </c>
      <c r="AC2244" s="284">
        <v>608</v>
      </c>
      <c r="AD2244" s="284">
        <v>698</v>
      </c>
      <c r="AE2244" s="284">
        <v>603</v>
      </c>
      <c r="AF2244" s="284">
        <v>525</v>
      </c>
      <c r="AG2244" s="284">
        <v>608</v>
      </c>
      <c r="AH2244" s="284">
        <v>698</v>
      </c>
      <c r="AI2244" s="284">
        <v>608</v>
      </c>
      <c r="AJ2244" s="284">
        <v>525</v>
      </c>
      <c r="AK2244" s="284">
        <v>608</v>
      </c>
      <c r="AL2244" s="284">
        <v>698</v>
      </c>
      <c r="AM2244" s="284">
        <v>525</v>
      </c>
      <c r="AN2244" s="284">
        <v>608</v>
      </c>
      <c r="AO2244" s="284">
        <v>698</v>
      </c>
      <c r="AP2244" s="284">
        <v>669</v>
      </c>
      <c r="AQ2244" s="284">
        <v>669</v>
      </c>
      <c r="AR2244" s="284">
        <v>669</v>
      </c>
      <c r="AS2244" s="284">
        <v>669</v>
      </c>
      <c r="AU2244" t="s">
        <v>1939</v>
      </c>
    </row>
    <row r="2245" spans="4:47" ht="13.5" customHeight="1">
      <c r="D2245" s="283" t="s">
        <v>1981</v>
      </c>
      <c r="E2245" s="282"/>
      <c r="F2245" s="285" t="s">
        <v>1973</v>
      </c>
      <c r="G2245" s="199">
        <v>12</v>
      </c>
      <c r="H2245" s="284">
        <v>529</v>
      </c>
      <c r="I2245" s="284">
        <v>581</v>
      </c>
      <c r="J2245" s="284">
        <v>676</v>
      </c>
      <c r="K2245" s="284">
        <v>529</v>
      </c>
      <c r="L2245" s="284">
        <v>581</v>
      </c>
      <c r="M2245" s="284">
        <v>676</v>
      </c>
      <c r="N2245" s="284">
        <v>615</v>
      </c>
      <c r="O2245" s="284">
        <v>529</v>
      </c>
      <c r="P2245" s="284">
        <v>581</v>
      </c>
      <c r="Q2245" s="284">
        <v>676</v>
      </c>
      <c r="R2245" s="284">
        <v>615</v>
      </c>
      <c r="S2245" s="284">
        <v>529</v>
      </c>
      <c r="T2245" s="284">
        <v>581</v>
      </c>
      <c r="U2245" s="284">
        <v>676</v>
      </c>
      <c r="V2245" s="284">
        <v>581</v>
      </c>
      <c r="W2245" s="284">
        <v>676</v>
      </c>
      <c r="X2245" s="284">
        <v>529</v>
      </c>
      <c r="Y2245" s="284">
        <v>581</v>
      </c>
      <c r="Z2245" s="284">
        <v>676</v>
      </c>
      <c r="AA2245" s="284">
        <v>615</v>
      </c>
      <c r="AB2245" s="284">
        <v>529</v>
      </c>
      <c r="AC2245" s="284">
        <v>581</v>
      </c>
      <c r="AD2245" s="284">
        <v>676</v>
      </c>
      <c r="AE2245" s="284">
        <v>615</v>
      </c>
      <c r="AF2245" s="284">
        <v>529</v>
      </c>
      <c r="AG2245" s="284">
        <v>581</v>
      </c>
      <c r="AH2245" s="284">
        <v>676</v>
      </c>
      <c r="AI2245" s="284">
        <v>581</v>
      </c>
      <c r="AJ2245" s="284">
        <v>529</v>
      </c>
      <c r="AK2245" s="284">
        <v>581</v>
      </c>
      <c r="AL2245" s="284">
        <v>676</v>
      </c>
      <c r="AM2245" s="284">
        <v>529</v>
      </c>
      <c r="AN2245" s="284">
        <v>581</v>
      </c>
      <c r="AO2245" s="284">
        <v>676</v>
      </c>
      <c r="AP2245" s="284">
        <v>639</v>
      </c>
      <c r="AQ2245" s="284">
        <v>639</v>
      </c>
      <c r="AR2245" s="284">
        <v>639</v>
      </c>
      <c r="AS2245" s="284">
        <v>639</v>
      </c>
      <c r="AU2245" t="s">
        <v>1981</v>
      </c>
    </row>
    <row r="2246" spans="4:47" ht="13.5" customHeight="1">
      <c r="D2246" s="283" t="s">
        <v>1953</v>
      </c>
      <c r="E2246" s="282"/>
      <c r="F2246" s="285" t="s">
        <v>1945</v>
      </c>
      <c r="G2246" s="199">
        <v>13.5</v>
      </c>
      <c r="H2246" s="284">
        <v>597</v>
      </c>
      <c r="I2246" s="284">
        <v>698</v>
      </c>
      <c r="J2246" s="284">
        <v>801</v>
      </c>
      <c r="K2246" s="284">
        <v>597</v>
      </c>
      <c r="L2246" s="284">
        <v>698</v>
      </c>
      <c r="M2246" s="284">
        <v>801</v>
      </c>
      <c r="N2246" s="284">
        <v>690</v>
      </c>
      <c r="O2246" s="284">
        <v>597</v>
      </c>
      <c r="P2246" s="284">
        <v>698</v>
      </c>
      <c r="Q2246" s="284">
        <v>801</v>
      </c>
      <c r="R2246" s="284">
        <v>690</v>
      </c>
      <c r="S2246" s="284">
        <v>597</v>
      </c>
      <c r="T2246" s="284">
        <v>698</v>
      </c>
      <c r="U2246" s="284">
        <v>801</v>
      </c>
      <c r="V2246" s="284">
        <v>698</v>
      </c>
      <c r="W2246" s="284">
        <v>801</v>
      </c>
      <c r="X2246" s="284">
        <v>597</v>
      </c>
      <c r="Y2246" s="284">
        <v>698</v>
      </c>
      <c r="Z2246" s="284">
        <v>801</v>
      </c>
      <c r="AA2246" s="284">
        <v>690</v>
      </c>
      <c r="AB2246" s="284">
        <v>597</v>
      </c>
      <c r="AC2246" s="284">
        <v>698</v>
      </c>
      <c r="AD2246" s="284">
        <v>801</v>
      </c>
      <c r="AE2246" s="284">
        <v>690</v>
      </c>
      <c r="AF2246" s="284">
        <v>597</v>
      </c>
      <c r="AG2246" s="284">
        <v>698</v>
      </c>
      <c r="AH2246" s="284">
        <v>801</v>
      </c>
      <c r="AI2246" s="284">
        <v>698</v>
      </c>
      <c r="AJ2246" s="284">
        <v>597</v>
      </c>
      <c r="AK2246" s="284">
        <v>698</v>
      </c>
      <c r="AL2246" s="284">
        <v>801</v>
      </c>
      <c r="AM2246" s="284">
        <v>597</v>
      </c>
      <c r="AN2246" s="284">
        <v>698</v>
      </c>
      <c r="AO2246" s="284">
        <v>801</v>
      </c>
      <c r="AP2246" s="284">
        <v>767</v>
      </c>
      <c r="AQ2246" s="284">
        <v>767</v>
      </c>
      <c r="AR2246" s="284">
        <v>767</v>
      </c>
      <c r="AS2246" s="284">
        <v>767</v>
      </c>
      <c r="AU2246" t="s">
        <v>1953</v>
      </c>
    </row>
    <row r="2247" spans="4:47" ht="13.5" customHeight="1">
      <c r="D2247" s="283" t="s">
        <v>1995</v>
      </c>
      <c r="E2247" s="282"/>
      <c r="F2247" s="285" t="s">
        <v>1987</v>
      </c>
      <c r="G2247" s="199">
        <v>13.5</v>
      </c>
      <c r="H2247" s="284">
        <v>603</v>
      </c>
      <c r="I2247" s="284">
        <v>667</v>
      </c>
      <c r="J2247" s="284">
        <v>776</v>
      </c>
      <c r="K2247" s="284">
        <v>603</v>
      </c>
      <c r="L2247" s="284">
        <v>667</v>
      </c>
      <c r="M2247" s="284">
        <v>776</v>
      </c>
      <c r="N2247" s="284">
        <v>704</v>
      </c>
      <c r="O2247" s="284">
        <v>603</v>
      </c>
      <c r="P2247" s="284">
        <v>667</v>
      </c>
      <c r="Q2247" s="284">
        <v>776</v>
      </c>
      <c r="R2247" s="284">
        <v>704</v>
      </c>
      <c r="S2247" s="284">
        <v>603</v>
      </c>
      <c r="T2247" s="284">
        <v>667</v>
      </c>
      <c r="U2247" s="284">
        <v>776</v>
      </c>
      <c r="V2247" s="284">
        <v>667</v>
      </c>
      <c r="W2247" s="284">
        <v>776</v>
      </c>
      <c r="X2247" s="284">
        <v>603</v>
      </c>
      <c r="Y2247" s="284">
        <v>667</v>
      </c>
      <c r="Z2247" s="284">
        <v>776</v>
      </c>
      <c r="AA2247" s="284">
        <v>704</v>
      </c>
      <c r="AB2247" s="284">
        <v>603</v>
      </c>
      <c r="AC2247" s="284">
        <v>667</v>
      </c>
      <c r="AD2247" s="284">
        <v>776</v>
      </c>
      <c r="AE2247" s="284">
        <v>704</v>
      </c>
      <c r="AF2247" s="284">
        <v>603</v>
      </c>
      <c r="AG2247" s="284">
        <v>667</v>
      </c>
      <c r="AH2247" s="284">
        <v>776</v>
      </c>
      <c r="AI2247" s="284">
        <v>667</v>
      </c>
      <c r="AJ2247" s="284">
        <v>603</v>
      </c>
      <c r="AK2247" s="284">
        <v>667</v>
      </c>
      <c r="AL2247" s="284">
        <v>776</v>
      </c>
      <c r="AM2247" s="284">
        <v>603</v>
      </c>
      <c r="AN2247" s="284">
        <v>667</v>
      </c>
      <c r="AO2247" s="284">
        <v>776</v>
      </c>
      <c r="AP2247" s="284">
        <v>733</v>
      </c>
      <c r="AQ2247" s="284">
        <v>733</v>
      </c>
      <c r="AR2247" s="284">
        <v>733</v>
      </c>
      <c r="AS2247" s="284">
        <v>733</v>
      </c>
      <c r="AU2247" t="s">
        <v>1995</v>
      </c>
    </row>
    <row r="2248" spans="4:47" ht="13.5" customHeight="1">
      <c r="D2248" s="283" t="s">
        <v>2981</v>
      </c>
      <c r="E2248" s="282"/>
      <c r="F2248" s="285" t="s">
        <v>4101</v>
      </c>
      <c r="G2248" s="199">
        <v>14.299999999999999</v>
      </c>
      <c r="H2248" s="284">
        <v>607</v>
      </c>
      <c r="I2248" s="284">
        <v>710</v>
      </c>
      <c r="J2248" s="284">
        <v>815</v>
      </c>
      <c r="K2248" s="284">
        <v>607</v>
      </c>
      <c r="L2248" s="284">
        <v>710</v>
      </c>
      <c r="M2248" s="284">
        <v>815</v>
      </c>
      <c r="N2248" s="284">
        <v>711</v>
      </c>
      <c r="O2248" s="284">
        <v>607</v>
      </c>
      <c r="P2248" s="284">
        <v>710</v>
      </c>
      <c r="Q2248" s="284">
        <v>815</v>
      </c>
      <c r="R2248" s="284">
        <v>711</v>
      </c>
      <c r="S2248" s="284">
        <v>607</v>
      </c>
      <c r="T2248" s="284">
        <v>710</v>
      </c>
      <c r="U2248" s="284">
        <v>815</v>
      </c>
      <c r="V2248" s="284">
        <v>710</v>
      </c>
      <c r="W2248" s="284">
        <v>815</v>
      </c>
      <c r="X2248" s="284">
        <v>607</v>
      </c>
      <c r="Y2248" s="284">
        <v>710</v>
      </c>
      <c r="Z2248" s="284">
        <v>815</v>
      </c>
      <c r="AA2248" s="284">
        <v>711</v>
      </c>
      <c r="AB2248" s="284">
        <v>607</v>
      </c>
      <c r="AC2248" s="284">
        <v>710</v>
      </c>
      <c r="AD2248" s="284">
        <v>815</v>
      </c>
      <c r="AE2248" s="284">
        <v>711</v>
      </c>
      <c r="AF2248" s="284">
        <v>607</v>
      </c>
      <c r="AG2248" s="284">
        <v>710</v>
      </c>
      <c r="AH2248" s="284">
        <v>815</v>
      </c>
      <c r="AI2248" s="284">
        <v>710</v>
      </c>
      <c r="AJ2248" s="284">
        <v>607</v>
      </c>
      <c r="AK2248" s="284">
        <v>710</v>
      </c>
      <c r="AL2248" s="284">
        <v>815</v>
      </c>
      <c r="AM2248" s="284">
        <v>607</v>
      </c>
      <c r="AN2248" s="284">
        <v>710</v>
      </c>
      <c r="AO2248" s="284">
        <v>815</v>
      </c>
      <c r="AP2248" s="284">
        <v>781</v>
      </c>
      <c r="AQ2248" s="284">
        <v>781</v>
      </c>
      <c r="AR2248" s="284">
        <v>781</v>
      </c>
      <c r="AS2248" s="284">
        <v>781</v>
      </c>
      <c r="AU2248" t="s">
        <v>2981</v>
      </c>
    </row>
    <row r="2249" spans="4:47" ht="13.5" customHeight="1">
      <c r="D2249" s="283" t="s">
        <v>2982</v>
      </c>
      <c r="E2249" s="282"/>
      <c r="F2249" s="285" t="s">
        <v>4100</v>
      </c>
      <c r="G2249" s="199">
        <v>14.299999999999999</v>
      </c>
      <c r="H2249" s="284">
        <v>612</v>
      </c>
      <c r="I2249" s="284">
        <v>678</v>
      </c>
      <c r="J2249" s="284">
        <v>789</v>
      </c>
      <c r="K2249" s="284">
        <v>612</v>
      </c>
      <c r="L2249" s="284">
        <v>678</v>
      </c>
      <c r="M2249" s="284">
        <v>789</v>
      </c>
      <c r="N2249" s="284">
        <v>716</v>
      </c>
      <c r="O2249" s="284">
        <v>612</v>
      </c>
      <c r="P2249" s="284">
        <v>678</v>
      </c>
      <c r="Q2249" s="284">
        <v>789</v>
      </c>
      <c r="R2249" s="284">
        <v>716</v>
      </c>
      <c r="S2249" s="284">
        <v>612</v>
      </c>
      <c r="T2249" s="284">
        <v>678</v>
      </c>
      <c r="U2249" s="284">
        <v>789</v>
      </c>
      <c r="V2249" s="284">
        <v>678</v>
      </c>
      <c r="W2249" s="284">
        <v>789</v>
      </c>
      <c r="X2249" s="284">
        <v>612</v>
      </c>
      <c r="Y2249" s="284">
        <v>678</v>
      </c>
      <c r="Z2249" s="284">
        <v>789</v>
      </c>
      <c r="AA2249" s="284">
        <v>716</v>
      </c>
      <c r="AB2249" s="284">
        <v>612</v>
      </c>
      <c r="AC2249" s="284">
        <v>678</v>
      </c>
      <c r="AD2249" s="284">
        <v>789</v>
      </c>
      <c r="AE2249" s="284">
        <v>716</v>
      </c>
      <c r="AF2249" s="284">
        <v>612</v>
      </c>
      <c r="AG2249" s="284">
        <v>678</v>
      </c>
      <c r="AH2249" s="284">
        <v>789</v>
      </c>
      <c r="AI2249" s="284">
        <v>678</v>
      </c>
      <c r="AJ2249" s="284">
        <v>612</v>
      </c>
      <c r="AK2249" s="284">
        <v>678</v>
      </c>
      <c r="AL2249" s="284">
        <v>789</v>
      </c>
      <c r="AM2249" s="284">
        <v>612</v>
      </c>
      <c r="AN2249" s="284">
        <v>678</v>
      </c>
      <c r="AO2249" s="284">
        <v>789</v>
      </c>
      <c r="AP2249" s="284">
        <v>746</v>
      </c>
      <c r="AQ2249" s="284">
        <v>746</v>
      </c>
      <c r="AR2249" s="284">
        <v>746</v>
      </c>
      <c r="AS2249" s="284">
        <v>746</v>
      </c>
      <c r="AU2249" t="s">
        <v>2982</v>
      </c>
    </row>
    <row r="2250" spans="4:47" ht="13.5" customHeight="1">
      <c r="D2250" s="283" t="s">
        <v>1967</v>
      </c>
      <c r="E2250" s="282"/>
      <c r="F2250" s="285" t="s">
        <v>1959</v>
      </c>
      <c r="G2250" s="199">
        <v>15</v>
      </c>
      <c r="H2250" s="284">
        <v>620</v>
      </c>
      <c r="I2250" s="284">
        <v>726</v>
      </c>
      <c r="J2250" s="284">
        <v>834</v>
      </c>
      <c r="K2250" s="284">
        <v>620</v>
      </c>
      <c r="L2250" s="284">
        <v>726</v>
      </c>
      <c r="M2250" s="284">
        <v>834</v>
      </c>
      <c r="N2250" s="284">
        <v>717</v>
      </c>
      <c r="O2250" s="284">
        <v>620</v>
      </c>
      <c r="P2250" s="284">
        <v>726</v>
      </c>
      <c r="Q2250" s="284">
        <v>834</v>
      </c>
      <c r="R2250" s="284">
        <v>717</v>
      </c>
      <c r="S2250" s="284">
        <v>620</v>
      </c>
      <c r="T2250" s="284">
        <v>726</v>
      </c>
      <c r="U2250" s="284">
        <v>834</v>
      </c>
      <c r="V2250" s="284">
        <v>726</v>
      </c>
      <c r="W2250" s="284">
        <v>834</v>
      </c>
      <c r="X2250" s="284">
        <v>620</v>
      </c>
      <c r="Y2250" s="284">
        <v>726</v>
      </c>
      <c r="Z2250" s="284">
        <v>834</v>
      </c>
      <c r="AA2250" s="284">
        <v>717</v>
      </c>
      <c r="AB2250" s="284">
        <v>620</v>
      </c>
      <c r="AC2250" s="284">
        <v>726</v>
      </c>
      <c r="AD2250" s="284">
        <v>834</v>
      </c>
      <c r="AE2250" s="284">
        <v>717</v>
      </c>
      <c r="AF2250" s="284">
        <v>620</v>
      </c>
      <c r="AG2250" s="284">
        <v>726</v>
      </c>
      <c r="AH2250" s="284">
        <v>834</v>
      </c>
      <c r="AI2250" s="284">
        <v>726</v>
      </c>
      <c r="AJ2250" s="284">
        <v>620</v>
      </c>
      <c r="AK2250" s="284">
        <v>726</v>
      </c>
      <c r="AL2250" s="284">
        <v>834</v>
      </c>
      <c r="AM2250" s="284">
        <v>620</v>
      </c>
      <c r="AN2250" s="284">
        <v>726</v>
      </c>
      <c r="AO2250" s="284">
        <v>834</v>
      </c>
      <c r="AP2250" s="284">
        <v>798</v>
      </c>
      <c r="AQ2250" s="284">
        <v>798</v>
      </c>
      <c r="AR2250" s="284">
        <v>798</v>
      </c>
      <c r="AS2250" s="284">
        <v>798</v>
      </c>
      <c r="AU2250" t="s">
        <v>1967</v>
      </c>
    </row>
    <row r="2251" spans="4:47" ht="13.5" customHeight="1">
      <c r="D2251" s="283" t="s">
        <v>2009</v>
      </c>
      <c r="E2251" s="282"/>
      <c r="F2251" s="285" t="s">
        <v>2001</v>
      </c>
      <c r="G2251" s="199">
        <v>15</v>
      </c>
      <c r="H2251" s="284">
        <v>625</v>
      </c>
      <c r="I2251" s="284">
        <v>693</v>
      </c>
      <c r="J2251" s="284">
        <v>806</v>
      </c>
      <c r="K2251" s="284">
        <v>625</v>
      </c>
      <c r="L2251" s="284">
        <v>693</v>
      </c>
      <c r="M2251" s="284">
        <v>806</v>
      </c>
      <c r="N2251" s="284">
        <v>732</v>
      </c>
      <c r="O2251" s="284">
        <v>625</v>
      </c>
      <c r="P2251" s="284">
        <v>693</v>
      </c>
      <c r="Q2251" s="284">
        <v>806</v>
      </c>
      <c r="R2251" s="284">
        <v>732</v>
      </c>
      <c r="S2251" s="284">
        <v>625</v>
      </c>
      <c r="T2251" s="284">
        <v>693</v>
      </c>
      <c r="U2251" s="284">
        <v>806</v>
      </c>
      <c r="V2251" s="284">
        <v>693</v>
      </c>
      <c r="W2251" s="284">
        <v>806</v>
      </c>
      <c r="X2251" s="284">
        <v>625</v>
      </c>
      <c r="Y2251" s="284">
        <v>693</v>
      </c>
      <c r="Z2251" s="284">
        <v>806</v>
      </c>
      <c r="AA2251" s="284">
        <v>732</v>
      </c>
      <c r="AB2251" s="284">
        <v>625</v>
      </c>
      <c r="AC2251" s="284">
        <v>693</v>
      </c>
      <c r="AD2251" s="284">
        <v>806</v>
      </c>
      <c r="AE2251" s="284">
        <v>732</v>
      </c>
      <c r="AF2251" s="284">
        <v>625</v>
      </c>
      <c r="AG2251" s="284">
        <v>693</v>
      </c>
      <c r="AH2251" s="284">
        <v>806</v>
      </c>
      <c r="AI2251" s="284">
        <v>693</v>
      </c>
      <c r="AJ2251" s="284">
        <v>625</v>
      </c>
      <c r="AK2251" s="284">
        <v>693</v>
      </c>
      <c r="AL2251" s="284">
        <v>806</v>
      </c>
      <c r="AM2251" s="284">
        <v>625</v>
      </c>
      <c r="AN2251" s="284">
        <v>693</v>
      </c>
      <c r="AO2251" s="284">
        <v>806</v>
      </c>
      <c r="AP2251" s="284">
        <v>762</v>
      </c>
      <c r="AQ2251" s="284">
        <v>762</v>
      </c>
      <c r="AR2251" s="284">
        <v>762</v>
      </c>
      <c r="AS2251" s="284">
        <v>762</v>
      </c>
      <c r="AU2251" t="s">
        <v>2009</v>
      </c>
    </row>
    <row r="2252" spans="4:47" ht="13.5" customHeight="1">
      <c r="D2252" s="283" t="s">
        <v>1940</v>
      </c>
      <c r="E2252" s="282"/>
      <c r="F2252" s="285" t="s">
        <v>1931</v>
      </c>
      <c r="G2252" s="199">
        <v>13</v>
      </c>
      <c r="H2252" s="284">
        <v>546</v>
      </c>
      <c r="I2252" s="284">
        <v>634</v>
      </c>
      <c r="J2252" s="284">
        <v>728</v>
      </c>
      <c r="K2252" s="284">
        <v>546</v>
      </c>
      <c r="L2252" s="284">
        <v>634</v>
      </c>
      <c r="M2252" s="284">
        <v>728</v>
      </c>
      <c r="N2252" s="284">
        <v>627</v>
      </c>
      <c r="O2252" s="284">
        <v>546</v>
      </c>
      <c r="P2252" s="284">
        <v>634</v>
      </c>
      <c r="Q2252" s="284">
        <v>728</v>
      </c>
      <c r="R2252" s="284">
        <v>627</v>
      </c>
      <c r="S2252" s="284">
        <v>546</v>
      </c>
      <c r="T2252" s="284">
        <v>634</v>
      </c>
      <c r="U2252" s="284">
        <v>728</v>
      </c>
      <c r="V2252" s="284">
        <v>634</v>
      </c>
      <c r="W2252" s="284">
        <v>728</v>
      </c>
      <c r="X2252" s="284">
        <v>546</v>
      </c>
      <c r="Y2252" s="284">
        <v>634</v>
      </c>
      <c r="Z2252" s="284">
        <v>728</v>
      </c>
      <c r="AA2252" s="284">
        <v>627</v>
      </c>
      <c r="AB2252" s="284">
        <v>546</v>
      </c>
      <c r="AC2252" s="284">
        <v>634</v>
      </c>
      <c r="AD2252" s="284">
        <v>728</v>
      </c>
      <c r="AE2252" s="284">
        <v>627</v>
      </c>
      <c r="AF2252" s="284">
        <v>546</v>
      </c>
      <c r="AG2252" s="284">
        <v>634</v>
      </c>
      <c r="AH2252" s="284">
        <v>728</v>
      </c>
      <c r="AI2252" s="284">
        <v>634</v>
      </c>
      <c r="AJ2252" s="284">
        <v>546</v>
      </c>
      <c r="AK2252" s="284">
        <v>634</v>
      </c>
      <c r="AL2252" s="284">
        <v>728</v>
      </c>
      <c r="AM2252" s="284">
        <v>546</v>
      </c>
      <c r="AN2252" s="284">
        <v>634</v>
      </c>
      <c r="AO2252" s="284">
        <v>728</v>
      </c>
      <c r="AP2252" s="284">
        <v>698</v>
      </c>
      <c r="AQ2252" s="284">
        <v>698</v>
      </c>
      <c r="AR2252" s="284">
        <v>698</v>
      </c>
      <c r="AS2252" s="284">
        <v>698</v>
      </c>
      <c r="AU2252" t="s">
        <v>1940</v>
      </c>
    </row>
    <row r="2253" spans="4:47" ht="13.5" customHeight="1">
      <c r="D2253" s="283" t="s">
        <v>1982</v>
      </c>
      <c r="E2253" s="282"/>
      <c r="F2253" s="285" t="s">
        <v>1973</v>
      </c>
      <c r="G2253" s="199">
        <v>13</v>
      </c>
      <c r="H2253" s="284">
        <v>551</v>
      </c>
      <c r="I2253" s="284">
        <v>605</v>
      </c>
      <c r="J2253" s="284">
        <v>704</v>
      </c>
      <c r="K2253" s="284">
        <v>551</v>
      </c>
      <c r="L2253" s="284">
        <v>605</v>
      </c>
      <c r="M2253" s="284">
        <v>704</v>
      </c>
      <c r="N2253" s="284">
        <v>640</v>
      </c>
      <c r="O2253" s="284">
        <v>551</v>
      </c>
      <c r="P2253" s="284">
        <v>605</v>
      </c>
      <c r="Q2253" s="284">
        <v>704</v>
      </c>
      <c r="R2253" s="284">
        <v>640</v>
      </c>
      <c r="S2253" s="284">
        <v>551</v>
      </c>
      <c r="T2253" s="284">
        <v>605</v>
      </c>
      <c r="U2253" s="284">
        <v>704</v>
      </c>
      <c r="V2253" s="284">
        <v>605</v>
      </c>
      <c r="W2253" s="284">
        <v>704</v>
      </c>
      <c r="X2253" s="284">
        <v>551</v>
      </c>
      <c r="Y2253" s="284">
        <v>605</v>
      </c>
      <c r="Z2253" s="284">
        <v>704</v>
      </c>
      <c r="AA2253" s="284">
        <v>640</v>
      </c>
      <c r="AB2253" s="284">
        <v>551</v>
      </c>
      <c r="AC2253" s="284">
        <v>605</v>
      </c>
      <c r="AD2253" s="284">
        <v>704</v>
      </c>
      <c r="AE2253" s="284">
        <v>640</v>
      </c>
      <c r="AF2253" s="284">
        <v>551</v>
      </c>
      <c r="AG2253" s="284">
        <v>605</v>
      </c>
      <c r="AH2253" s="284">
        <v>704</v>
      </c>
      <c r="AI2253" s="284">
        <v>605</v>
      </c>
      <c r="AJ2253" s="284">
        <v>551</v>
      </c>
      <c r="AK2253" s="284">
        <v>605</v>
      </c>
      <c r="AL2253" s="284">
        <v>704</v>
      </c>
      <c r="AM2253" s="284">
        <v>551</v>
      </c>
      <c r="AN2253" s="284">
        <v>605</v>
      </c>
      <c r="AO2253" s="284">
        <v>704</v>
      </c>
      <c r="AP2253" s="284">
        <v>665</v>
      </c>
      <c r="AQ2253" s="284">
        <v>665</v>
      </c>
      <c r="AR2253" s="284">
        <v>665</v>
      </c>
      <c r="AS2253" s="284">
        <v>665</v>
      </c>
      <c r="AU2253" t="s">
        <v>1982</v>
      </c>
    </row>
    <row r="2254" spans="4:47" ht="13.5" customHeight="1">
      <c r="D2254" s="283" t="s">
        <v>1954</v>
      </c>
      <c r="E2254" s="282"/>
      <c r="F2254" s="285" t="s">
        <v>1945</v>
      </c>
      <c r="G2254" s="199">
        <v>14.7</v>
      </c>
      <c r="H2254" s="284">
        <v>619</v>
      </c>
      <c r="I2254" s="284">
        <v>725</v>
      </c>
      <c r="J2254" s="284">
        <v>832</v>
      </c>
      <c r="K2254" s="284">
        <v>619</v>
      </c>
      <c r="L2254" s="284">
        <v>725</v>
      </c>
      <c r="M2254" s="284">
        <v>832</v>
      </c>
      <c r="N2254" s="284">
        <v>716</v>
      </c>
      <c r="O2254" s="284">
        <v>619</v>
      </c>
      <c r="P2254" s="284">
        <v>725</v>
      </c>
      <c r="Q2254" s="284">
        <v>832</v>
      </c>
      <c r="R2254" s="284">
        <v>716</v>
      </c>
      <c r="S2254" s="284">
        <v>619</v>
      </c>
      <c r="T2254" s="284">
        <v>725</v>
      </c>
      <c r="U2254" s="284">
        <v>832</v>
      </c>
      <c r="V2254" s="284">
        <v>725</v>
      </c>
      <c r="W2254" s="284">
        <v>832</v>
      </c>
      <c r="X2254" s="284">
        <v>619</v>
      </c>
      <c r="Y2254" s="284">
        <v>725</v>
      </c>
      <c r="Z2254" s="284">
        <v>832</v>
      </c>
      <c r="AA2254" s="284">
        <v>716</v>
      </c>
      <c r="AB2254" s="284">
        <v>619</v>
      </c>
      <c r="AC2254" s="284">
        <v>725</v>
      </c>
      <c r="AD2254" s="284">
        <v>832</v>
      </c>
      <c r="AE2254" s="284">
        <v>716</v>
      </c>
      <c r="AF2254" s="284">
        <v>619</v>
      </c>
      <c r="AG2254" s="284">
        <v>725</v>
      </c>
      <c r="AH2254" s="284">
        <v>832</v>
      </c>
      <c r="AI2254" s="284">
        <v>725</v>
      </c>
      <c r="AJ2254" s="284">
        <v>619</v>
      </c>
      <c r="AK2254" s="284">
        <v>725</v>
      </c>
      <c r="AL2254" s="284">
        <v>832</v>
      </c>
      <c r="AM2254" s="284">
        <v>619</v>
      </c>
      <c r="AN2254" s="284">
        <v>725</v>
      </c>
      <c r="AO2254" s="284">
        <v>832</v>
      </c>
      <c r="AP2254" s="284">
        <v>797</v>
      </c>
      <c r="AQ2254" s="284">
        <v>797</v>
      </c>
      <c r="AR2254" s="284">
        <v>797</v>
      </c>
      <c r="AS2254" s="284">
        <v>797</v>
      </c>
      <c r="AU2254" t="s">
        <v>1954</v>
      </c>
    </row>
    <row r="2255" spans="4:47" ht="13.5" customHeight="1">
      <c r="D2255" s="283" t="s">
        <v>1996</v>
      </c>
      <c r="E2255" s="282"/>
      <c r="F2255" s="285" t="s">
        <v>1987</v>
      </c>
      <c r="G2255" s="199">
        <v>14.7</v>
      </c>
      <c r="H2255" s="284">
        <v>625</v>
      </c>
      <c r="I2255" s="284">
        <v>692</v>
      </c>
      <c r="J2255" s="284">
        <v>805</v>
      </c>
      <c r="K2255" s="284">
        <v>625</v>
      </c>
      <c r="L2255" s="284">
        <v>692</v>
      </c>
      <c r="M2255" s="284">
        <v>805</v>
      </c>
      <c r="N2255" s="284">
        <v>731</v>
      </c>
      <c r="O2255" s="284">
        <v>625</v>
      </c>
      <c r="P2255" s="284">
        <v>692</v>
      </c>
      <c r="Q2255" s="284">
        <v>805</v>
      </c>
      <c r="R2255" s="284">
        <v>731</v>
      </c>
      <c r="S2255" s="284">
        <v>625</v>
      </c>
      <c r="T2255" s="284">
        <v>692</v>
      </c>
      <c r="U2255" s="284">
        <v>805</v>
      </c>
      <c r="V2255" s="284">
        <v>692</v>
      </c>
      <c r="W2255" s="284">
        <v>805</v>
      </c>
      <c r="X2255" s="284">
        <v>625</v>
      </c>
      <c r="Y2255" s="284">
        <v>692</v>
      </c>
      <c r="Z2255" s="284">
        <v>805</v>
      </c>
      <c r="AA2255" s="284">
        <v>731</v>
      </c>
      <c r="AB2255" s="284">
        <v>625</v>
      </c>
      <c r="AC2255" s="284">
        <v>692</v>
      </c>
      <c r="AD2255" s="284">
        <v>805</v>
      </c>
      <c r="AE2255" s="284">
        <v>731</v>
      </c>
      <c r="AF2255" s="284">
        <v>625</v>
      </c>
      <c r="AG2255" s="284">
        <v>692</v>
      </c>
      <c r="AH2255" s="284">
        <v>805</v>
      </c>
      <c r="AI2255" s="284">
        <v>692</v>
      </c>
      <c r="AJ2255" s="284">
        <v>625</v>
      </c>
      <c r="AK2255" s="284">
        <v>692</v>
      </c>
      <c r="AL2255" s="284">
        <v>805</v>
      </c>
      <c r="AM2255" s="284">
        <v>625</v>
      </c>
      <c r="AN2255" s="284">
        <v>692</v>
      </c>
      <c r="AO2255" s="284">
        <v>805</v>
      </c>
      <c r="AP2255" s="284">
        <v>761</v>
      </c>
      <c r="AQ2255" s="284">
        <v>761</v>
      </c>
      <c r="AR2255" s="284">
        <v>761</v>
      </c>
      <c r="AS2255" s="284">
        <v>761</v>
      </c>
      <c r="AU2255" t="s">
        <v>1996</v>
      </c>
    </row>
    <row r="2256" spans="4:47" ht="13.5" customHeight="1">
      <c r="D2256" s="283" t="s">
        <v>2983</v>
      </c>
      <c r="E2256" s="282"/>
      <c r="F2256" s="285" t="s">
        <v>4101</v>
      </c>
      <c r="G2256" s="199">
        <v>15.5</v>
      </c>
      <c r="H2256" s="284">
        <v>632</v>
      </c>
      <c r="I2256" s="284">
        <v>741</v>
      </c>
      <c r="J2256" s="284">
        <v>851</v>
      </c>
      <c r="K2256" s="284">
        <v>632</v>
      </c>
      <c r="L2256" s="284">
        <v>741</v>
      </c>
      <c r="M2256" s="284">
        <v>851</v>
      </c>
      <c r="N2256" s="284">
        <v>741</v>
      </c>
      <c r="O2256" s="284">
        <v>632</v>
      </c>
      <c r="P2256" s="284">
        <v>741</v>
      </c>
      <c r="Q2256" s="284">
        <v>851</v>
      </c>
      <c r="R2256" s="284">
        <v>741</v>
      </c>
      <c r="S2256" s="284">
        <v>632</v>
      </c>
      <c r="T2256" s="284">
        <v>741</v>
      </c>
      <c r="U2256" s="284">
        <v>851</v>
      </c>
      <c r="V2256" s="284">
        <v>741</v>
      </c>
      <c r="W2256" s="284">
        <v>851</v>
      </c>
      <c r="X2256" s="284">
        <v>632</v>
      </c>
      <c r="Y2256" s="284">
        <v>741</v>
      </c>
      <c r="Z2256" s="284">
        <v>851</v>
      </c>
      <c r="AA2256" s="284">
        <v>741</v>
      </c>
      <c r="AB2256" s="284">
        <v>632</v>
      </c>
      <c r="AC2256" s="284">
        <v>741</v>
      </c>
      <c r="AD2256" s="284">
        <v>851</v>
      </c>
      <c r="AE2256" s="284">
        <v>741</v>
      </c>
      <c r="AF2256" s="284">
        <v>632</v>
      </c>
      <c r="AG2256" s="284">
        <v>741</v>
      </c>
      <c r="AH2256" s="284">
        <v>851</v>
      </c>
      <c r="AI2256" s="284">
        <v>741</v>
      </c>
      <c r="AJ2256" s="284">
        <v>632</v>
      </c>
      <c r="AK2256" s="284">
        <v>741</v>
      </c>
      <c r="AL2256" s="284">
        <v>851</v>
      </c>
      <c r="AM2256" s="284">
        <v>632</v>
      </c>
      <c r="AN2256" s="284">
        <v>741</v>
      </c>
      <c r="AO2256" s="284">
        <v>851</v>
      </c>
      <c r="AP2256" s="284">
        <v>815</v>
      </c>
      <c r="AQ2256" s="284">
        <v>815</v>
      </c>
      <c r="AR2256" s="284">
        <v>815</v>
      </c>
      <c r="AS2256" s="284">
        <v>815</v>
      </c>
      <c r="AU2256" t="s">
        <v>2983</v>
      </c>
    </row>
    <row r="2257" spans="4:47" ht="13.5" customHeight="1">
      <c r="D2257" s="283" t="s">
        <v>2984</v>
      </c>
      <c r="E2257" s="282"/>
      <c r="F2257" s="285" t="s">
        <v>4100</v>
      </c>
      <c r="G2257" s="199">
        <v>15.5</v>
      </c>
      <c r="H2257" s="284">
        <v>646</v>
      </c>
      <c r="I2257" s="284">
        <v>715</v>
      </c>
      <c r="J2257" s="284">
        <v>832</v>
      </c>
      <c r="K2257" s="284">
        <v>646</v>
      </c>
      <c r="L2257" s="284">
        <v>715</v>
      </c>
      <c r="M2257" s="284">
        <v>832</v>
      </c>
      <c r="N2257" s="284">
        <v>756</v>
      </c>
      <c r="O2257" s="284">
        <v>646</v>
      </c>
      <c r="P2257" s="284">
        <v>715</v>
      </c>
      <c r="Q2257" s="284">
        <v>832</v>
      </c>
      <c r="R2257" s="284">
        <v>756</v>
      </c>
      <c r="S2257" s="284">
        <v>646</v>
      </c>
      <c r="T2257" s="284">
        <v>715</v>
      </c>
      <c r="U2257" s="284">
        <v>832</v>
      </c>
      <c r="V2257" s="284">
        <v>715</v>
      </c>
      <c r="W2257" s="284">
        <v>832</v>
      </c>
      <c r="X2257" s="284">
        <v>646</v>
      </c>
      <c r="Y2257" s="284">
        <v>715</v>
      </c>
      <c r="Z2257" s="284">
        <v>832</v>
      </c>
      <c r="AA2257" s="284">
        <v>756</v>
      </c>
      <c r="AB2257" s="284">
        <v>646</v>
      </c>
      <c r="AC2257" s="284">
        <v>715</v>
      </c>
      <c r="AD2257" s="284">
        <v>832</v>
      </c>
      <c r="AE2257" s="284">
        <v>756</v>
      </c>
      <c r="AF2257" s="284">
        <v>646</v>
      </c>
      <c r="AG2257" s="284">
        <v>715</v>
      </c>
      <c r="AH2257" s="284">
        <v>832</v>
      </c>
      <c r="AI2257" s="284">
        <v>715</v>
      </c>
      <c r="AJ2257" s="284">
        <v>646</v>
      </c>
      <c r="AK2257" s="284">
        <v>715</v>
      </c>
      <c r="AL2257" s="284">
        <v>832</v>
      </c>
      <c r="AM2257" s="284">
        <v>646</v>
      </c>
      <c r="AN2257" s="284">
        <v>715</v>
      </c>
      <c r="AO2257" s="284">
        <v>832</v>
      </c>
      <c r="AP2257" s="284">
        <v>786</v>
      </c>
      <c r="AQ2257" s="284">
        <v>786</v>
      </c>
      <c r="AR2257" s="284">
        <v>786</v>
      </c>
      <c r="AS2257" s="284">
        <v>786</v>
      </c>
      <c r="AU2257" t="s">
        <v>2984</v>
      </c>
    </row>
    <row r="2258" spans="4:47" ht="13.5" customHeight="1">
      <c r="D2258" s="283" t="s">
        <v>1968</v>
      </c>
      <c r="E2258" s="282"/>
      <c r="F2258" s="285" t="s">
        <v>1959</v>
      </c>
      <c r="G2258" s="199">
        <v>16.3</v>
      </c>
      <c r="H2258" s="284">
        <v>646</v>
      </c>
      <c r="I2258" s="284">
        <v>758</v>
      </c>
      <c r="J2258" s="284">
        <v>871</v>
      </c>
      <c r="K2258" s="284">
        <v>646</v>
      </c>
      <c r="L2258" s="284">
        <v>758</v>
      </c>
      <c r="M2258" s="284">
        <v>871</v>
      </c>
      <c r="N2258" s="284">
        <v>748</v>
      </c>
      <c r="O2258" s="284">
        <v>646</v>
      </c>
      <c r="P2258" s="284">
        <v>758</v>
      </c>
      <c r="Q2258" s="284">
        <v>871</v>
      </c>
      <c r="R2258" s="284">
        <v>748</v>
      </c>
      <c r="S2258" s="284">
        <v>646</v>
      </c>
      <c r="T2258" s="284">
        <v>758</v>
      </c>
      <c r="U2258" s="284">
        <v>871</v>
      </c>
      <c r="V2258" s="284">
        <v>758</v>
      </c>
      <c r="W2258" s="284">
        <v>871</v>
      </c>
      <c r="X2258" s="284">
        <v>646</v>
      </c>
      <c r="Y2258" s="284">
        <v>758</v>
      </c>
      <c r="Z2258" s="284">
        <v>871</v>
      </c>
      <c r="AA2258" s="284">
        <v>748</v>
      </c>
      <c r="AB2258" s="284">
        <v>646</v>
      </c>
      <c r="AC2258" s="284">
        <v>758</v>
      </c>
      <c r="AD2258" s="284">
        <v>871</v>
      </c>
      <c r="AE2258" s="284">
        <v>748</v>
      </c>
      <c r="AF2258" s="284">
        <v>646</v>
      </c>
      <c r="AG2258" s="284">
        <v>758</v>
      </c>
      <c r="AH2258" s="284">
        <v>871</v>
      </c>
      <c r="AI2258" s="284">
        <v>758</v>
      </c>
      <c r="AJ2258" s="284">
        <v>646</v>
      </c>
      <c r="AK2258" s="284">
        <v>758</v>
      </c>
      <c r="AL2258" s="284">
        <v>871</v>
      </c>
      <c r="AM2258" s="284">
        <v>646</v>
      </c>
      <c r="AN2258" s="284">
        <v>758</v>
      </c>
      <c r="AO2258" s="284">
        <v>871</v>
      </c>
      <c r="AP2258" s="284">
        <v>834</v>
      </c>
      <c r="AQ2258" s="284">
        <v>834</v>
      </c>
      <c r="AR2258" s="284">
        <v>834</v>
      </c>
      <c r="AS2258" s="284">
        <v>834</v>
      </c>
      <c r="AU2258" t="s">
        <v>1968</v>
      </c>
    </row>
    <row r="2259" spans="4:47" ht="13.5" customHeight="1">
      <c r="D2259" s="283" t="s">
        <v>2010</v>
      </c>
      <c r="E2259" s="282"/>
      <c r="F2259" s="285" t="s">
        <v>2001</v>
      </c>
      <c r="G2259" s="199">
        <v>16.3</v>
      </c>
      <c r="H2259" s="284">
        <v>652</v>
      </c>
      <c r="I2259" s="284">
        <v>722</v>
      </c>
      <c r="J2259" s="284">
        <v>841</v>
      </c>
      <c r="K2259" s="284">
        <v>652</v>
      </c>
      <c r="L2259" s="284">
        <v>722</v>
      </c>
      <c r="M2259" s="284">
        <v>841</v>
      </c>
      <c r="N2259" s="284">
        <v>763</v>
      </c>
      <c r="O2259" s="284">
        <v>652</v>
      </c>
      <c r="P2259" s="284">
        <v>722</v>
      </c>
      <c r="Q2259" s="284">
        <v>841</v>
      </c>
      <c r="R2259" s="284">
        <v>763</v>
      </c>
      <c r="S2259" s="284">
        <v>652</v>
      </c>
      <c r="T2259" s="284">
        <v>722</v>
      </c>
      <c r="U2259" s="284">
        <v>841</v>
      </c>
      <c r="V2259" s="284">
        <v>722</v>
      </c>
      <c r="W2259" s="284">
        <v>841</v>
      </c>
      <c r="X2259" s="284">
        <v>652</v>
      </c>
      <c r="Y2259" s="284">
        <v>722</v>
      </c>
      <c r="Z2259" s="284">
        <v>841</v>
      </c>
      <c r="AA2259" s="284">
        <v>763</v>
      </c>
      <c r="AB2259" s="284">
        <v>652</v>
      </c>
      <c r="AC2259" s="284">
        <v>722</v>
      </c>
      <c r="AD2259" s="284">
        <v>841</v>
      </c>
      <c r="AE2259" s="284">
        <v>763</v>
      </c>
      <c r="AF2259" s="284">
        <v>652</v>
      </c>
      <c r="AG2259" s="284">
        <v>722</v>
      </c>
      <c r="AH2259" s="284">
        <v>841</v>
      </c>
      <c r="AI2259" s="284">
        <v>722</v>
      </c>
      <c r="AJ2259" s="284">
        <v>652</v>
      </c>
      <c r="AK2259" s="284">
        <v>722</v>
      </c>
      <c r="AL2259" s="284">
        <v>841</v>
      </c>
      <c r="AM2259" s="284">
        <v>652</v>
      </c>
      <c r="AN2259" s="284">
        <v>722</v>
      </c>
      <c r="AO2259" s="284">
        <v>841</v>
      </c>
      <c r="AP2259" s="284">
        <v>794</v>
      </c>
      <c r="AQ2259" s="284">
        <v>794</v>
      </c>
      <c r="AR2259" s="284">
        <v>794</v>
      </c>
      <c r="AS2259" s="284">
        <v>794</v>
      </c>
      <c r="AU2259" t="s">
        <v>2010</v>
      </c>
    </row>
    <row r="2260" spans="4:47" ht="13.5" customHeight="1">
      <c r="D2260" s="283" t="s">
        <v>1941</v>
      </c>
      <c r="E2260" s="282"/>
      <c r="F2260" s="285" t="s">
        <v>1931</v>
      </c>
      <c r="G2260" s="199">
        <v>14</v>
      </c>
      <c r="H2260" s="284">
        <v>566</v>
      </c>
      <c r="I2260" s="284">
        <v>660</v>
      </c>
      <c r="J2260" s="284">
        <v>757</v>
      </c>
      <c r="K2260" s="284">
        <v>566</v>
      </c>
      <c r="L2260" s="284">
        <v>660</v>
      </c>
      <c r="M2260" s="284">
        <v>757</v>
      </c>
      <c r="N2260" s="284">
        <v>651</v>
      </c>
      <c r="O2260" s="284">
        <v>566</v>
      </c>
      <c r="P2260" s="284">
        <v>660</v>
      </c>
      <c r="Q2260" s="284">
        <v>757</v>
      </c>
      <c r="R2260" s="284">
        <v>651</v>
      </c>
      <c r="S2260" s="284">
        <v>566</v>
      </c>
      <c r="T2260" s="284">
        <v>660</v>
      </c>
      <c r="U2260" s="284">
        <v>757</v>
      </c>
      <c r="V2260" s="284">
        <v>660</v>
      </c>
      <c r="W2260" s="284">
        <v>757</v>
      </c>
      <c r="X2260" s="284">
        <v>566</v>
      </c>
      <c r="Y2260" s="284">
        <v>660</v>
      </c>
      <c r="Z2260" s="284">
        <v>757</v>
      </c>
      <c r="AA2260" s="284">
        <v>651</v>
      </c>
      <c r="AB2260" s="284">
        <v>566</v>
      </c>
      <c r="AC2260" s="284">
        <v>660</v>
      </c>
      <c r="AD2260" s="284">
        <v>757</v>
      </c>
      <c r="AE2260" s="284">
        <v>651</v>
      </c>
      <c r="AF2260" s="284">
        <v>566</v>
      </c>
      <c r="AG2260" s="284">
        <v>660</v>
      </c>
      <c r="AH2260" s="284">
        <v>757</v>
      </c>
      <c r="AI2260" s="284">
        <v>660</v>
      </c>
      <c r="AJ2260" s="284">
        <v>566</v>
      </c>
      <c r="AK2260" s="284">
        <v>660</v>
      </c>
      <c r="AL2260" s="284">
        <v>757</v>
      </c>
      <c r="AM2260" s="284">
        <v>566</v>
      </c>
      <c r="AN2260" s="284">
        <v>660</v>
      </c>
      <c r="AO2260" s="284">
        <v>757</v>
      </c>
      <c r="AP2260" s="284">
        <v>726</v>
      </c>
      <c r="AQ2260" s="284">
        <v>726</v>
      </c>
      <c r="AR2260" s="284">
        <v>726</v>
      </c>
      <c r="AS2260" s="284">
        <v>726</v>
      </c>
      <c r="AU2260" t="s">
        <v>1941</v>
      </c>
    </row>
    <row r="2261" spans="4:47" ht="13.5" customHeight="1">
      <c r="D2261" s="283" t="s">
        <v>1983</v>
      </c>
      <c r="E2261" s="282"/>
      <c r="F2261" s="285" t="s">
        <v>1973</v>
      </c>
      <c r="G2261" s="199">
        <v>14</v>
      </c>
      <c r="H2261" s="284">
        <v>572</v>
      </c>
      <c r="I2261" s="284">
        <v>628</v>
      </c>
      <c r="J2261" s="284">
        <v>731</v>
      </c>
      <c r="K2261" s="284">
        <v>572</v>
      </c>
      <c r="L2261" s="284">
        <v>628</v>
      </c>
      <c r="M2261" s="284">
        <v>731</v>
      </c>
      <c r="N2261" s="284">
        <v>665</v>
      </c>
      <c r="O2261" s="284">
        <v>572</v>
      </c>
      <c r="P2261" s="284">
        <v>628</v>
      </c>
      <c r="Q2261" s="284">
        <v>731</v>
      </c>
      <c r="R2261" s="284">
        <v>665</v>
      </c>
      <c r="S2261" s="284">
        <v>572</v>
      </c>
      <c r="T2261" s="284">
        <v>628</v>
      </c>
      <c r="U2261" s="284">
        <v>731</v>
      </c>
      <c r="V2261" s="284">
        <v>628</v>
      </c>
      <c r="W2261" s="284">
        <v>731</v>
      </c>
      <c r="X2261" s="284">
        <v>572</v>
      </c>
      <c r="Y2261" s="284">
        <v>628</v>
      </c>
      <c r="Z2261" s="284">
        <v>731</v>
      </c>
      <c r="AA2261" s="284">
        <v>665</v>
      </c>
      <c r="AB2261" s="284">
        <v>572</v>
      </c>
      <c r="AC2261" s="284">
        <v>628</v>
      </c>
      <c r="AD2261" s="284">
        <v>731</v>
      </c>
      <c r="AE2261" s="284">
        <v>665</v>
      </c>
      <c r="AF2261" s="284">
        <v>572</v>
      </c>
      <c r="AG2261" s="284">
        <v>628</v>
      </c>
      <c r="AH2261" s="284">
        <v>731</v>
      </c>
      <c r="AI2261" s="284">
        <v>628</v>
      </c>
      <c r="AJ2261" s="284">
        <v>572</v>
      </c>
      <c r="AK2261" s="284">
        <v>628</v>
      </c>
      <c r="AL2261" s="284">
        <v>731</v>
      </c>
      <c r="AM2261" s="284">
        <v>572</v>
      </c>
      <c r="AN2261" s="284">
        <v>628</v>
      </c>
      <c r="AO2261" s="284">
        <v>731</v>
      </c>
      <c r="AP2261" s="284">
        <v>691</v>
      </c>
      <c r="AQ2261" s="284">
        <v>691</v>
      </c>
      <c r="AR2261" s="284">
        <v>691</v>
      </c>
      <c r="AS2261" s="284">
        <v>691</v>
      </c>
      <c r="AU2261" t="s">
        <v>1983</v>
      </c>
    </row>
    <row r="2262" spans="4:47" ht="13.5" customHeight="1">
      <c r="D2262" s="283" t="s">
        <v>1955</v>
      </c>
      <c r="E2262" s="282"/>
      <c r="F2262" s="285" t="s">
        <v>1945</v>
      </c>
      <c r="G2262" s="199">
        <v>15.799999999999999</v>
      </c>
      <c r="H2262" s="284">
        <v>645</v>
      </c>
      <c r="I2262" s="284">
        <v>757</v>
      </c>
      <c r="J2262" s="284">
        <v>869</v>
      </c>
      <c r="K2262" s="284">
        <v>645</v>
      </c>
      <c r="L2262" s="284">
        <v>757</v>
      </c>
      <c r="M2262" s="284">
        <v>869</v>
      </c>
      <c r="N2262" s="284">
        <v>747</v>
      </c>
      <c r="O2262" s="284">
        <v>645</v>
      </c>
      <c r="P2262" s="284">
        <v>757</v>
      </c>
      <c r="Q2262" s="284">
        <v>869</v>
      </c>
      <c r="R2262" s="284">
        <v>747</v>
      </c>
      <c r="S2262" s="284">
        <v>645</v>
      </c>
      <c r="T2262" s="284">
        <v>757</v>
      </c>
      <c r="U2262" s="284">
        <v>869</v>
      </c>
      <c r="V2262" s="284">
        <v>757</v>
      </c>
      <c r="W2262" s="284">
        <v>869</v>
      </c>
      <c r="X2262" s="284">
        <v>645</v>
      </c>
      <c r="Y2262" s="284">
        <v>757</v>
      </c>
      <c r="Z2262" s="284">
        <v>869</v>
      </c>
      <c r="AA2262" s="284">
        <v>747</v>
      </c>
      <c r="AB2262" s="284">
        <v>645</v>
      </c>
      <c r="AC2262" s="284">
        <v>757</v>
      </c>
      <c r="AD2262" s="284">
        <v>869</v>
      </c>
      <c r="AE2262" s="284">
        <v>747</v>
      </c>
      <c r="AF2262" s="284">
        <v>645</v>
      </c>
      <c r="AG2262" s="284">
        <v>757</v>
      </c>
      <c r="AH2262" s="284">
        <v>869</v>
      </c>
      <c r="AI2262" s="284">
        <v>757</v>
      </c>
      <c r="AJ2262" s="284">
        <v>645</v>
      </c>
      <c r="AK2262" s="284">
        <v>757</v>
      </c>
      <c r="AL2262" s="284">
        <v>869</v>
      </c>
      <c r="AM2262" s="284">
        <v>645</v>
      </c>
      <c r="AN2262" s="284">
        <v>757</v>
      </c>
      <c r="AO2262" s="284">
        <v>869</v>
      </c>
      <c r="AP2262" s="284">
        <v>833</v>
      </c>
      <c r="AQ2262" s="284">
        <v>833</v>
      </c>
      <c r="AR2262" s="284">
        <v>833</v>
      </c>
      <c r="AS2262" s="284">
        <v>833</v>
      </c>
      <c r="AU2262" t="s">
        <v>1955</v>
      </c>
    </row>
    <row r="2263" spans="4:47" ht="13.5" customHeight="1">
      <c r="D2263" s="283" t="s">
        <v>1997</v>
      </c>
      <c r="E2263" s="282"/>
      <c r="F2263" s="285" t="s">
        <v>1987</v>
      </c>
      <c r="G2263" s="199">
        <v>15.799999999999999</v>
      </c>
      <c r="H2263" s="284">
        <v>652</v>
      </c>
      <c r="I2263" s="284">
        <v>722</v>
      </c>
      <c r="J2263" s="284">
        <v>840</v>
      </c>
      <c r="K2263" s="284">
        <v>652</v>
      </c>
      <c r="L2263" s="284">
        <v>722</v>
      </c>
      <c r="M2263" s="284">
        <v>840</v>
      </c>
      <c r="N2263" s="284">
        <v>763</v>
      </c>
      <c r="O2263" s="284">
        <v>652</v>
      </c>
      <c r="P2263" s="284">
        <v>722</v>
      </c>
      <c r="Q2263" s="284">
        <v>840</v>
      </c>
      <c r="R2263" s="284">
        <v>763</v>
      </c>
      <c r="S2263" s="284">
        <v>652</v>
      </c>
      <c r="T2263" s="284">
        <v>722</v>
      </c>
      <c r="U2263" s="284">
        <v>840</v>
      </c>
      <c r="V2263" s="284">
        <v>722</v>
      </c>
      <c r="W2263" s="284">
        <v>840</v>
      </c>
      <c r="X2263" s="284">
        <v>652</v>
      </c>
      <c r="Y2263" s="284">
        <v>722</v>
      </c>
      <c r="Z2263" s="284">
        <v>840</v>
      </c>
      <c r="AA2263" s="284">
        <v>763</v>
      </c>
      <c r="AB2263" s="284">
        <v>652</v>
      </c>
      <c r="AC2263" s="284">
        <v>722</v>
      </c>
      <c r="AD2263" s="284">
        <v>840</v>
      </c>
      <c r="AE2263" s="284">
        <v>763</v>
      </c>
      <c r="AF2263" s="284">
        <v>652</v>
      </c>
      <c r="AG2263" s="284">
        <v>722</v>
      </c>
      <c r="AH2263" s="284">
        <v>840</v>
      </c>
      <c r="AI2263" s="284">
        <v>722</v>
      </c>
      <c r="AJ2263" s="284">
        <v>652</v>
      </c>
      <c r="AK2263" s="284">
        <v>722</v>
      </c>
      <c r="AL2263" s="284">
        <v>840</v>
      </c>
      <c r="AM2263" s="284">
        <v>652</v>
      </c>
      <c r="AN2263" s="284">
        <v>722</v>
      </c>
      <c r="AO2263" s="284">
        <v>840</v>
      </c>
      <c r="AP2263" s="284">
        <v>794</v>
      </c>
      <c r="AQ2263" s="284">
        <v>794</v>
      </c>
      <c r="AR2263" s="284">
        <v>794</v>
      </c>
      <c r="AS2263" s="284">
        <v>794</v>
      </c>
      <c r="AU2263" t="s">
        <v>1997</v>
      </c>
    </row>
    <row r="2264" spans="4:47" ht="13.5" customHeight="1">
      <c r="D2264" s="283" t="s">
        <v>2985</v>
      </c>
      <c r="E2264" s="282"/>
      <c r="F2264" s="285" t="s">
        <v>4101</v>
      </c>
      <c r="G2264" s="199">
        <v>16.700000000000003</v>
      </c>
      <c r="H2264" s="284">
        <v>659</v>
      </c>
      <c r="I2264" s="284">
        <v>775</v>
      </c>
      <c r="J2264" s="284">
        <v>889</v>
      </c>
      <c r="K2264" s="284">
        <v>659</v>
      </c>
      <c r="L2264" s="284">
        <v>775</v>
      </c>
      <c r="M2264" s="284">
        <v>889</v>
      </c>
      <c r="N2264" s="284">
        <v>774</v>
      </c>
      <c r="O2264" s="284">
        <v>659</v>
      </c>
      <c r="P2264" s="284">
        <v>775</v>
      </c>
      <c r="Q2264" s="284">
        <v>889</v>
      </c>
      <c r="R2264" s="284">
        <v>774</v>
      </c>
      <c r="S2264" s="284">
        <v>659</v>
      </c>
      <c r="T2264" s="284">
        <v>775</v>
      </c>
      <c r="U2264" s="284">
        <v>889</v>
      </c>
      <c r="V2264" s="284">
        <v>775</v>
      </c>
      <c r="W2264" s="284">
        <v>889</v>
      </c>
      <c r="X2264" s="284">
        <v>659</v>
      </c>
      <c r="Y2264" s="284">
        <v>775</v>
      </c>
      <c r="Z2264" s="284">
        <v>889</v>
      </c>
      <c r="AA2264" s="284">
        <v>774</v>
      </c>
      <c r="AB2264" s="284">
        <v>659</v>
      </c>
      <c r="AC2264" s="284">
        <v>775</v>
      </c>
      <c r="AD2264" s="284">
        <v>889</v>
      </c>
      <c r="AE2264" s="284">
        <v>774</v>
      </c>
      <c r="AF2264" s="284">
        <v>659</v>
      </c>
      <c r="AG2264" s="284">
        <v>775</v>
      </c>
      <c r="AH2264" s="284">
        <v>889</v>
      </c>
      <c r="AI2264" s="284">
        <v>775</v>
      </c>
      <c r="AJ2264" s="284">
        <v>659</v>
      </c>
      <c r="AK2264" s="284">
        <v>775</v>
      </c>
      <c r="AL2264" s="284">
        <v>889</v>
      </c>
      <c r="AM2264" s="284">
        <v>659</v>
      </c>
      <c r="AN2264" s="284">
        <v>775</v>
      </c>
      <c r="AO2264" s="284">
        <v>889</v>
      </c>
      <c r="AP2264" s="284">
        <v>852</v>
      </c>
      <c r="AQ2264" s="284">
        <v>852</v>
      </c>
      <c r="AR2264" s="284">
        <v>852</v>
      </c>
      <c r="AS2264" s="284">
        <v>852</v>
      </c>
      <c r="AU2264" t="s">
        <v>2985</v>
      </c>
    </row>
    <row r="2265" spans="4:47" ht="13.5" customHeight="1">
      <c r="D2265" s="283" t="s">
        <v>2986</v>
      </c>
      <c r="E2265" s="282"/>
      <c r="F2265" s="285" t="s">
        <v>4100</v>
      </c>
      <c r="G2265" s="199">
        <v>16.700000000000003</v>
      </c>
      <c r="H2265" s="284">
        <v>666</v>
      </c>
      <c r="I2265" s="284">
        <v>737</v>
      </c>
      <c r="J2265" s="284">
        <v>859</v>
      </c>
      <c r="K2265" s="284">
        <v>666</v>
      </c>
      <c r="L2265" s="284">
        <v>737</v>
      </c>
      <c r="M2265" s="284">
        <v>859</v>
      </c>
      <c r="N2265" s="284">
        <v>780</v>
      </c>
      <c r="O2265" s="284">
        <v>666</v>
      </c>
      <c r="P2265" s="284">
        <v>737</v>
      </c>
      <c r="Q2265" s="284">
        <v>859</v>
      </c>
      <c r="R2265" s="284">
        <v>780</v>
      </c>
      <c r="S2265" s="284">
        <v>666</v>
      </c>
      <c r="T2265" s="284">
        <v>737</v>
      </c>
      <c r="U2265" s="284">
        <v>859</v>
      </c>
      <c r="V2265" s="284">
        <v>737</v>
      </c>
      <c r="W2265" s="284">
        <v>859</v>
      </c>
      <c r="X2265" s="284">
        <v>666</v>
      </c>
      <c r="Y2265" s="284">
        <v>737</v>
      </c>
      <c r="Z2265" s="284">
        <v>859</v>
      </c>
      <c r="AA2265" s="284">
        <v>780</v>
      </c>
      <c r="AB2265" s="284">
        <v>666</v>
      </c>
      <c r="AC2265" s="284">
        <v>737</v>
      </c>
      <c r="AD2265" s="284">
        <v>859</v>
      </c>
      <c r="AE2265" s="284">
        <v>780</v>
      </c>
      <c r="AF2265" s="284">
        <v>666</v>
      </c>
      <c r="AG2265" s="284">
        <v>737</v>
      </c>
      <c r="AH2265" s="284">
        <v>859</v>
      </c>
      <c r="AI2265" s="284">
        <v>737</v>
      </c>
      <c r="AJ2265" s="284">
        <v>666</v>
      </c>
      <c r="AK2265" s="284">
        <v>737</v>
      </c>
      <c r="AL2265" s="284">
        <v>859</v>
      </c>
      <c r="AM2265" s="284">
        <v>666</v>
      </c>
      <c r="AN2265" s="284">
        <v>737</v>
      </c>
      <c r="AO2265" s="284">
        <v>859</v>
      </c>
      <c r="AP2265" s="284">
        <v>811</v>
      </c>
      <c r="AQ2265" s="284">
        <v>811</v>
      </c>
      <c r="AR2265" s="284">
        <v>811</v>
      </c>
      <c r="AS2265" s="284">
        <v>811</v>
      </c>
      <c r="AU2265" t="s">
        <v>2986</v>
      </c>
    </row>
    <row r="2266" spans="4:47" ht="13.5" customHeight="1">
      <c r="D2266" s="283" t="s">
        <v>1969</v>
      </c>
      <c r="E2266" s="282"/>
      <c r="F2266" s="285" t="s">
        <v>1959</v>
      </c>
      <c r="G2266" s="199">
        <v>17.5</v>
      </c>
      <c r="H2266" s="284">
        <v>674</v>
      </c>
      <c r="I2266" s="284">
        <v>793</v>
      </c>
      <c r="J2266" s="284">
        <v>910</v>
      </c>
      <c r="K2266" s="284">
        <v>674</v>
      </c>
      <c r="L2266" s="284">
        <v>793</v>
      </c>
      <c r="M2266" s="284">
        <v>910</v>
      </c>
      <c r="N2266" s="284">
        <v>780</v>
      </c>
      <c r="O2266" s="284">
        <v>674</v>
      </c>
      <c r="P2266" s="284">
        <v>793</v>
      </c>
      <c r="Q2266" s="284">
        <v>910</v>
      </c>
      <c r="R2266" s="284">
        <v>780</v>
      </c>
      <c r="S2266" s="284">
        <v>674</v>
      </c>
      <c r="T2266" s="284">
        <v>793</v>
      </c>
      <c r="U2266" s="284">
        <v>910</v>
      </c>
      <c r="V2266" s="284">
        <v>793</v>
      </c>
      <c r="W2266" s="284">
        <v>910</v>
      </c>
      <c r="X2266" s="284">
        <v>674</v>
      </c>
      <c r="Y2266" s="284">
        <v>793</v>
      </c>
      <c r="Z2266" s="284">
        <v>910</v>
      </c>
      <c r="AA2266" s="284">
        <v>780</v>
      </c>
      <c r="AB2266" s="284">
        <v>674</v>
      </c>
      <c r="AC2266" s="284">
        <v>793</v>
      </c>
      <c r="AD2266" s="284">
        <v>910</v>
      </c>
      <c r="AE2266" s="284">
        <v>780</v>
      </c>
      <c r="AF2266" s="284">
        <v>674</v>
      </c>
      <c r="AG2266" s="284">
        <v>793</v>
      </c>
      <c r="AH2266" s="284">
        <v>910</v>
      </c>
      <c r="AI2266" s="284">
        <v>793</v>
      </c>
      <c r="AJ2266" s="284">
        <v>674</v>
      </c>
      <c r="AK2266" s="284">
        <v>793</v>
      </c>
      <c r="AL2266" s="284">
        <v>910</v>
      </c>
      <c r="AM2266" s="284">
        <v>674</v>
      </c>
      <c r="AN2266" s="284">
        <v>793</v>
      </c>
      <c r="AO2266" s="284">
        <v>910</v>
      </c>
      <c r="AP2266" s="284">
        <v>872</v>
      </c>
      <c r="AQ2266" s="284">
        <v>872</v>
      </c>
      <c r="AR2266" s="284">
        <v>872</v>
      </c>
      <c r="AS2266" s="284">
        <v>872</v>
      </c>
      <c r="AU2266" t="s">
        <v>1969</v>
      </c>
    </row>
    <row r="2267" spans="4:47" ht="13.5" customHeight="1">
      <c r="D2267" s="283" t="s">
        <v>2011</v>
      </c>
      <c r="E2267" s="282"/>
      <c r="F2267" s="285" t="s">
        <v>2001</v>
      </c>
      <c r="G2267" s="199">
        <v>17.5</v>
      </c>
      <c r="H2267" s="284">
        <v>681</v>
      </c>
      <c r="I2267" s="284">
        <v>754</v>
      </c>
      <c r="J2267" s="284">
        <v>878</v>
      </c>
      <c r="K2267" s="284">
        <v>681</v>
      </c>
      <c r="L2267" s="284">
        <v>754</v>
      </c>
      <c r="M2267" s="284">
        <v>878</v>
      </c>
      <c r="N2267" s="284">
        <v>798</v>
      </c>
      <c r="O2267" s="284">
        <v>681</v>
      </c>
      <c r="P2267" s="284">
        <v>754</v>
      </c>
      <c r="Q2267" s="284">
        <v>878</v>
      </c>
      <c r="R2267" s="284">
        <v>798</v>
      </c>
      <c r="S2267" s="284">
        <v>681</v>
      </c>
      <c r="T2267" s="284">
        <v>754</v>
      </c>
      <c r="U2267" s="284">
        <v>878</v>
      </c>
      <c r="V2267" s="284">
        <v>754</v>
      </c>
      <c r="W2267" s="284">
        <v>878</v>
      </c>
      <c r="X2267" s="284">
        <v>681</v>
      </c>
      <c r="Y2267" s="284">
        <v>754</v>
      </c>
      <c r="Z2267" s="284">
        <v>878</v>
      </c>
      <c r="AA2267" s="284">
        <v>798</v>
      </c>
      <c r="AB2267" s="284">
        <v>681</v>
      </c>
      <c r="AC2267" s="284">
        <v>754</v>
      </c>
      <c r="AD2267" s="284">
        <v>878</v>
      </c>
      <c r="AE2267" s="284">
        <v>798</v>
      </c>
      <c r="AF2267" s="284">
        <v>681</v>
      </c>
      <c r="AG2267" s="284">
        <v>754</v>
      </c>
      <c r="AH2267" s="284">
        <v>878</v>
      </c>
      <c r="AI2267" s="284">
        <v>754</v>
      </c>
      <c r="AJ2267" s="284">
        <v>681</v>
      </c>
      <c r="AK2267" s="284">
        <v>754</v>
      </c>
      <c r="AL2267" s="284">
        <v>878</v>
      </c>
      <c r="AM2267" s="284">
        <v>681</v>
      </c>
      <c r="AN2267" s="284">
        <v>754</v>
      </c>
      <c r="AO2267" s="284">
        <v>878</v>
      </c>
      <c r="AP2267" s="284">
        <v>829</v>
      </c>
      <c r="AQ2267" s="284">
        <v>829</v>
      </c>
      <c r="AR2267" s="284">
        <v>829</v>
      </c>
      <c r="AS2267" s="284">
        <v>829</v>
      </c>
      <c r="AU2267" t="s">
        <v>2011</v>
      </c>
    </row>
    <row r="2268" spans="4:47" ht="13.5" customHeight="1">
      <c r="D2268" s="283" t="s">
        <v>1942</v>
      </c>
      <c r="E2268" s="282"/>
      <c r="F2268" s="285" t="s">
        <v>1931</v>
      </c>
      <c r="G2268" s="199">
        <v>15</v>
      </c>
      <c r="H2268" s="284">
        <v>587</v>
      </c>
      <c r="I2268" s="284">
        <v>685</v>
      </c>
      <c r="J2268" s="284">
        <v>787</v>
      </c>
      <c r="K2268" s="284">
        <v>587</v>
      </c>
      <c r="L2268" s="284">
        <v>685</v>
      </c>
      <c r="M2268" s="284">
        <v>787</v>
      </c>
      <c r="N2268" s="284">
        <v>676</v>
      </c>
      <c r="O2268" s="284">
        <v>587</v>
      </c>
      <c r="P2268" s="284">
        <v>685</v>
      </c>
      <c r="Q2268" s="284">
        <v>787</v>
      </c>
      <c r="R2268" s="284">
        <v>676</v>
      </c>
      <c r="S2268" s="284">
        <v>587</v>
      </c>
      <c r="T2268" s="284">
        <v>685</v>
      </c>
      <c r="U2268" s="284">
        <v>787</v>
      </c>
      <c r="V2268" s="284">
        <v>685</v>
      </c>
      <c r="W2268" s="284">
        <v>787</v>
      </c>
      <c r="X2268" s="284">
        <v>587</v>
      </c>
      <c r="Y2268" s="284">
        <v>685</v>
      </c>
      <c r="Z2268" s="284">
        <v>787</v>
      </c>
      <c r="AA2268" s="284">
        <v>676</v>
      </c>
      <c r="AB2268" s="284">
        <v>587</v>
      </c>
      <c r="AC2268" s="284">
        <v>685</v>
      </c>
      <c r="AD2268" s="284">
        <v>787</v>
      </c>
      <c r="AE2268" s="284">
        <v>676</v>
      </c>
      <c r="AF2268" s="284">
        <v>587</v>
      </c>
      <c r="AG2268" s="284">
        <v>685</v>
      </c>
      <c r="AH2268" s="284">
        <v>787</v>
      </c>
      <c r="AI2268" s="284">
        <v>685</v>
      </c>
      <c r="AJ2268" s="284">
        <v>587</v>
      </c>
      <c r="AK2268" s="284">
        <v>685</v>
      </c>
      <c r="AL2268" s="284">
        <v>787</v>
      </c>
      <c r="AM2268" s="284">
        <v>587</v>
      </c>
      <c r="AN2268" s="284">
        <v>685</v>
      </c>
      <c r="AO2268" s="284">
        <v>787</v>
      </c>
      <c r="AP2268" s="284">
        <v>754</v>
      </c>
      <c r="AQ2268" s="284">
        <v>754</v>
      </c>
      <c r="AR2268" s="284">
        <v>754</v>
      </c>
      <c r="AS2268" s="284">
        <v>754</v>
      </c>
      <c r="AU2268" t="s">
        <v>1942</v>
      </c>
    </row>
    <row r="2269" spans="4:47" ht="13.5" customHeight="1">
      <c r="D2269" s="283" t="s">
        <v>1984</v>
      </c>
      <c r="E2269" s="282"/>
      <c r="F2269" s="285" t="s">
        <v>1973</v>
      </c>
      <c r="G2269" s="199">
        <v>15</v>
      </c>
      <c r="H2269" s="284">
        <v>593</v>
      </c>
      <c r="I2269" s="284">
        <v>652</v>
      </c>
      <c r="J2269" s="284">
        <v>759</v>
      </c>
      <c r="K2269" s="284">
        <v>593</v>
      </c>
      <c r="L2269" s="284">
        <v>652</v>
      </c>
      <c r="M2269" s="284">
        <v>759</v>
      </c>
      <c r="N2269" s="284">
        <v>691</v>
      </c>
      <c r="O2269" s="284">
        <v>593</v>
      </c>
      <c r="P2269" s="284">
        <v>652</v>
      </c>
      <c r="Q2269" s="284">
        <v>759</v>
      </c>
      <c r="R2269" s="284">
        <v>691</v>
      </c>
      <c r="S2269" s="284">
        <v>593</v>
      </c>
      <c r="T2269" s="284">
        <v>652</v>
      </c>
      <c r="U2269" s="284">
        <v>759</v>
      </c>
      <c r="V2269" s="284">
        <v>652</v>
      </c>
      <c r="W2269" s="284">
        <v>759</v>
      </c>
      <c r="X2269" s="284">
        <v>593</v>
      </c>
      <c r="Y2269" s="284">
        <v>652</v>
      </c>
      <c r="Z2269" s="284">
        <v>759</v>
      </c>
      <c r="AA2269" s="284">
        <v>691</v>
      </c>
      <c r="AB2269" s="284">
        <v>593</v>
      </c>
      <c r="AC2269" s="284">
        <v>652</v>
      </c>
      <c r="AD2269" s="284">
        <v>759</v>
      </c>
      <c r="AE2269" s="284">
        <v>691</v>
      </c>
      <c r="AF2269" s="284">
        <v>593</v>
      </c>
      <c r="AG2269" s="284">
        <v>652</v>
      </c>
      <c r="AH2269" s="284">
        <v>759</v>
      </c>
      <c r="AI2269" s="284">
        <v>652</v>
      </c>
      <c r="AJ2269" s="284">
        <v>593</v>
      </c>
      <c r="AK2269" s="284">
        <v>652</v>
      </c>
      <c r="AL2269" s="284">
        <v>759</v>
      </c>
      <c r="AM2269" s="284">
        <v>593</v>
      </c>
      <c r="AN2269" s="284">
        <v>652</v>
      </c>
      <c r="AO2269" s="284">
        <v>759</v>
      </c>
      <c r="AP2269" s="284">
        <v>717</v>
      </c>
      <c r="AQ2269" s="284">
        <v>717</v>
      </c>
      <c r="AR2269" s="284">
        <v>717</v>
      </c>
      <c r="AS2269" s="284">
        <v>717</v>
      </c>
      <c r="AU2269" t="s">
        <v>1984</v>
      </c>
    </row>
    <row r="2270" spans="4:47" ht="13.5" customHeight="1">
      <c r="D2270" s="283" t="s">
        <v>1956</v>
      </c>
      <c r="E2270" s="282"/>
      <c r="F2270" s="285" t="s">
        <v>1945</v>
      </c>
      <c r="G2270" s="199">
        <v>16.900000000000002</v>
      </c>
      <c r="H2270" s="284">
        <v>670</v>
      </c>
      <c r="I2270" s="284">
        <v>787</v>
      </c>
      <c r="J2270" s="284">
        <v>904</v>
      </c>
      <c r="K2270" s="284">
        <v>670</v>
      </c>
      <c r="L2270" s="284">
        <v>787</v>
      </c>
      <c r="M2270" s="284">
        <v>904</v>
      </c>
      <c r="N2270" s="284">
        <v>776</v>
      </c>
      <c r="O2270" s="284">
        <v>670</v>
      </c>
      <c r="P2270" s="284">
        <v>787</v>
      </c>
      <c r="Q2270" s="284">
        <v>904</v>
      </c>
      <c r="R2270" s="284">
        <v>776</v>
      </c>
      <c r="S2270" s="284">
        <v>670</v>
      </c>
      <c r="T2270" s="284">
        <v>787</v>
      </c>
      <c r="U2270" s="284">
        <v>904</v>
      </c>
      <c r="V2270" s="284">
        <v>787</v>
      </c>
      <c r="W2270" s="284">
        <v>904</v>
      </c>
      <c r="X2270" s="284">
        <v>670</v>
      </c>
      <c r="Y2270" s="284">
        <v>787</v>
      </c>
      <c r="Z2270" s="284">
        <v>904</v>
      </c>
      <c r="AA2270" s="284">
        <v>776</v>
      </c>
      <c r="AB2270" s="284">
        <v>670</v>
      </c>
      <c r="AC2270" s="284">
        <v>787</v>
      </c>
      <c r="AD2270" s="284">
        <v>904</v>
      </c>
      <c r="AE2270" s="284">
        <v>776</v>
      </c>
      <c r="AF2270" s="284">
        <v>670</v>
      </c>
      <c r="AG2270" s="284">
        <v>787</v>
      </c>
      <c r="AH2270" s="284">
        <v>904</v>
      </c>
      <c r="AI2270" s="284">
        <v>787</v>
      </c>
      <c r="AJ2270" s="284">
        <v>670</v>
      </c>
      <c r="AK2270" s="284">
        <v>787</v>
      </c>
      <c r="AL2270" s="284">
        <v>904</v>
      </c>
      <c r="AM2270" s="284">
        <v>670</v>
      </c>
      <c r="AN2270" s="284">
        <v>787</v>
      </c>
      <c r="AO2270" s="284">
        <v>904</v>
      </c>
      <c r="AP2270" s="284">
        <v>866</v>
      </c>
      <c r="AQ2270" s="284">
        <v>866</v>
      </c>
      <c r="AR2270" s="284">
        <v>866</v>
      </c>
      <c r="AS2270" s="284">
        <v>866</v>
      </c>
      <c r="AU2270" t="s">
        <v>1956</v>
      </c>
    </row>
    <row r="2271" spans="4:47" ht="13.5" customHeight="1">
      <c r="D2271" s="283" t="s">
        <v>1998</v>
      </c>
      <c r="E2271" s="282"/>
      <c r="F2271" s="285" t="s">
        <v>1987</v>
      </c>
      <c r="G2271" s="199">
        <v>16.900000000000002</v>
      </c>
      <c r="H2271" s="284">
        <v>676</v>
      </c>
      <c r="I2271" s="284">
        <v>750</v>
      </c>
      <c r="J2271" s="284">
        <v>873</v>
      </c>
      <c r="K2271" s="284">
        <v>676</v>
      </c>
      <c r="L2271" s="284">
        <v>750</v>
      </c>
      <c r="M2271" s="284">
        <v>873</v>
      </c>
      <c r="N2271" s="284">
        <v>793</v>
      </c>
      <c r="O2271" s="284">
        <v>676</v>
      </c>
      <c r="P2271" s="284">
        <v>750</v>
      </c>
      <c r="Q2271" s="284">
        <v>873</v>
      </c>
      <c r="R2271" s="284">
        <v>793</v>
      </c>
      <c r="S2271" s="284">
        <v>676</v>
      </c>
      <c r="T2271" s="284">
        <v>750</v>
      </c>
      <c r="U2271" s="284">
        <v>873</v>
      </c>
      <c r="V2271" s="284">
        <v>750</v>
      </c>
      <c r="W2271" s="284">
        <v>873</v>
      </c>
      <c r="X2271" s="284">
        <v>676</v>
      </c>
      <c r="Y2271" s="284">
        <v>750</v>
      </c>
      <c r="Z2271" s="284">
        <v>873</v>
      </c>
      <c r="AA2271" s="284">
        <v>793</v>
      </c>
      <c r="AB2271" s="284">
        <v>676</v>
      </c>
      <c r="AC2271" s="284">
        <v>750</v>
      </c>
      <c r="AD2271" s="284">
        <v>873</v>
      </c>
      <c r="AE2271" s="284">
        <v>793</v>
      </c>
      <c r="AF2271" s="284">
        <v>676</v>
      </c>
      <c r="AG2271" s="284">
        <v>750</v>
      </c>
      <c r="AH2271" s="284">
        <v>873</v>
      </c>
      <c r="AI2271" s="284">
        <v>750</v>
      </c>
      <c r="AJ2271" s="284">
        <v>676</v>
      </c>
      <c r="AK2271" s="284">
        <v>750</v>
      </c>
      <c r="AL2271" s="284">
        <v>873</v>
      </c>
      <c r="AM2271" s="284">
        <v>676</v>
      </c>
      <c r="AN2271" s="284">
        <v>750</v>
      </c>
      <c r="AO2271" s="284">
        <v>873</v>
      </c>
      <c r="AP2271" s="284">
        <v>825</v>
      </c>
      <c r="AQ2271" s="284">
        <v>825</v>
      </c>
      <c r="AR2271" s="284">
        <v>825</v>
      </c>
      <c r="AS2271" s="284">
        <v>825</v>
      </c>
      <c r="AU2271" t="s">
        <v>1998</v>
      </c>
    </row>
    <row r="2272" spans="4:47" ht="13.5" customHeight="1">
      <c r="D2272" s="283" t="s">
        <v>2987</v>
      </c>
      <c r="E2272" s="282"/>
      <c r="F2272" s="285" t="s">
        <v>4101</v>
      </c>
      <c r="G2272" s="199">
        <v>17.900000000000002</v>
      </c>
      <c r="H2272" s="284">
        <v>685</v>
      </c>
      <c r="I2272" s="284">
        <v>807</v>
      </c>
      <c r="J2272" s="284">
        <v>926</v>
      </c>
      <c r="K2272" s="284">
        <v>685</v>
      </c>
      <c r="L2272" s="284">
        <v>807</v>
      </c>
      <c r="M2272" s="284">
        <v>926</v>
      </c>
      <c r="N2272" s="284">
        <v>805</v>
      </c>
      <c r="O2272" s="284">
        <v>685</v>
      </c>
      <c r="P2272" s="284">
        <v>807</v>
      </c>
      <c r="Q2272" s="284">
        <v>926</v>
      </c>
      <c r="R2272" s="284">
        <v>805</v>
      </c>
      <c r="S2272" s="284">
        <v>685</v>
      </c>
      <c r="T2272" s="284">
        <v>807</v>
      </c>
      <c r="U2272" s="284">
        <v>926</v>
      </c>
      <c r="V2272" s="284">
        <v>807</v>
      </c>
      <c r="W2272" s="284">
        <v>926</v>
      </c>
      <c r="X2272" s="284">
        <v>685</v>
      </c>
      <c r="Y2272" s="284">
        <v>807</v>
      </c>
      <c r="Z2272" s="284">
        <v>926</v>
      </c>
      <c r="AA2272" s="284">
        <v>805</v>
      </c>
      <c r="AB2272" s="284">
        <v>685</v>
      </c>
      <c r="AC2272" s="284">
        <v>807</v>
      </c>
      <c r="AD2272" s="284">
        <v>926</v>
      </c>
      <c r="AE2272" s="284">
        <v>805</v>
      </c>
      <c r="AF2272" s="284">
        <v>685</v>
      </c>
      <c r="AG2272" s="284">
        <v>807</v>
      </c>
      <c r="AH2272" s="284">
        <v>926</v>
      </c>
      <c r="AI2272" s="284">
        <v>807</v>
      </c>
      <c r="AJ2272" s="284">
        <v>685</v>
      </c>
      <c r="AK2272" s="284">
        <v>807</v>
      </c>
      <c r="AL2272" s="284">
        <v>926</v>
      </c>
      <c r="AM2272" s="284">
        <v>685</v>
      </c>
      <c r="AN2272" s="284">
        <v>807</v>
      </c>
      <c r="AO2272" s="284">
        <v>926</v>
      </c>
      <c r="AP2272" s="284">
        <v>888</v>
      </c>
      <c r="AQ2272" s="284">
        <v>888</v>
      </c>
      <c r="AR2272" s="284">
        <v>888</v>
      </c>
      <c r="AS2272" s="284">
        <v>888</v>
      </c>
      <c r="AU2272" t="s">
        <v>2987</v>
      </c>
    </row>
    <row r="2273" spans="4:47" ht="13.5" customHeight="1">
      <c r="D2273" s="283" t="s">
        <v>2988</v>
      </c>
      <c r="E2273" s="282"/>
      <c r="F2273" s="285" t="s">
        <v>4100</v>
      </c>
      <c r="G2273" s="199">
        <v>17.900000000000002</v>
      </c>
      <c r="H2273" s="284">
        <v>692</v>
      </c>
      <c r="I2273" s="284">
        <v>767</v>
      </c>
      <c r="J2273" s="284">
        <v>893</v>
      </c>
      <c r="K2273" s="284">
        <v>692</v>
      </c>
      <c r="L2273" s="284">
        <v>767</v>
      </c>
      <c r="M2273" s="284">
        <v>893</v>
      </c>
      <c r="N2273" s="284">
        <v>812</v>
      </c>
      <c r="O2273" s="284">
        <v>692</v>
      </c>
      <c r="P2273" s="284">
        <v>767</v>
      </c>
      <c r="Q2273" s="284">
        <v>893</v>
      </c>
      <c r="R2273" s="284">
        <v>812</v>
      </c>
      <c r="S2273" s="284">
        <v>692</v>
      </c>
      <c r="T2273" s="284">
        <v>767</v>
      </c>
      <c r="U2273" s="284">
        <v>893</v>
      </c>
      <c r="V2273" s="284">
        <v>767</v>
      </c>
      <c r="W2273" s="284">
        <v>893</v>
      </c>
      <c r="X2273" s="284">
        <v>692</v>
      </c>
      <c r="Y2273" s="284">
        <v>767</v>
      </c>
      <c r="Z2273" s="284">
        <v>893</v>
      </c>
      <c r="AA2273" s="284">
        <v>812</v>
      </c>
      <c r="AB2273" s="284">
        <v>692</v>
      </c>
      <c r="AC2273" s="284">
        <v>767</v>
      </c>
      <c r="AD2273" s="284">
        <v>893</v>
      </c>
      <c r="AE2273" s="284">
        <v>812</v>
      </c>
      <c r="AF2273" s="284">
        <v>692</v>
      </c>
      <c r="AG2273" s="284">
        <v>767</v>
      </c>
      <c r="AH2273" s="284">
        <v>893</v>
      </c>
      <c r="AI2273" s="284">
        <v>767</v>
      </c>
      <c r="AJ2273" s="284">
        <v>692</v>
      </c>
      <c r="AK2273" s="284">
        <v>767</v>
      </c>
      <c r="AL2273" s="284">
        <v>893</v>
      </c>
      <c r="AM2273" s="284">
        <v>692</v>
      </c>
      <c r="AN2273" s="284">
        <v>767</v>
      </c>
      <c r="AO2273" s="284">
        <v>893</v>
      </c>
      <c r="AP2273" s="284">
        <v>844</v>
      </c>
      <c r="AQ2273" s="284">
        <v>844</v>
      </c>
      <c r="AR2273" s="284">
        <v>844</v>
      </c>
      <c r="AS2273" s="284">
        <v>844</v>
      </c>
      <c r="AU2273" t="s">
        <v>2988</v>
      </c>
    </row>
    <row r="2274" spans="4:47" ht="13.5" customHeight="1">
      <c r="D2274" s="283" t="s">
        <v>1970</v>
      </c>
      <c r="E2274" s="282"/>
      <c r="F2274" s="285" t="s">
        <v>1959</v>
      </c>
      <c r="G2274" s="199">
        <v>18.8</v>
      </c>
      <c r="H2274" s="284">
        <v>700</v>
      </c>
      <c r="I2274" s="284">
        <v>825</v>
      </c>
      <c r="J2274" s="284">
        <v>947</v>
      </c>
      <c r="K2274" s="284">
        <v>700</v>
      </c>
      <c r="L2274" s="284">
        <v>825</v>
      </c>
      <c r="M2274" s="284">
        <v>947</v>
      </c>
      <c r="N2274" s="284">
        <v>811</v>
      </c>
      <c r="O2274" s="284">
        <v>700</v>
      </c>
      <c r="P2274" s="284">
        <v>825</v>
      </c>
      <c r="Q2274" s="284">
        <v>947</v>
      </c>
      <c r="R2274" s="284">
        <v>811</v>
      </c>
      <c r="S2274" s="284">
        <v>700</v>
      </c>
      <c r="T2274" s="284">
        <v>825</v>
      </c>
      <c r="U2274" s="284">
        <v>947</v>
      </c>
      <c r="V2274" s="284">
        <v>825</v>
      </c>
      <c r="W2274" s="284">
        <v>947</v>
      </c>
      <c r="X2274" s="284">
        <v>700</v>
      </c>
      <c r="Y2274" s="284">
        <v>825</v>
      </c>
      <c r="Z2274" s="284">
        <v>947</v>
      </c>
      <c r="AA2274" s="284">
        <v>811</v>
      </c>
      <c r="AB2274" s="284">
        <v>700</v>
      </c>
      <c r="AC2274" s="284">
        <v>825</v>
      </c>
      <c r="AD2274" s="284">
        <v>947</v>
      </c>
      <c r="AE2274" s="284">
        <v>811</v>
      </c>
      <c r="AF2274" s="284">
        <v>700</v>
      </c>
      <c r="AG2274" s="284">
        <v>825</v>
      </c>
      <c r="AH2274" s="284">
        <v>947</v>
      </c>
      <c r="AI2274" s="284">
        <v>825</v>
      </c>
      <c r="AJ2274" s="284">
        <v>700</v>
      </c>
      <c r="AK2274" s="284">
        <v>825</v>
      </c>
      <c r="AL2274" s="284">
        <v>947</v>
      </c>
      <c r="AM2274" s="284">
        <v>700</v>
      </c>
      <c r="AN2274" s="284">
        <v>825</v>
      </c>
      <c r="AO2274" s="284">
        <v>947</v>
      </c>
      <c r="AP2274" s="284">
        <v>908</v>
      </c>
      <c r="AQ2274" s="284">
        <v>908</v>
      </c>
      <c r="AR2274" s="284">
        <v>908</v>
      </c>
      <c r="AS2274" s="284">
        <v>908</v>
      </c>
      <c r="AU2274" t="s">
        <v>1970</v>
      </c>
    </row>
    <row r="2275" spans="4:47" ht="13.5" customHeight="1">
      <c r="D2275" s="283" t="s">
        <v>2012</v>
      </c>
      <c r="E2275" s="282"/>
      <c r="F2275" s="285" t="s">
        <v>2001</v>
      </c>
      <c r="G2275" s="199">
        <v>18.8</v>
      </c>
      <c r="H2275" s="284">
        <v>707</v>
      </c>
      <c r="I2275" s="284">
        <v>783</v>
      </c>
      <c r="J2275" s="284">
        <v>913</v>
      </c>
      <c r="K2275" s="284">
        <v>707</v>
      </c>
      <c r="L2275" s="284">
        <v>783</v>
      </c>
      <c r="M2275" s="284">
        <v>913</v>
      </c>
      <c r="N2275" s="284">
        <v>829</v>
      </c>
      <c r="O2275" s="284">
        <v>707</v>
      </c>
      <c r="P2275" s="284">
        <v>783</v>
      </c>
      <c r="Q2275" s="284">
        <v>913</v>
      </c>
      <c r="R2275" s="284">
        <v>829</v>
      </c>
      <c r="S2275" s="284">
        <v>707</v>
      </c>
      <c r="T2275" s="284">
        <v>783</v>
      </c>
      <c r="U2275" s="284">
        <v>913</v>
      </c>
      <c r="V2275" s="284">
        <v>783</v>
      </c>
      <c r="W2275" s="284">
        <v>913</v>
      </c>
      <c r="X2275" s="284">
        <v>707</v>
      </c>
      <c r="Y2275" s="284">
        <v>783</v>
      </c>
      <c r="Z2275" s="284">
        <v>913</v>
      </c>
      <c r="AA2275" s="284">
        <v>829</v>
      </c>
      <c r="AB2275" s="284">
        <v>707</v>
      </c>
      <c r="AC2275" s="284">
        <v>783</v>
      </c>
      <c r="AD2275" s="284">
        <v>913</v>
      </c>
      <c r="AE2275" s="284">
        <v>829</v>
      </c>
      <c r="AF2275" s="284">
        <v>707</v>
      </c>
      <c r="AG2275" s="284">
        <v>783</v>
      </c>
      <c r="AH2275" s="284">
        <v>913</v>
      </c>
      <c r="AI2275" s="284">
        <v>783</v>
      </c>
      <c r="AJ2275" s="284">
        <v>707</v>
      </c>
      <c r="AK2275" s="284">
        <v>783</v>
      </c>
      <c r="AL2275" s="284">
        <v>913</v>
      </c>
      <c r="AM2275" s="284">
        <v>707</v>
      </c>
      <c r="AN2275" s="284">
        <v>783</v>
      </c>
      <c r="AO2275" s="284">
        <v>913</v>
      </c>
      <c r="AP2275" s="284">
        <v>862</v>
      </c>
      <c r="AQ2275" s="284">
        <v>862</v>
      </c>
      <c r="AR2275" s="284">
        <v>862</v>
      </c>
      <c r="AS2275" s="284">
        <v>862</v>
      </c>
      <c r="AU2275" t="s">
        <v>2012</v>
      </c>
    </row>
    <row r="2276" spans="4:47" ht="13.5" customHeight="1">
      <c r="D2276" s="283" t="s">
        <v>1943</v>
      </c>
      <c r="E2276" s="282"/>
      <c r="F2276" s="285" t="s">
        <v>1931</v>
      </c>
      <c r="G2276" s="199">
        <v>16</v>
      </c>
      <c r="H2276" s="284">
        <v>608</v>
      </c>
      <c r="I2276" s="284">
        <v>711</v>
      </c>
      <c r="J2276" s="284">
        <v>816</v>
      </c>
      <c r="K2276" s="284">
        <v>608</v>
      </c>
      <c r="L2276" s="284">
        <v>711</v>
      </c>
      <c r="M2276" s="284">
        <v>816</v>
      </c>
      <c r="N2276" s="284">
        <v>700</v>
      </c>
      <c r="O2276" s="284">
        <v>608</v>
      </c>
      <c r="P2276" s="284">
        <v>711</v>
      </c>
      <c r="Q2276" s="284">
        <v>816</v>
      </c>
      <c r="R2276" s="284">
        <v>700</v>
      </c>
      <c r="S2276" s="284">
        <v>608</v>
      </c>
      <c r="T2276" s="284">
        <v>711</v>
      </c>
      <c r="U2276" s="284">
        <v>816</v>
      </c>
      <c r="V2276" s="284">
        <v>711</v>
      </c>
      <c r="W2276" s="284">
        <v>816</v>
      </c>
      <c r="X2276" s="284">
        <v>608</v>
      </c>
      <c r="Y2276" s="284">
        <v>711</v>
      </c>
      <c r="Z2276" s="284">
        <v>816</v>
      </c>
      <c r="AA2276" s="284">
        <v>700</v>
      </c>
      <c r="AB2276" s="284">
        <v>608</v>
      </c>
      <c r="AC2276" s="284">
        <v>711</v>
      </c>
      <c r="AD2276" s="284">
        <v>816</v>
      </c>
      <c r="AE2276" s="284">
        <v>700</v>
      </c>
      <c r="AF2276" s="284">
        <v>608</v>
      </c>
      <c r="AG2276" s="284">
        <v>711</v>
      </c>
      <c r="AH2276" s="284">
        <v>816</v>
      </c>
      <c r="AI2276" s="284">
        <v>711</v>
      </c>
      <c r="AJ2276" s="284">
        <v>608</v>
      </c>
      <c r="AK2276" s="284">
        <v>711</v>
      </c>
      <c r="AL2276" s="284">
        <v>816</v>
      </c>
      <c r="AM2276" s="284">
        <v>608</v>
      </c>
      <c r="AN2276" s="284">
        <v>711</v>
      </c>
      <c r="AO2276" s="284">
        <v>816</v>
      </c>
      <c r="AP2276" s="284">
        <v>782</v>
      </c>
      <c r="AQ2276" s="284">
        <v>782</v>
      </c>
      <c r="AR2276" s="284">
        <v>782</v>
      </c>
      <c r="AS2276" s="284">
        <v>782</v>
      </c>
      <c r="AU2276" t="s">
        <v>1943</v>
      </c>
    </row>
    <row r="2277" spans="4:47" ht="13.5" customHeight="1">
      <c r="D2277" s="283" t="s">
        <v>1985</v>
      </c>
      <c r="E2277" s="282"/>
      <c r="F2277" s="285" t="s">
        <v>1973</v>
      </c>
      <c r="G2277" s="199">
        <v>16</v>
      </c>
      <c r="H2277" s="284">
        <v>614</v>
      </c>
      <c r="I2277" s="284">
        <v>675</v>
      </c>
      <c r="J2277" s="284">
        <v>786</v>
      </c>
      <c r="K2277" s="284">
        <v>614</v>
      </c>
      <c r="L2277" s="284">
        <v>675</v>
      </c>
      <c r="M2277" s="284">
        <v>786</v>
      </c>
      <c r="N2277" s="284">
        <v>715</v>
      </c>
      <c r="O2277" s="284">
        <v>614</v>
      </c>
      <c r="P2277" s="284">
        <v>675</v>
      </c>
      <c r="Q2277" s="284">
        <v>786</v>
      </c>
      <c r="R2277" s="284">
        <v>715</v>
      </c>
      <c r="S2277" s="284">
        <v>614</v>
      </c>
      <c r="T2277" s="284">
        <v>675</v>
      </c>
      <c r="U2277" s="284">
        <v>786</v>
      </c>
      <c r="V2277" s="284">
        <v>675</v>
      </c>
      <c r="W2277" s="284">
        <v>786</v>
      </c>
      <c r="X2277" s="284">
        <v>614</v>
      </c>
      <c r="Y2277" s="284">
        <v>675</v>
      </c>
      <c r="Z2277" s="284">
        <v>786</v>
      </c>
      <c r="AA2277" s="284">
        <v>715</v>
      </c>
      <c r="AB2277" s="284">
        <v>614</v>
      </c>
      <c r="AC2277" s="284">
        <v>675</v>
      </c>
      <c r="AD2277" s="284">
        <v>786</v>
      </c>
      <c r="AE2277" s="284">
        <v>715</v>
      </c>
      <c r="AF2277" s="284">
        <v>614</v>
      </c>
      <c r="AG2277" s="284">
        <v>675</v>
      </c>
      <c r="AH2277" s="284">
        <v>786</v>
      </c>
      <c r="AI2277" s="284">
        <v>675</v>
      </c>
      <c r="AJ2277" s="284">
        <v>614</v>
      </c>
      <c r="AK2277" s="284">
        <v>675</v>
      </c>
      <c r="AL2277" s="284">
        <v>786</v>
      </c>
      <c r="AM2277" s="284">
        <v>614</v>
      </c>
      <c r="AN2277" s="284">
        <v>675</v>
      </c>
      <c r="AO2277" s="284">
        <v>786</v>
      </c>
      <c r="AP2277" s="284">
        <v>742</v>
      </c>
      <c r="AQ2277" s="284">
        <v>742</v>
      </c>
      <c r="AR2277" s="284">
        <v>742</v>
      </c>
      <c r="AS2277" s="284">
        <v>742</v>
      </c>
      <c r="AU2277" t="s">
        <v>1985</v>
      </c>
    </row>
    <row r="2278" spans="4:47" ht="13.5" customHeight="1">
      <c r="D2278" s="283" t="s">
        <v>1957</v>
      </c>
      <c r="E2278" s="282"/>
      <c r="F2278" s="285" t="s">
        <v>1945</v>
      </c>
      <c r="G2278" s="199">
        <v>18</v>
      </c>
      <c r="H2278" s="284">
        <v>695</v>
      </c>
      <c r="I2278" s="284">
        <v>818</v>
      </c>
      <c r="J2278" s="284">
        <v>939</v>
      </c>
      <c r="K2278" s="284">
        <v>695</v>
      </c>
      <c r="L2278" s="284">
        <v>818</v>
      </c>
      <c r="M2278" s="284">
        <v>939</v>
      </c>
      <c r="N2278" s="284">
        <v>805</v>
      </c>
      <c r="O2278" s="284">
        <v>695</v>
      </c>
      <c r="P2278" s="284">
        <v>818</v>
      </c>
      <c r="Q2278" s="284">
        <v>939</v>
      </c>
      <c r="R2278" s="284">
        <v>805</v>
      </c>
      <c r="S2278" s="284">
        <v>695</v>
      </c>
      <c r="T2278" s="284">
        <v>818</v>
      </c>
      <c r="U2278" s="284">
        <v>939</v>
      </c>
      <c r="V2278" s="284">
        <v>818</v>
      </c>
      <c r="W2278" s="284">
        <v>939</v>
      </c>
      <c r="X2278" s="284">
        <v>695</v>
      </c>
      <c r="Y2278" s="284">
        <v>818</v>
      </c>
      <c r="Z2278" s="284">
        <v>939</v>
      </c>
      <c r="AA2278" s="284">
        <v>805</v>
      </c>
      <c r="AB2278" s="284">
        <v>695</v>
      </c>
      <c r="AC2278" s="284">
        <v>818</v>
      </c>
      <c r="AD2278" s="284">
        <v>939</v>
      </c>
      <c r="AE2278" s="284">
        <v>805</v>
      </c>
      <c r="AF2278" s="284">
        <v>695</v>
      </c>
      <c r="AG2278" s="284">
        <v>818</v>
      </c>
      <c r="AH2278" s="284">
        <v>939</v>
      </c>
      <c r="AI2278" s="284">
        <v>818</v>
      </c>
      <c r="AJ2278" s="284">
        <v>695</v>
      </c>
      <c r="AK2278" s="284">
        <v>818</v>
      </c>
      <c r="AL2278" s="284">
        <v>939</v>
      </c>
      <c r="AM2278" s="284">
        <v>695</v>
      </c>
      <c r="AN2278" s="284">
        <v>818</v>
      </c>
      <c r="AO2278" s="284">
        <v>939</v>
      </c>
      <c r="AP2278" s="284">
        <v>900</v>
      </c>
      <c r="AQ2278" s="284">
        <v>900</v>
      </c>
      <c r="AR2278" s="284">
        <v>900</v>
      </c>
      <c r="AS2278" s="284">
        <v>900</v>
      </c>
      <c r="AU2278" t="s">
        <v>1957</v>
      </c>
    </row>
    <row r="2279" spans="4:47" ht="13.5" customHeight="1">
      <c r="D2279" s="283" t="s">
        <v>1999</v>
      </c>
      <c r="E2279" s="282"/>
      <c r="F2279" s="285" t="s">
        <v>1987</v>
      </c>
      <c r="G2279" s="199">
        <v>18</v>
      </c>
      <c r="H2279" s="284">
        <v>701</v>
      </c>
      <c r="I2279" s="284">
        <v>778</v>
      </c>
      <c r="J2279" s="284">
        <v>906</v>
      </c>
      <c r="K2279" s="284">
        <v>701</v>
      </c>
      <c r="L2279" s="284">
        <v>778</v>
      </c>
      <c r="M2279" s="284">
        <v>906</v>
      </c>
      <c r="N2279" s="284">
        <v>823</v>
      </c>
      <c r="O2279" s="284">
        <v>701</v>
      </c>
      <c r="P2279" s="284">
        <v>778</v>
      </c>
      <c r="Q2279" s="284">
        <v>906</v>
      </c>
      <c r="R2279" s="284">
        <v>823</v>
      </c>
      <c r="S2279" s="284">
        <v>701</v>
      </c>
      <c r="T2279" s="284">
        <v>778</v>
      </c>
      <c r="U2279" s="284">
        <v>906</v>
      </c>
      <c r="V2279" s="284">
        <v>778</v>
      </c>
      <c r="W2279" s="284">
        <v>906</v>
      </c>
      <c r="X2279" s="284">
        <v>701</v>
      </c>
      <c r="Y2279" s="284">
        <v>778</v>
      </c>
      <c r="Z2279" s="284">
        <v>906</v>
      </c>
      <c r="AA2279" s="284">
        <v>823</v>
      </c>
      <c r="AB2279" s="284">
        <v>701</v>
      </c>
      <c r="AC2279" s="284">
        <v>778</v>
      </c>
      <c r="AD2279" s="284">
        <v>906</v>
      </c>
      <c r="AE2279" s="284">
        <v>823</v>
      </c>
      <c r="AF2279" s="284">
        <v>701</v>
      </c>
      <c r="AG2279" s="284">
        <v>778</v>
      </c>
      <c r="AH2279" s="284">
        <v>906</v>
      </c>
      <c r="AI2279" s="284">
        <v>778</v>
      </c>
      <c r="AJ2279" s="284">
        <v>701</v>
      </c>
      <c r="AK2279" s="284">
        <v>778</v>
      </c>
      <c r="AL2279" s="284">
        <v>906</v>
      </c>
      <c r="AM2279" s="284">
        <v>701</v>
      </c>
      <c r="AN2279" s="284">
        <v>778</v>
      </c>
      <c r="AO2279" s="284">
        <v>906</v>
      </c>
      <c r="AP2279" s="284">
        <v>855</v>
      </c>
      <c r="AQ2279" s="284">
        <v>855</v>
      </c>
      <c r="AR2279" s="284">
        <v>855</v>
      </c>
      <c r="AS2279" s="284">
        <v>855</v>
      </c>
      <c r="AU2279" t="s">
        <v>1999</v>
      </c>
    </row>
    <row r="2280" spans="4:47" ht="13.5" customHeight="1">
      <c r="D2280" s="283" t="s">
        <v>2989</v>
      </c>
      <c r="E2280" s="282"/>
      <c r="F2280" s="285" t="s">
        <v>4101</v>
      </c>
      <c r="G2280" s="199">
        <v>19</v>
      </c>
      <c r="H2280" s="284">
        <v>710</v>
      </c>
      <c r="I2280" s="284">
        <v>838</v>
      </c>
      <c r="J2280" s="284">
        <v>961</v>
      </c>
      <c r="K2280" s="284">
        <v>710</v>
      </c>
      <c r="L2280" s="284">
        <v>838</v>
      </c>
      <c r="M2280" s="284">
        <v>961</v>
      </c>
      <c r="N2280" s="284">
        <v>835</v>
      </c>
      <c r="O2280" s="284">
        <v>710</v>
      </c>
      <c r="P2280" s="284">
        <v>838</v>
      </c>
      <c r="Q2280" s="284">
        <v>961</v>
      </c>
      <c r="R2280" s="284">
        <v>835</v>
      </c>
      <c r="S2280" s="284">
        <v>710</v>
      </c>
      <c r="T2280" s="284">
        <v>838</v>
      </c>
      <c r="U2280" s="284">
        <v>961</v>
      </c>
      <c r="V2280" s="284">
        <v>838</v>
      </c>
      <c r="W2280" s="284">
        <v>961</v>
      </c>
      <c r="X2280" s="284">
        <v>710</v>
      </c>
      <c r="Y2280" s="284">
        <v>838</v>
      </c>
      <c r="Z2280" s="284">
        <v>961</v>
      </c>
      <c r="AA2280" s="284">
        <v>835</v>
      </c>
      <c r="AB2280" s="284">
        <v>710</v>
      </c>
      <c r="AC2280" s="284">
        <v>838</v>
      </c>
      <c r="AD2280" s="284">
        <v>961</v>
      </c>
      <c r="AE2280" s="284">
        <v>835</v>
      </c>
      <c r="AF2280" s="284">
        <v>710</v>
      </c>
      <c r="AG2280" s="284">
        <v>838</v>
      </c>
      <c r="AH2280" s="284">
        <v>961</v>
      </c>
      <c r="AI2280" s="284">
        <v>838</v>
      </c>
      <c r="AJ2280" s="284">
        <v>710</v>
      </c>
      <c r="AK2280" s="284">
        <v>838</v>
      </c>
      <c r="AL2280" s="284">
        <v>961</v>
      </c>
      <c r="AM2280" s="284">
        <v>710</v>
      </c>
      <c r="AN2280" s="284">
        <v>838</v>
      </c>
      <c r="AO2280" s="284">
        <v>961</v>
      </c>
      <c r="AP2280" s="284">
        <v>921</v>
      </c>
      <c r="AQ2280" s="284">
        <v>921</v>
      </c>
      <c r="AR2280" s="284">
        <v>921</v>
      </c>
      <c r="AS2280" s="284">
        <v>921</v>
      </c>
      <c r="AU2280" t="s">
        <v>2989</v>
      </c>
    </row>
    <row r="2281" spans="4:47" ht="13.5" customHeight="1">
      <c r="D2281" s="283" t="s">
        <v>2990</v>
      </c>
      <c r="E2281" s="282"/>
      <c r="F2281" s="285" t="s">
        <v>4100</v>
      </c>
      <c r="G2281" s="199">
        <v>19</v>
      </c>
      <c r="H2281" s="284">
        <v>717</v>
      </c>
      <c r="I2281" s="284">
        <v>795</v>
      </c>
      <c r="J2281" s="284">
        <v>926</v>
      </c>
      <c r="K2281" s="284">
        <v>717</v>
      </c>
      <c r="L2281" s="284">
        <v>795</v>
      </c>
      <c r="M2281" s="284">
        <v>926</v>
      </c>
      <c r="N2281" s="284">
        <v>842</v>
      </c>
      <c r="O2281" s="284">
        <v>717</v>
      </c>
      <c r="P2281" s="284">
        <v>795</v>
      </c>
      <c r="Q2281" s="284">
        <v>926</v>
      </c>
      <c r="R2281" s="284">
        <v>842</v>
      </c>
      <c r="S2281" s="284">
        <v>717</v>
      </c>
      <c r="T2281" s="284">
        <v>795</v>
      </c>
      <c r="U2281" s="284">
        <v>926</v>
      </c>
      <c r="V2281" s="284">
        <v>795</v>
      </c>
      <c r="W2281" s="284">
        <v>926</v>
      </c>
      <c r="X2281" s="284">
        <v>717</v>
      </c>
      <c r="Y2281" s="284">
        <v>795</v>
      </c>
      <c r="Z2281" s="284">
        <v>926</v>
      </c>
      <c r="AA2281" s="284">
        <v>842</v>
      </c>
      <c r="AB2281" s="284">
        <v>717</v>
      </c>
      <c r="AC2281" s="284">
        <v>795</v>
      </c>
      <c r="AD2281" s="284">
        <v>926</v>
      </c>
      <c r="AE2281" s="284">
        <v>842</v>
      </c>
      <c r="AF2281" s="284">
        <v>717</v>
      </c>
      <c r="AG2281" s="284">
        <v>795</v>
      </c>
      <c r="AH2281" s="284">
        <v>926</v>
      </c>
      <c r="AI2281" s="284">
        <v>795</v>
      </c>
      <c r="AJ2281" s="284">
        <v>717</v>
      </c>
      <c r="AK2281" s="284">
        <v>795</v>
      </c>
      <c r="AL2281" s="284">
        <v>926</v>
      </c>
      <c r="AM2281" s="284">
        <v>717</v>
      </c>
      <c r="AN2281" s="284">
        <v>795</v>
      </c>
      <c r="AO2281" s="284">
        <v>926</v>
      </c>
      <c r="AP2281" s="284">
        <v>875</v>
      </c>
      <c r="AQ2281" s="284">
        <v>875</v>
      </c>
      <c r="AR2281" s="284">
        <v>875</v>
      </c>
      <c r="AS2281" s="284">
        <v>875</v>
      </c>
      <c r="AU2281" t="s">
        <v>2990</v>
      </c>
    </row>
    <row r="2282" spans="4:47" ht="13.5" customHeight="1">
      <c r="D2282" s="283" t="s">
        <v>1971</v>
      </c>
      <c r="E2282" s="282"/>
      <c r="F2282" s="285" t="s">
        <v>1959</v>
      </c>
      <c r="G2282" s="199">
        <v>20</v>
      </c>
      <c r="H2282" s="284">
        <v>726</v>
      </c>
      <c r="I2282" s="284">
        <v>858</v>
      </c>
      <c r="J2282" s="284">
        <v>985</v>
      </c>
      <c r="K2282" s="284">
        <v>726</v>
      </c>
      <c r="L2282" s="284">
        <v>858</v>
      </c>
      <c r="M2282" s="284">
        <v>985</v>
      </c>
      <c r="N2282" s="284">
        <v>842</v>
      </c>
      <c r="O2282" s="284">
        <v>726</v>
      </c>
      <c r="P2282" s="284">
        <v>858</v>
      </c>
      <c r="Q2282" s="284">
        <v>985</v>
      </c>
      <c r="R2282" s="284">
        <v>842</v>
      </c>
      <c r="S2282" s="284">
        <v>726</v>
      </c>
      <c r="T2282" s="284">
        <v>858</v>
      </c>
      <c r="U2282" s="284">
        <v>985</v>
      </c>
      <c r="V2282" s="284">
        <v>858</v>
      </c>
      <c r="W2282" s="284">
        <v>985</v>
      </c>
      <c r="X2282" s="284">
        <v>726</v>
      </c>
      <c r="Y2282" s="284">
        <v>858</v>
      </c>
      <c r="Z2282" s="284">
        <v>985</v>
      </c>
      <c r="AA2282" s="284">
        <v>842</v>
      </c>
      <c r="AB2282" s="284">
        <v>726</v>
      </c>
      <c r="AC2282" s="284">
        <v>858</v>
      </c>
      <c r="AD2282" s="284">
        <v>985</v>
      </c>
      <c r="AE2282" s="284">
        <v>842</v>
      </c>
      <c r="AF2282" s="284">
        <v>726</v>
      </c>
      <c r="AG2282" s="284">
        <v>858</v>
      </c>
      <c r="AH2282" s="284">
        <v>985</v>
      </c>
      <c r="AI2282" s="284">
        <v>858</v>
      </c>
      <c r="AJ2282" s="284">
        <v>726</v>
      </c>
      <c r="AK2282" s="284">
        <v>858</v>
      </c>
      <c r="AL2282" s="284">
        <v>985</v>
      </c>
      <c r="AM2282" s="284">
        <v>726</v>
      </c>
      <c r="AN2282" s="284">
        <v>858</v>
      </c>
      <c r="AO2282" s="284">
        <v>985</v>
      </c>
      <c r="AP2282" s="284">
        <v>944</v>
      </c>
      <c r="AQ2282" s="284">
        <v>944</v>
      </c>
      <c r="AR2282" s="284">
        <v>944</v>
      </c>
      <c r="AS2282" s="284">
        <v>944</v>
      </c>
      <c r="AU2282" t="s">
        <v>1971</v>
      </c>
    </row>
    <row r="2283" spans="4:47" ht="13.5" customHeight="1">
      <c r="D2283" s="283" t="s">
        <v>2013</v>
      </c>
      <c r="E2283" s="282"/>
      <c r="F2283" s="285" t="s">
        <v>2001</v>
      </c>
      <c r="G2283" s="199">
        <v>20</v>
      </c>
      <c r="H2283" s="284">
        <v>734</v>
      </c>
      <c r="I2283" s="284">
        <v>813</v>
      </c>
      <c r="J2283" s="284">
        <v>948</v>
      </c>
      <c r="K2283" s="284">
        <v>734</v>
      </c>
      <c r="L2283" s="284">
        <v>813</v>
      </c>
      <c r="M2283" s="284">
        <v>948</v>
      </c>
      <c r="N2283" s="284">
        <v>862</v>
      </c>
      <c r="O2283" s="284">
        <v>734</v>
      </c>
      <c r="P2283" s="284">
        <v>813</v>
      </c>
      <c r="Q2283" s="284">
        <v>948</v>
      </c>
      <c r="R2283" s="284">
        <v>862</v>
      </c>
      <c r="S2283" s="284">
        <v>734</v>
      </c>
      <c r="T2283" s="284">
        <v>813</v>
      </c>
      <c r="U2283" s="284">
        <v>948</v>
      </c>
      <c r="V2283" s="284">
        <v>813</v>
      </c>
      <c r="W2283" s="284">
        <v>948</v>
      </c>
      <c r="X2283" s="284">
        <v>734</v>
      </c>
      <c r="Y2283" s="284">
        <v>813</v>
      </c>
      <c r="Z2283" s="284">
        <v>948</v>
      </c>
      <c r="AA2283" s="284">
        <v>862</v>
      </c>
      <c r="AB2283" s="284">
        <v>734</v>
      </c>
      <c r="AC2283" s="284">
        <v>813</v>
      </c>
      <c r="AD2283" s="284">
        <v>948</v>
      </c>
      <c r="AE2283" s="284">
        <v>862</v>
      </c>
      <c r="AF2283" s="284">
        <v>734</v>
      </c>
      <c r="AG2283" s="284">
        <v>813</v>
      </c>
      <c r="AH2283" s="284">
        <v>948</v>
      </c>
      <c r="AI2283" s="284">
        <v>813</v>
      </c>
      <c r="AJ2283" s="284">
        <v>734</v>
      </c>
      <c r="AK2283" s="284">
        <v>813</v>
      </c>
      <c r="AL2283" s="284">
        <v>948</v>
      </c>
      <c r="AM2283" s="284">
        <v>734</v>
      </c>
      <c r="AN2283" s="284">
        <v>813</v>
      </c>
      <c r="AO2283" s="284">
        <v>948</v>
      </c>
      <c r="AP2283" s="284">
        <v>895</v>
      </c>
      <c r="AQ2283" s="284">
        <v>895</v>
      </c>
      <c r="AR2283" s="284">
        <v>895</v>
      </c>
      <c r="AS2283" s="284">
        <v>895</v>
      </c>
      <c r="AU2283" t="s">
        <v>2013</v>
      </c>
    </row>
    <row r="2284" spans="4:47" ht="13.5" customHeight="1">
      <c r="D2284" s="283" t="s">
        <v>1395</v>
      </c>
      <c r="E2284" s="283" t="s">
        <v>4713</v>
      </c>
      <c r="F2284" s="285" t="s">
        <v>1320</v>
      </c>
      <c r="G2284" s="199">
        <v>10</v>
      </c>
      <c r="H2284" s="284">
        <v>480</v>
      </c>
      <c r="I2284" s="284">
        <v>490</v>
      </c>
      <c r="J2284" s="284">
        <v>559</v>
      </c>
      <c r="K2284" s="284">
        <v>480</v>
      </c>
      <c r="L2284" s="284">
        <v>490</v>
      </c>
      <c r="M2284" s="284">
        <v>559</v>
      </c>
      <c r="N2284" s="284">
        <v>523</v>
      </c>
      <c r="O2284" s="284">
        <v>485</v>
      </c>
      <c r="P2284" s="284">
        <v>532</v>
      </c>
      <c r="Q2284" s="284">
        <v>598</v>
      </c>
      <c r="R2284" s="284">
        <v>556</v>
      </c>
      <c r="S2284" s="284">
        <v>630</v>
      </c>
      <c r="T2284" s="284">
        <v>728</v>
      </c>
      <c r="U2284" s="284">
        <v>823</v>
      </c>
      <c r="V2284" s="284">
        <v>608</v>
      </c>
      <c r="W2284" s="284">
        <v>677</v>
      </c>
      <c r="X2284" s="284">
        <v>525</v>
      </c>
      <c r="Y2284" s="284">
        <v>581</v>
      </c>
      <c r="Z2284" s="284">
        <v>691</v>
      </c>
      <c r="AA2284" s="284">
        <v>591</v>
      </c>
      <c r="AB2284" s="284">
        <v>553</v>
      </c>
      <c r="AC2284" s="284">
        <v>628</v>
      </c>
      <c r="AD2284" s="284">
        <v>757</v>
      </c>
      <c r="AE2284" s="284">
        <v>622</v>
      </c>
      <c r="AF2284" s="284">
        <v>624</v>
      </c>
      <c r="AG2284" s="284">
        <v>701</v>
      </c>
      <c r="AH2284" s="284">
        <v>843</v>
      </c>
      <c r="AI2284" s="284">
        <v>535</v>
      </c>
      <c r="AJ2284" s="284">
        <v>593</v>
      </c>
      <c r="AK2284" s="284">
        <v>667</v>
      </c>
      <c r="AL2284" s="284">
        <v>784</v>
      </c>
      <c r="AM2284" s="284">
        <v>512</v>
      </c>
      <c r="AN2284" s="284">
        <v>557</v>
      </c>
      <c r="AO2284" s="284">
        <v>634</v>
      </c>
      <c r="AP2284" s="284">
        <v>568</v>
      </c>
      <c r="AQ2284" s="284">
        <v>568</v>
      </c>
      <c r="AR2284" s="284">
        <v>702</v>
      </c>
      <c r="AS2284" s="284">
        <v>660</v>
      </c>
      <c r="AU2284" t="s">
        <v>1395</v>
      </c>
    </row>
    <row r="2285" spans="4:47" ht="13.5" customHeight="1">
      <c r="D2285" s="283" t="s">
        <v>3543</v>
      </c>
      <c r="E2285" s="283" t="s">
        <v>4713</v>
      </c>
      <c r="F2285" s="285" t="s">
        <v>1320</v>
      </c>
      <c r="G2285" s="199">
        <v>10</v>
      </c>
      <c r="H2285" s="284">
        <v>480</v>
      </c>
      <c r="I2285" s="284">
        <v>490</v>
      </c>
      <c r="J2285" s="284">
        <v>559</v>
      </c>
      <c r="K2285" s="284">
        <v>480</v>
      </c>
      <c r="L2285" s="284">
        <v>490</v>
      </c>
      <c r="M2285" s="284">
        <v>559</v>
      </c>
      <c r="N2285" s="284">
        <v>523</v>
      </c>
      <c r="O2285" s="284">
        <v>485</v>
      </c>
      <c r="P2285" s="284">
        <v>532</v>
      </c>
      <c r="Q2285" s="284">
        <v>598</v>
      </c>
      <c r="R2285" s="284">
        <v>556</v>
      </c>
      <c r="S2285" s="284">
        <v>630</v>
      </c>
      <c r="T2285" s="284">
        <v>728</v>
      </c>
      <c r="U2285" s="284">
        <v>823</v>
      </c>
      <c r="V2285" s="284">
        <v>608</v>
      </c>
      <c r="W2285" s="284">
        <v>677</v>
      </c>
      <c r="X2285" s="284">
        <v>525</v>
      </c>
      <c r="Y2285" s="284">
        <v>581</v>
      </c>
      <c r="Z2285" s="284">
        <v>691</v>
      </c>
      <c r="AA2285" s="284">
        <v>591</v>
      </c>
      <c r="AB2285" s="284">
        <v>553</v>
      </c>
      <c r="AC2285" s="284">
        <v>628</v>
      </c>
      <c r="AD2285" s="284">
        <v>757</v>
      </c>
      <c r="AE2285" s="284">
        <v>622</v>
      </c>
      <c r="AF2285" s="284">
        <v>624</v>
      </c>
      <c r="AG2285" s="284">
        <v>701</v>
      </c>
      <c r="AH2285" s="284">
        <v>843</v>
      </c>
      <c r="AI2285" s="284">
        <v>535</v>
      </c>
      <c r="AJ2285" s="284">
        <v>593</v>
      </c>
      <c r="AK2285" s="284">
        <v>667</v>
      </c>
      <c r="AL2285" s="284">
        <v>784</v>
      </c>
      <c r="AM2285" s="284">
        <v>512</v>
      </c>
      <c r="AN2285" s="284">
        <v>557</v>
      </c>
      <c r="AO2285" s="284">
        <v>634</v>
      </c>
      <c r="AP2285" s="284">
        <v>568</v>
      </c>
      <c r="AQ2285" s="284">
        <v>568</v>
      </c>
      <c r="AR2285" s="284">
        <v>702</v>
      </c>
      <c r="AS2285" s="284">
        <v>660</v>
      </c>
      <c r="AU2285" t="s">
        <v>3543</v>
      </c>
    </row>
    <row r="2286" spans="4:47" ht="13.5" customHeight="1">
      <c r="D2286" s="283" t="s">
        <v>4599</v>
      </c>
      <c r="E2286" s="283" t="s">
        <v>4713</v>
      </c>
      <c r="F2286" s="285" t="s">
        <v>4600</v>
      </c>
      <c r="G2286" s="199">
        <v>11</v>
      </c>
      <c r="H2286" s="287" t="s">
        <v>2022</v>
      </c>
      <c r="I2286" s="287" t="s">
        <v>2022</v>
      </c>
      <c r="J2286" s="287" t="s">
        <v>2022</v>
      </c>
      <c r="K2286" s="287" t="s">
        <v>2022</v>
      </c>
      <c r="L2286" s="287" t="s">
        <v>2022</v>
      </c>
      <c r="M2286" s="287" t="s">
        <v>2022</v>
      </c>
      <c r="N2286" s="287" t="s">
        <v>2022</v>
      </c>
      <c r="O2286" s="287" t="s">
        <v>2022</v>
      </c>
      <c r="P2286" s="287" t="s">
        <v>2022</v>
      </c>
      <c r="Q2286" s="287" t="s">
        <v>2022</v>
      </c>
      <c r="R2286" s="287" t="s">
        <v>2022</v>
      </c>
      <c r="S2286" s="284">
        <v>687</v>
      </c>
      <c r="T2286" s="284">
        <v>795</v>
      </c>
      <c r="U2286" s="284">
        <v>899</v>
      </c>
      <c r="V2286" s="284">
        <v>651</v>
      </c>
      <c r="W2286" s="284">
        <v>727</v>
      </c>
      <c r="X2286" s="284">
        <v>560</v>
      </c>
      <c r="Y2286" s="284">
        <v>622</v>
      </c>
      <c r="Z2286" s="284">
        <v>740</v>
      </c>
      <c r="AA2286" s="284">
        <v>631</v>
      </c>
      <c r="AB2286" s="284">
        <v>592</v>
      </c>
      <c r="AC2286" s="284">
        <v>675</v>
      </c>
      <c r="AD2286" s="284">
        <v>814</v>
      </c>
      <c r="AE2286" s="284">
        <v>667</v>
      </c>
      <c r="AF2286" s="284">
        <v>663</v>
      </c>
      <c r="AG2286" s="284">
        <v>748</v>
      </c>
      <c r="AH2286" s="284">
        <v>900</v>
      </c>
      <c r="AI2286" s="284">
        <v>0</v>
      </c>
      <c r="AJ2286" s="284">
        <v>634</v>
      </c>
      <c r="AK2286" s="284">
        <v>716</v>
      </c>
      <c r="AL2286" s="284">
        <v>841</v>
      </c>
      <c r="AM2286" s="284">
        <v>548</v>
      </c>
      <c r="AN2286" s="284">
        <v>598</v>
      </c>
      <c r="AO2286" s="284">
        <v>681</v>
      </c>
      <c r="AP2286" s="284">
        <v>592</v>
      </c>
      <c r="AQ2286" s="284">
        <v>592</v>
      </c>
      <c r="AR2286" s="284">
        <v>740</v>
      </c>
      <c r="AS2286" s="284">
        <v>684</v>
      </c>
      <c r="AU2286" t="s">
        <v>4599</v>
      </c>
    </row>
    <row r="2287" spans="4:47" ht="13.5" customHeight="1">
      <c r="D2287" s="283" t="s">
        <v>4601</v>
      </c>
      <c r="E2287" s="283" t="s">
        <v>4713</v>
      </c>
      <c r="F2287" s="285" t="s">
        <v>4600</v>
      </c>
      <c r="G2287" s="199">
        <v>11</v>
      </c>
      <c r="H2287" s="287" t="s">
        <v>2022</v>
      </c>
      <c r="I2287" s="287" t="s">
        <v>2022</v>
      </c>
      <c r="J2287" s="287" t="s">
        <v>2022</v>
      </c>
      <c r="K2287" s="287" t="s">
        <v>2022</v>
      </c>
      <c r="L2287" s="287" t="s">
        <v>2022</v>
      </c>
      <c r="M2287" s="287" t="s">
        <v>2022</v>
      </c>
      <c r="N2287" s="287" t="s">
        <v>2022</v>
      </c>
      <c r="O2287" s="287" t="s">
        <v>2022</v>
      </c>
      <c r="P2287" s="287" t="s">
        <v>2022</v>
      </c>
      <c r="Q2287" s="287" t="s">
        <v>2022</v>
      </c>
      <c r="R2287" s="287" t="s">
        <v>2022</v>
      </c>
      <c r="S2287" s="284">
        <v>687</v>
      </c>
      <c r="T2287" s="284">
        <v>795</v>
      </c>
      <c r="U2287" s="284">
        <v>899</v>
      </c>
      <c r="V2287" s="284">
        <v>651</v>
      </c>
      <c r="W2287" s="284">
        <v>727</v>
      </c>
      <c r="X2287" s="284">
        <v>560</v>
      </c>
      <c r="Y2287" s="284">
        <v>622</v>
      </c>
      <c r="Z2287" s="284">
        <v>740</v>
      </c>
      <c r="AA2287" s="284">
        <v>631</v>
      </c>
      <c r="AB2287" s="284">
        <v>592</v>
      </c>
      <c r="AC2287" s="284">
        <v>675</v>
      </c>
      <c r="AD2287" s="284">
        <v>814</v>
      </c>
      <c r="AE2287" s="284">
        <v>667</v>
      </c>
      <c r="AF2287" s="284">
        <v>663</v>
      </c>
      <c r="AG2287" s="284">
        <v>748</v>
      </c>
      <c r="AH2287" s="284">
        <v>900</v>
      </c>
      <c r="AI2287" s="284">
        <v>0</v>
      </c>
      <c r="AJ2287" s="284">
        <v>634</v>
      </c>
      <c r="AK2287" s="284">
        <v>716</v>
      </c>
      <c r="AL2287" s="284">
        <v>841</v>
      </c>
      <c r="AM2287" s="284">
        <v>548</v>
      </c>
      <c r="AN2287" s="284">
        <v>598</v>
      </c>
      <c r="AO2287" s="284">
        <v>681</v>
      </c>
      <c r="AP2287" s="284">
        <v>592</v>
      </c>
      <c r="AQ2287" s="284">
        <v>592</v>
      </c>
      <c r="AR2287" s="284">
        <v>740</v>
      </c>
      <c r="AS2287" s="284">
        <v>684</v>
      </c>
      <c r="AU2287" t="s">
        <v>4601</v>
      </c>
    </row>
    <row r="2288" spans="4:47" ht="13.5" customHeight="1">
      <c r="D2288" s="283" t="s">
        <v>1396</v>
      </c>
      <c r="E2288" s="283" t="s">
        <v>4713</v>
      </c>
      <c r="F2288" s="285" t="s">
        <v>1321</v>
      </c>
      <c r="G2288" s="199">
        <v>12</v>
      </c>
      <c r="H2288" s="284">
        <v>554</v>
      </c>
      <c r="I2288" s="284">
        <v>566</v>
      </c>
      <c r="J2288" s="284">
        <v>644</v>
      </c>
      <c r="K2288" s="284">
        <v>554</v>
      </c>
      <c r="L2288" s="284">
        <v>566</v>
      </c>
      <c r="M2288" s="284">
        <v>644</v>
      </c>
      <c r="N2288" s="284">
        <v>604</v>
      </c>
      <c r="O2288" s="284">
        <v>560</v>
      </c>
      <c r="P2288" s="284">
        <v>617</v>
      </c>
      <c r="Q2288" s="284">
        <v>692</v>
      </c>
      <c r="R2288" s="284">
        <v>644</v>
      </c>
      <c r="S2288" s="284">
        <v>707</v>
      </c>
      <c r="T2288" s="284">
        <v>824</v>
      </c>
      <c r="U2288" s="284">
        <v>927</v>
      </c>
      <c r="V2288" s="284">
        <v>694</v>
      </c>
      <c r="W2288" s="284">
        <v>776</v>
      </c>
      <c r="X2288" s="284">
        <v>595</v>
      </c>
      <c r="Y2288" s="284">
        <v>662</v>
      </c>
      <c r="Z2288" s="284">
        <v>788</v>
      </c>
      <c r="AA2288" s="284">
        <v>671</v>
      </c>
      <c r="AB2288" s="284">
        <v>631</v>
      </c>
      <c r="AC2288" s="284">
        <v>721</v>
      </c>
      <c r="AD2288" s="284">
        <v>870</v>
      </c>
      <c r="AE2288" s="284">
        <v>711</v>
      </c>
      <c r="AF2288" s="284">
        <v>702</v>
      </c>
      <c r="AG2288" s="284">
        <v>794</v>
      </c>
      <c r="AH2288" s="284">
        <v>956</v>
      </c>
      <c r="AI2288" s="284">
        <v>605</v>
      </c>
      <c r="AJ2288" s="284">
        <v>675</v>
      </c>
      <c r="AK2288" s="284">
        <v>764</v>
      </c>
      <c r="AL2288" s="284">
        <v>897</v>
      </c>
      <c r="AM2288" s="284">
        <v>584</v>
      </c>
      <c r="AN2288" s="284">
        <v>638</v>
      </c>
      <c r="AO2288" s="284">
        <v>727</v>
      </c>
      <c r="AP2288" s="284">
        <v>616</v>
      </c>
      <c r="AQ2288" s="284">
        <v>616</v>
      </c>
      <c r="AR2288" s="284">
        <v>777</v>
      </c>
      <c r="AS2288" s="284">
        <v>707</v>
      </c>
      <c r="AU2288" t="s">
        <v>1396</v>
      </c>
    </row>
    <row r="2289" spans="4:47" ht="13.5" customHeight="1">
      <c r="D2289" s="283" t="s">
        <v>3544</v>
      </c>
      <c r="E2289" s="283" t="s">
        <v>4713</v>
      </c>
      <c r="F2289" s="285" t="s">
        <v>1321</v>
      </c>
      <c r="G2289" s="199">
        <v>12</v>
      </c>
      <c r="H2289" s="284">
        <v>554</v>
      </c>
      <c r="I2289" s="284">
        <v>566</v>
      </c>
      <c r="J2289" s="284">
        <v>644</v>
      </c>
      <c r="K2289" s="284">
        <v>554</v>
      </c>
      <c r="L2289" s="284">
        <v>566</v>
      </c>
      <c r="M2289" s="284">
        <v>644</v>
      </c>
      <c r="N2289" s="284">
        <v>604</v>
      </c>
      <c r="O2289" s="284">
        <v>560</v>
      </c>
      <c r="P2289" s="284">
        <v>617</v>
      </c>
      <c r="Q2289" s="284">
        <v>692</v>
      </c>
      <c r="R2289" s="284">
        <v>644</v>
      </c>
      <c r="S2289" s="284">
        <v>707</v>
      </c>
      <c r="T2289" s="284">
        <v>824</v>
      </c>
      <c r="U2289" s="284">
        <v>927</v>
      </c>
      <c r="V2289" s="284">
        <v>694</v>
      </c>
      <c r="W2289" s="284">
        <v>776</v>
      </c>
      <c r="X2289" s="284">
        <v>595</v>
      </c>
      <c r="Y2289" s="284">
        <v>662</v>
      </c>
      <c r="Z2289" s="284">
        <v>788</v>
      </c>
      <c r="AA2289" s="284">
        <v>671</v>
      </c>
      <c r="AB2289" s="284">
        <v>631</v>
      </c>
      <c r="AC2289" s="284">
        <v>721</v>
      </c>
      <c r="AD2289" s="284">
        <v>870</v>
      </c>
      <c r="AE2289" s="284">
        <v>711</v>
      </c>
      <c r="AF2289" s="284">
        <v>702</v>
      </c>
      <c r="AG2289" s="284">
        <v>794</v>
      </c>
      <c r="AH2289" s="284">
        <v>956</v>
      </c>
      <c r="AI2289" s="284">
        <v>605</v>
      </c>
      <c r="AJ2289" s="284">
        <v>675</v>
      </c>
      <c r="AK2289" s="284">
        <v>764</v>
      </c>
      <c r="AL2289" s="284">
        <v>897</v>
      </c>
      <c r="AM2289" s="284">
        <v>584</v>
      </c>
      <c r="AN2289" s="284">
        <v>638</v>
      </c>
      <c r="AO2289" s="284">
        <v>727</v>
      </c>
      <c r="AP2289" s="284">
        <v>616</v>
      </c>
      <c r="AQ2289" s="284">
        <v>616</v>
      </c>
      <c r="AR2289" s="284">
        <v>777</v>
      </c>
      <c r="AS2289" s="284">
        <v>707</v>
      </c>
      <c r="AU2289" t="s">
        <v>3544</v>
      </c>
    </row>
    <row r="2290" spans="4:47" ht="13.5" customHeight="1">
      <c r="D2290" s="283" t="s">
        <v>2991</v>
      </c>
      <c r="E2290" s="283" t="s">
        <v>4713</v>
      </c>
      <c r="F2290" s="285" t="s">
        <v>3590</v>
      </c>
      <c r="G2290" s="199">
        <v>13</v>
      </c>
      <c r="H2290" s="284">
        <v>642</v>
      </c>
      <c r="I2290" s="284">
        <v>634</v>
      </c>
      <c r="J2290" s="284">
        <v>762</v>
      </c>
      <c r="K2290" s="284">
        <v>642</v>
      </c>
      <c r="L2290" s="284">
        <v>634</v>
      </c>
      <c r="M2290" s="284">
        <v>762</v>
      </c>
      <c r="N2290" s="284">
        <v>719</v>
      </c>
      <c r="O2290" s="284">
        <v>683</v>
      </c>
      <c r="P2290" s="284">
        <v>686</v>
      </c>
      <c r="Q2290" s="284">
        <v>786</v>
      </c>
      <c r="R2290" s="284">
        <v>753</v>
      </c>
      <c r="S2290" s="284">
        <v>798</v>
      </c>
      <c r="T2290" s="284">
        <v>924</v>
      </c>
      <c r="U2290" s="284">
        <v>1045</v>
      </c>
      <c r="V2290" s="284">
        <v>794</v>
      </c>
      <c r="W2290" s="284">
        <v>887</v>
      </c>
      <c r="X2290" s="284">
        <v>700</v>
      </c>
      <c r="Y2290" s="284">
        <v>773</v>
      </c>
      <c r="Z2290" s="284">
        <v>902</v>
      </c>
      <c r="AA2290" s="284">
        <v>772</v>
      </c>
      <c r="AB2290" s="284">
        <v>753</v>
      </c>
      <c r="AC2290" s="284">
        <v>850</v>
      </c>
      <c r="AD2290" s="284">
        <v>998</v>
      </c>
      <c r="AE2290" s="284">
        <v>818</v>
      </c>
      <c r="AF2290" s="284">
        <v>822</v>
      </c>
      <c r="AG2290" s="284">
        <v>920</v>
      </c>
      <c r="AH2290" s="284">
        <v>1081</v>
      </c>
      <c r="AI2290" s="284">
        <v>700</v>
      </c>
      <c r="AJ2290" s="284">
        <v>775</v>
      </c>
      <c r="AK2290" s="284">
        <v>872</v>
      </c>
      <c r="AL2290" s="284">
        <v>1024</v>
      </c>
      <c r="AM2290" s="284">
        <v>679</v>
      </c>
      <c r="AN2290" s="284">
        <v>737</v>
      </c>
      <c r="AO2290" s="284">
        <v>840</v>
      </c>
      <c r="AP2290" s="284">
        <v>730</v>
      </c>
      <c r="AQ2290" s="284">
        <v>730</v>
      </c>
      <c r="AR2290" s="284">
        <v>904</v>
      </c>
      <c r="AS2290" s="284">
        <v>817</v>
      </c>
      <c r="AU2290" t="s">
        <v>2991</v>
      </c>
    </row>
    <row r="2291" spans="4:47" ht="13.5" customHeight="1">
      <c r="D2291" s="283" t="s">
        <v>3545</v>
      </c>
      <c r="E2291" s="283" t="s">
        <v>4713</v>
      </c>
      <c r="F2291" s="285" t="s">
        <v>3590</v>
      </c>
      <c r="G2291" s="199">
        <v>13</v>
      </c>
      <c r="H2291" s="284">
        <v>642</v>
      </c>
      <c r="I2291" s="284">
        <v>634</v>
      </c>
      <c r="J2291" s="284">
        <v>762</v>
      </c>
      <c r="K2291" s="284">
        <v>642</v>
      </c>
      <c r="L2291" s="284">
        <v>634</v>
      </c>
      <c r="M2291" s="284">
        <v>762</v>
      </c>
      <c r="N2291" s="284">
        <v>719</v>
      </c>
      <c r="O2291" s="284">
        <v>683</v>
      </c>
      <c r="P2291" s="284">
        <v>686</v>
      </c>
      <c r="Q2291" s="284">
        <v>786</v>
      </c>
      <c r="R2291" s="284">
        <v>753</v>
      </c>
      <c r="S2291" s="284">
        <v>798</v>
      </c>
      <c r="T2291" s="284">
        <v>924</v>
      </c>
      <c r="U2291" s="284">
        <v>1045</v>
      </c>
      <c r="V2291" s="284">
        <v>794</v>
      </c>
      <c r="W2291" s="284">
        <v>887</v>
      </c>
      <c r="X2291" s="284">
        <v>700</v>
      </c>
      <c r="Y2291" s="284">
        <v>773</v>
      </c>
      <c r="Z2291" s="284">
        <v>902</v>
      </c>
      <c r="AA2291" s="284">
        <v>772</v>
      </c>
      <c r="AB2291" s="284">
        <v>753</v>
      </c>
      <c r="AC2291" s="284">
        <v>850</v>
      </c>
      <c r="AD2291" s="284">
        <v>998</v>
      </c>
      <c r="AE2291" s="284">
        <v>818</v>
      </c>
      <c r="AF2291" s="284">
        <v>822</v>
      </c>
      <c r="AG2291" s="284">
        <v>920</v>
      </c>
      <c r="AH2291" s="284">
        <v>1081</v>
      </c>
      <c r="AI2291" s="284">
        <v>700</v>
      </c>
      <c r="AJ2291" s="284">
        <v>775</v>
      </c>
      <c r="AK2291" s="284">
        <v>872</v>
      </c>
      <c r="AL2291" s="284">
        <v>1024</v>
      </c>
      <c r="AM2291" s="284">
        <v>679</v>
      </c>
      <c r="AN2291" s="284">
        <v>737</v>
      </c>
      <c r="AO2291" s="284">
        <v>840</v>
      </c>
      <c r="AP2291" s="284">
        <v>730</v>
      </c>
      <c r="AQ2291" s="284">
        <v>730</v>
      </c>
      <c r="AR2291" s="284">
        <v>904</v>
      </c>
      <c r="AS2291" s="284">
        <v>817</v>
      </c>
      <c r="AU2291" t="s">
        <v>3545</v>
      </c>
    </row>
    <row r="2292" spans="4:47" ht="13.5" customHeight="1">
      <c r="D2292" s="283" t="s">
        <v>1397</v>
      </c>
      <c r="E2292" s="283" t="s">
        <v>4713</v>
      </c>
      <c r="F2292" s="285" t="s">
        <v>1322</v>
      </c>
      <c r="G2292" s="199">
        <v>14</v>
      </c>
      <c r="H2292" s="284">
        <v>663</v>
      </c>
      <c r="I2292" s="284">
        <v>677</v>
      </c>
      <c r="J2292" s="284">
        <v>770</v>
      </c>
      <c r="K2292" s="284">
        <v>663</v>
      </c>
      <c r="L2292" s="284">
        <v>677</v>
      </c>
      <c r="M2292" s="284">
        <v>770</v>
      </c>
      <c r="N2292" s="284">
        <v>721</v>
      </c>
      <c r="O2292" s="284">
        <v>670</v>
      </c>
      <c r="P2292" s="284">
        <v>737</v>
      </c>
      <c r="Q2292" s="284">
        <v>826</v>
      </c>
      <c r="R2292" s="284">
        <v>768</v>
      </c>
      <c r="S2292" s="284">
        <v>821</v>
      </c>
      <c r="T2292" s="284">
        <v>956</v>
      </c>
      <c r="U2292" s="284">
        <v>1077</v>
      </c>
      <c r="V2292" s="284">
        <v>820</v>
      </c>
      <c r="W2292" s="284">
        <v>917</v>
      </c>
      <c r="X2292" s="284">
        <v>700</v>
      </c>
      <c r="Y2292" s="284">
        <v>778</v>
      </c>
      <c r="Z2292" s="284">
        <v>927</v>
      </c>
      <c r="AA2292" s="284">
        <v>790</v>
      </c>
      <c r="AB2292" s="284">
        <v>745</v>
      </c>
      <c r="AC2292" s="284">
        <v>850</v>
      </c>
      <c r="AD2292" s="284">
        <v>1026</v>
      </c>
      <c r="AE2292" s="284">
        <v>838</v>
      </c>
      <c r="AF2292" s="284">
        <v>816</v>
      </c>
      <c r="AG2292" s="284">
        <v>922</v>
      </c>
      <c r="AH2292" s="284">
        <v>1111</v>
      </c>
      <c r="AI2292" s="284">
        <v>711</v>
      </c>
      <c r="AJ2292" s="284">
        <v>793</v>
      </c>
      <c r="AK2292" s="284">
        <v>897</v>
      </c>
      <c r="AL2292" s="284">
        <v>1054</v>
      </c>
      <c r="AM2292" s="284">
        <v>692</v>
      </c>
      <c r="AN2292" s="284">
        <v>755</v>
      </c>
      <c r="AO2292" s="284">
        <v>861</v>
      </c>
      <c r="AP2292" s="284">
        <v>753</v>
      </c>
      <c r="AQ2292" s="284">
        <v>753</v>
      </c>
      <c r="AR2292" s="284">
        <v>940</v>
      </c>
      <c r="AS2292" s="284">
        <v>845</v>
      </c>
      <c r="AU2292" t="s">
        <v>1397</v>
      </c>
    </row>
    <row r="2293" spans="4:47" ht="13.5" customHeight="1">
      <c r="D2293" s="283" t="s">
        <v>3546</v>
      </c>
      <c r="E2293" s="283" t="s">
        <v>4713</v>
      </c>
      <c r="F2293" s="285" t="s">
        <v>1322</v>
      </c>
      <c r="G2293" s="199">
        <v>14</v>
      </c>
      <c r="H2293" s="284">
        <v>663</v>
      </c>
      <c r="I2293" s="284">
        <v>677</v>
      </c>
      <c r="J2293" s="284">
        <v>770</v>
      </c>
      <c r="K2293" s="284">
        <v>663</v>
      </c>
      <c r="L2293" s="284">
        <v>677</v>
      </c>
      <c r="M2293" s="284">
        <v>770</v>
      </c>
      <c r="N2293" s="284">
        <v>721</v>
      </c>
      <c r="O2293" s="284">
        <v>670</v>
      </c>
      <c r="P2293" s="284">
        <v>737</v>
      </c>
      <c r="Q2293" s="284">
        <v>826</v>
      </c>
      <c r="R2293" s="284">
        <v>768</v>
      </c>
      <c r="S2293" s="284">
        <v>821</v>
      </c>
      <c r="T2293" s="284">
        <v>956</v>
      </c>
      <c r="U2293" s="284">
        <v>1077</v>
      </c>
      <c r="V2293" s="284">
        <v>820</v>
      </c>
      <c r="W2293" s="284">
        <v>917</v>
      </c>
      <c r="X2293" s="284">
        <v>700</v>
      </c>
      <c r="Y2293" s="284">
        <v>778</v>
      </c>
      <c r="Z2293" s="284">
        <v>927</v>
      </c>
      <c r="AA2293" s="284">
        <v>790</v>
      </c>
      <c r="AB2293" s="284">
        <v>745</v>
      </c>
      <c r="AC2293" s="284">
        <v>850</v>
      </c>
      <c r="AD2293" s="284">
        <v>1026</v>
      </c>
      <c r="AE2293" s="284">
        <v>838</v>
      </c>
      <c r="AF2293" s="284">
        <v>816</v>
      </c>
      <c r="AG2293" s="284">
        <v>922</v>
      </c>
      <c r="AH2293" s="284">
        <v>1111</v>
      </c>
      <c r="AI2293" s="284">
        <v>711</v>
      </c>
      <c r="AJ2293" s="284">
        <v>793</v>
      </c>
      <c r="AK2293" s="284">
        <v>897</v>
      </c>
      <c r="AL2293" s="284">
        <v>1054</v>
      </c>
      <c r="AM2293" s="284">
        <v>692</v>
      </c>
      <c r="AN2293" s="284">
        <v>755</v>
      </c>
      <c r="AO2293" s="284">
        <v>861</v>
      </c>
      <c r="AP2293" s="284">
        <v>753</v>
      </c>
      <c r="AQ2293" s="284">
        <v>753</v>
      </c>
      <c r="AR2293" s="284">
        <v>940</v>
      </c>
      <c r="AS2293" s="284">
        <v>845</v>
      </c>
      <c r="AU2293" t="s">
        <v>3546</v>
      </c>
    </row>
    <row r="2294" spans="4:47" ht="13.5" customHeight="1">
      <c r="D2294" s="283" t="s">
        <v>1327</v>
      </c>
      <c r="E2294" s="282"/>
      <c r="F2294" s="285" t="s">
        <v>1323</v>
      </c>
      <c r="G2294" s="199">
        <v>5.5</v>
      </c>
      <c r="H2294" s="284">
        <v>640</v>
      </c>
      <c r="I2294" s="284">
        <v>711</v>
      </c>
      <c r="J2294" s="284">
        <v>769</v>
      </c>
      <c r="K2294" s="284">
        <v>670</v>
      </c>
      <c r="L2294" s="284">
        <v>732</v>
      </c>
      <c r="M2294" s="284">
        <v>805</v>
      </c>
      <c r="N2294" s="284">
        <v>754</v>
      </c>
      <c r="O2294" s="284">
        <v>636</v>
      </c>
      <c r="P2294" s="284">
        <v>733</v>
      </c>
      <c r="Q2294" s="284">
        <v>790</v>
      </c>
      <c r="R2294" s="284">
        <v>753</v>
      </c>
      <c r="S2294" s="284">
        <v>801</v>
      </c>
      <c r="T2294" s="284">
        <v>910</v>
      </c>
      <c r="U2294" s="284">
        <v>1014</v>
      </c>
      <c r="V2294" s="284">
        <v>819</v>
      </c>
      <c r="W2294" s="284">
        <v>853</v>
      </c>
      <c r="X2294" s="284">
        <v>684</v>
      </c>
      <c r="Y2294" s="284">
        <v>800</v>
      </c>
      <c r="Z2294" s="284">
        <v>896</v>
      </c>
      <c r="AA2294" s="284">
        <v>824</v>
      </c>
      <c r="AB2294" s="284">
        <v>696</v>
      </c>
      <c r="AC2294" s="284">
        <v>823</v>
      </c>
      <c r="AD2294" s="284">
        <v>929</v>
      </c>
      <c r="AE2294" s="284">
        <v>837</v>
      </c>
      <c r="AF2294" s="284">
        <v>767</v>
      </c>
      <c r="AG2294" s="284">
        <v>896</v>
      </c>
      <c r="AH2294" s="284">
        <v>1014</v>
      </c>
      <c r="AI2294" s="284">
        <v>778</v>
      </c>
      <c r="AJ2294" s="284">
        <v>727</v>
      </c>
      <c r="AK2294" s="284">
        <v>854</v>
      </c>
      <c r="AL2294" s="284">
        <v>953</v>
      </c>
      <c r="AM2294" s="284">
        <v>666</v>
      </c>
      <c r="AN2294" s="284">
        <v>767</v>
      </c>
      <c r="AO2294" s="284">
        <v>831</v>
      </c>
      <c r="AP2294" s="284">
        <v>792</v>
      </c>
      <c r="AQ2294" s="284">
        <v>792</v>
      </c>
      <c r="AR2294" s="284">
        <v>870</v>
      </c>
      <c r="AS2294" s="284">
        <v>890</v>
      </c>
      <c r="AU2294" t="s">
        <v>1327</v>
      </c>
    </row>
    <row r="2295" spans="4:47" ht="13.5" customHeight="1">
      <c r="D2295" s="283" t="s">
        <v>1328</v>
      </c>
      <c r="E2295" s="282"/>
      <c r="F2295" s="285" t="s">
        <v>1324</v>
      </c>
      <c r="G2295" s="199">
        <v>6.5</v>
      </c>
      <c r="H2295" s="284">
        <v>707</v>
      </c>
      <c r="I2295" s="284">
        <v>785</v>
      </c>
      <c r="J2295" s="284">
        <v>853</v>
      </c>
      <c r="K2295" s="284">
        <v>743</v>
      </c>
      <c r="L2295" s="284">
        <v>810</v>
      </c>
      <c r="M2295" s="284">
        <v>903</v>
      </c>
      <c r="N2295" s="284">
        <v>836</v>
      </c>
      <c r="O2295" s="284">
        <v>704</v>
      </c>
      <c r="P2295" s="284">
        <v>818</v>
      </c>
      <c r="Q2295" s="284">
        <v>883</v>
      </c>
      <c r="R2295" s="284">
        <v>836</v>
      </c>
      <c r="S2295" s="284">
        <v>887</v>
      </c>
      <c r="T2295" s="284">
        <v>1024</v>
      </c>
      <c r="U2295" s="284">
        <v>1141</v>
      </c>
      <c r="V2295" s="284">
        <v>926</v>
      </c>
      <c r="W2295" s="284">
        <v>971</v>
      </c>
      <c r="X2295" s="284">
        <v>747</v>
      </c>
      <c r="Y2295" s="284">
        <v>880</v>
      </c>
      <c r="Z2295" s="284">
        <v>992</v>
      </c>
      <c r="AA2295" s="284">
        <v>900</v>
      </c>
      <c r="AB2295" s="284">
        <v>768</v>
      </c>
      <c r="AC2295" s="284">
        <v>916</v>
      </c>
      <c r="AD2295" s="284">
        <v>1043</v>
      </c>
      <c r="AE2295" s="284">
        <v>922</v>
      </c>
      <c r="AF2295" s="284">
        <v>839</v>
      </c>
      <c r="AG2295" s="284">
        <v>988</v>
      </c>
      <c r="AH2295" s="284">
        <v>1128</v>
      </c>
      <c r="AI2295" s="284">
        <v>846</v>
      </c>
      <c r="AJ2295" s="284">
        <v>803</v>
      </c>
      <c r="AK2295" s="284">
        <v>951</v>
      </c>
      <c r="AL2295" s="284">
        <v>1068</v>
      </c>
      <c r="AM2295" s="284">
        <v>732</v>
      </c>
      <c r="AN2295" s="284">
        <v>847</v>
      </c>
      <c r="AO2295" s="284">
        <v>923</v>
      </c>
      <c r="AP2295" s="284">
        <v>888</v>
      </c>
      <c r="AQ2295" s="284">
        <v>888</v>
      </c>
      <c r="AR2295" s="284">
        <v>995</v>
      </c>
      <c r="AS2295" s="284">
        <v>985</v>
      </c>
      <c r="AU2295" t="s">
        <v>1328</v>
      </c>
    </row>
    <row r="2296" spans="4:47" ht="13.5" customHeight="1">
      <c r="D2296" s="283" t="s">
        <v>2992</v>
      </c>
      <c r="E2296" s="282"/>
      <c r="F2296" s="285" t="s">
        <v>3591</v>
      </c>
      <c r="G2296" s="199">
        <v>7.1</v>
      </c>
      <c r="H2296" s="284">
        <v>731</v>
      </c>
      <c r="I2296" s="284">
        <v>801</v>
      </c>
      <c r="J2296" s="284">
        <v>899</v>
      </c>
      <c r="K2296" s="284">
        <v>758</v>
      </c>
      <c r="L2296" s="284">
        <v>827</v>
      </c>
      <c r="M2296" s="284">
        <v>940</v>
      </c>
      <c r="N2296" s="284">
        <v>900</v>
      </c>
      <c r="O2296" s="284">
        <v>755</v>
      </c>
      <c r="P2296" s="284">
        <v>839</v>
      </c>
      <c r="Q2296" s="284">
        <v>916</v>
      </c>
      <c r="R2296" s="284">
        <v>886</v>
      </c>
      <c r="S2296" s="284">
        <v>922</v>
      </c>
      <c r="T2296" s="284">
        <v>1068</v>
      </c>
      <c r="U2296" s="284">
        <v>1190</v>
      </c>
      <c r="V2296" s="284">
        <v>964</v>
      </c>
      <c r="W2296" s="284">
        <v>1015</v>
      </c>
      <c r="X2296" s="284">
        <v>779</v>
      </c>
      <c r="Y2296" s="284">
        <v>921</v>
      </c>
      <c r="Z2296" s="284">
        <v>1030</v>
      </c>
      <c r="AA2296" s="284">
        <v>931</v>
      </c>
      <c r="AB2296" s="284">
        <v>813</v>
      </c>
      <c r="AC2296" s="284">
        <v>972</v>
      </c>
      <c r="AD2296" s="284">
        <v>1093</v>
      </c>
      <c r="AE2296" s="284">
        <v>959</v>
      </c>
      <c r="AF2296" s="284">
        <v>882</v>
      </c>
      <c r="AG2296" s="284">
        <v>1042</v>
      </c>
      <c r="AH2296" s="284">
        <v>1175</v>
      </c>
      <c r="AI2296" s="284">
        <v>874</v>
      </c>
      <c r="AJ2296" s="284">
        <v>834</v>
      </c>
      <c r="AK2296" s="284">
        <v>994</v>
      </c>
      <c r="AL2296" s="284">
        <v>1119</v>
      </c>
      <c r="AM2296" s="284">
        <v>758</v>
      </c>
      <c r="AN2296" s="284">
        <v>882</v>
      </c>
      <c r="AO2296" s="284">
        <v>963</v>
      </c>
      <c r="AP2296" s="284">
        <v>930</v>
      </c>
      <c r="AQ2296" s="284">
        <v>930</v>
      </c>
      <c r="AR2296" s="284">
        <v>1052</v>
      </c>
      <c r="AS2296" s="284">
        <v>1027</v>
      </c>
      <c r="AU2296" t="s">
        <v>2992</v>
      </c>
    </row>
    <row r="2297" spans="4:47" ht="13.5" customHeight="1">
      <c r="D2297" s="283" t="s">
        <v>1329</v>
      </c>
      <c r="E2297" s="282"/>
      <c r="F2297" s="285" t="s">
        <v>1325</v>
      </c>
      <c r="G2297" s="199">
        <v>7.6</v>
      </c>
      <c r="H2297" s="284">
        <v>805</v>
      </c>
      <c r="I2297" s="284">
        <v>896</v>
      </c>
      <c r="J2297" s="284">
        <v>979</v>
      </c>
      <c r="K2297" s="284">
        <v>848</v>
      </c>
      <c r="L2297" s="284">
        <v>925</v>
      </c>
      <c r="M2297" s="284">
        <v>1043</v>
      </c>
      <c r="N2297" s="284">
        <v>953</v>
      </c>
      <c r="O2297" s="284">
        <v>804</v>
      </c>
      <c r="P2297" s="284">
        <v>942</v>
      </c>
      <c r="Q2297" s="284">
        <v>1022</v>
      </c>
      <c r="R2297" s="284">
        <v>959</v>
      </c>
      <c r="S2297" s="284">
        <v>1004</v>
      </c>
      <c r="T2297" s="284">
        <v>1169</v>
      </c>
      <c r="U2297" s="284">
        <v>1308</v>
      </c>
      <c r="V2297" s="284">
        <v>1062</v>
      </c>
      <c r="W2297" s="284">
        <v>1125</v>
      </c>
      <c r="X2297" s="284">
        <v>842</v>
      </c>
      <c r="Y2297" s="284">
        <v>997</v>
      </c>
      <c r="Z2297" s="284">
        <v>1133</v>
      </c>
      <c r="AA2297" s="284">
        <v>1012</v>
      </c>
      <c r="AB2297" s="284">
        <v>871</v>
      </c>
      <c r="AC2297" s="284">
        <v>1046</v>
      </c>
      <c r="AD2297" s="284">
        <v>1201</v>
      </c>
      <c r="AE2297" s="284">
        <v>1044</v>
      </c>
      <c r="AF2297" s="284">
        <v>942</v>
      </c>
      <c r="AG2297" s="284">
        <v>1119</v>
      </c>
      <c r="AH2297" s="284">
        <v>1286</v>
      </c>
      <c r="AI2297" s="284">
        <v>951</v>
      </c>
      <c r="AJ2297" s="284">
        <v>911</v>
      </c>
      <c r="AK2297" s="284">
        <v>1085</v>
      </c>
      <c r="AL2297" s="284">
        <v>1227</v>
      </c>
      <c r="AM2297" s="284">
        <v>829</v>
      </c>
      <c r="AN2297" s="284">
        <v>965</v>
      </c>
      <c r="AO2297" s="284">
        <v>1057</v>
      </c>
      <c r="AP2297" s="284">
        <v>1026</v>
      </c>
      <c r="AQ2297" s="284">
        <v>1026</v>
      </c>
      <c r="AR2297" s="284">
        <v>1162</v>
      </c>
      <c r="AS2297" s="284">
        <v>1121</v>
      </c>
      <c r="AU2297" t="s">
        <v>1329</v>
      </c>
    </row>
    <row r="2298" spans="4:47" ht="13.5" customHeight="1">
      <c r="D2298" s="283" t="s">
        <v>1169</v>
      </c>
      <c r="E2298" s="283"/>
      <c r="F2298" s="285" t="s">
        <v>1398</v>
      </c>
      <c r="G2298" s="199">
        <v>3.8000000000000003</v>
      </c>
      <c r="H2298" s="284">
        <v>370</v>
      </c>
      <c r="I2298" s="284">
        <v>424</v>
      </c>
      <c r="J2298" s="284">
        <v>446</v>
      </c>
      <c r="K2298" s="284">
        <v>370</v>
      </c>
      <c r="L2298" s="284">
        <v>424</v>
      </c>
      <c r="M2298" s="284">
        <v>446</v>
      </c>
      <c r="N2298" s="284">
        <v>434</v>
      </c>
      <c r="O2298" s="284">
        <v>370</v>
      </c>
      <c r="P2298" s="284">
        <v>424</v>
      </c>
      <c r="Q2298" s="284">
        <v>446</v>
      </c>
      <c r="R2298" s="284">
        <v>434</v>
      </c>
      <c r="S2298" s="284">
        <v>370</v>
      </c>
      <c r="T2298" s="284">
        <v>424</v>
      </c>
      <c r="U2298" s="284">
        <v>446</v>
      </c>
      <c r="V2298" s="284">
        <v>424</v>
      </c>
      <c r="W2298" s="284">
        <v>446</v>
      </c>
      <c r="X2298" s="284">
        <v>370</v>
      </c>
      <c r="Y2298" s="284">
        <v>424</v>
      </c>
      <c r="Z2298" s="284">
        <v>446</v>
      </c>
      <c r="AA2298" s="284">
        <v>434</v>
      </c>
      <c r="AB2298" s="284">
        <v>370</v>
      </c>
      <c r="AC2298" s="284">
        <v>424</v>
      </c>
      <c r="AD2298" s="284">
        <v>446</v>
      </c>
      <c r="AE2298" s="284">
        <v>434</v>
      </c>
      <c r="AF2298" s="284">
        <v>370</v>
      </c>
      <c r="AG2298" s="284">
        <v>424</v>
      </c>
      <c r="AH2298" s="284">
        <v>446</v>
      </c>
      <c r="AI2298" s="284">
        <v>424</v>
      </c>
      <c r="AJ2298" s="284">
        <v>370</v>
      </c>
      <c r="AK2298" s="284">
        <v>424</v>
      </c>
      <c r="AL2298" s="284">
        <v>446</v>
      </c>
      <c r="AM2298" s="284">
        <v>370</v>
      </c>
      <c r="AN2298" s="284">
        <v>424</v>
      </c>
      <c r="AO2298" s="284">
        <v>446</v>
      </c>
      <c r="AP2298" s="284">
        <v>445</v>
      </c>
      <c r="AQ2298" s="284">
        <v>445</v>
      </c>
      <c r="AR2298" s="284">
        <v>445</v>
      </c>
      <c r="AS2298" s="284">
        <v>445</v>
      </c>
      <c r="AU2298" t="s">
        <v>1169</v>
      </c>
    </row>
    <row r="2299" spans="4:47" ht="13.5" customHeight="1">
      <c r="D2299" s="283" t="s">
        <v>1330</v>
      </c>
      <c r="E2299" s="282"/>
      <c r="F2299" s="285" t="s">
        <v>1323</v>
      </c>
      <c r="G2299" s="199">
        <v>6.8</v>
      </c>
      <c r="H2299" s="284">
        <v>738</v>
      </c>
      <c r="I2299" s="284">
        <v>826</v>
      </c>
      <c r="J2299" s="284">
        <v>882</v>
      </c>
      <c r="K2299" s="284">
        <v>769</v>
      </c>
      <c r="L2299" s="284">
        <v>846</v>
      </c>
      <c r="M2299" s="284">
        <v>926</v>
      </c>
      <c r="N2299" s="284">
        <v>872</v>
      </c>
      <c r="O2299" s="284">
        <v>734</v>
      </c>
      <c r="P2299" s="284">
        <v>857</v>
      </c>
      <c r="Q2299" s="284">
        <v>910</v>
      </c>
      <c r="R2299" s="284">
        <v>876</v>
      </c>
      <c r="S2299" s="284">
        <v>909</v>
      </c>
      <c r="T2299" s="284">
        <v>1041</v>
      </c>
      <c r="U2299" s="284">
        <v>1148</v>
      </c>
      <c r="V2299" s="284">
        <v>946</v>
      </c>
      <c r="W2299" s="284">
        <v>977</v>
      </c>
      <c r="X2299" s="284">
        <v>778</v>
      </c>
      <c r="Y2299" s="284">
        <v>921</v>
      </c>
      <c r="Z2299" s="284">
        <v>1020</v>
      </c>
      <c r="AA2299" s="284">
        <v>944</v>
      </c>
      <c r="AB2299" s="284">
        <v>796</v>
      </c>
      <c r="AC2299" s="284">
        <v>952</v>
      </c>
      <c r="AD2299" s="284">
        <v>1065</v>
      </c>
      <c r="AE2299" s="284">
        <v>963</v>
      </c>
      <c r="AF2299" s="284">
        <v>867</v>
      </c>
      <c r="AG2299" s="284">
        <v>1025</v>
      </c>
      <c r="AH2299" s="284">
        <v>1150</v>
      </c>
      <c r="AI2299" s="284">
        <v>890</v>
      </c>
      <c r="AJ2299" s="284">
        <v>830</v>
      </c>
      <c r="AK2299" s="284">
        <v>986</v>
      </c>
      <c r="AL2299" s="284">
        <v>1090</v>
      </c>
      <c r="AM2299" s="284">
        <v>762</v>
      </c>
      <c r="AN2299" s="284">
        <v>886</v>
      </c>
      <c r="AO2299" s="284">
        <v>950</v>
      </c>
      <c r="AP2299" s="284">
        <v>930</v>
      </c>
      <c r="AQ2299" s="284">
        <v>930</v>
      </c>
      <c r="AR2299" s="284">
        <v>1028</v>
      </c>
      <c r="AS2299" s="284">
        <v>1027</v>
      </c>
      <c r="AU2299" t="s">
        <v>1330</v>
      </c>
    </row>
    <row r="2300" spans="4:47" ht="13.5" customHeight="1">
      <c r="D2300" s="283" t="s">
        <v>1331</v>
      </c>
      <c r="E2300" s="282"/>
      <c r="F2300" s="285" t="s">
        <v>1324</v>
      </c>
      <c r="G2300" s="199">
        <v>8.1999999999999993</v>
      </c>
      <c r="H2300" s="284">
        <v>816</v>
      </c>
      <c r="I2300" s="284">
        <v>913</v>
      </c>
      <c r="J2300" s="284">
        <v>980</v>
      </c>
      <c r="K2300" s="284">
        <v>854</v>
      </c>
      <c r="L2300" s="284">
        <v>936</v>
      </c>
      <c r="M2300" s="284">
        <v>1042</v>
      </c>
      <c r="N2300" s="284">
        <v>965</v>
      </c>
      <c r="O2300" s="284">
        <v>815</v>
      </c>
      <c r="P2300" s="284">
        <v>958</v>
      </c>
      <c r="Q2300" s="284">
        <v>1020</v>
      </c>
      <c r="R2300" s="284">
        <v>973</v>
      </c>
      <c r="S2300" s="284">
        <v>1008</v>
      </c>
      <c r="T2300" s="284">
        <v>1174</v>
      </c>
      <c r="U2300" s="284">
        <v>1296</v>
      </c>
      <c r="V2300" s="284">
        <v>1069</v>
      </c>
      <c r="W2300" s="284">
        <v>1112</v>
      </c>
      <c r="X2300" s="284">
        <v>854</v>
      </c>
      <c r="Y2300" s="284">
        <v>1016</v>
      </c>
      <c r="Z2300" s="284">
        <v>1134</v>
      </c>
      <c r="AA2300" s="284">
        <v>1032</v>
      </c>
      <c r="AB2300" s="284">
        <v>882</v>
      </c>
      <c r="AC2300" s="284">
        <v>1063</v>
      </c>
      <c r="AD2300" s="284">
        <v>1202</v>
      </c>
      <c r="AE2300" s="284">
        <v>1063</v>
      </c>
      <c r="AF2300" s="284">
        <v>953</v>
      </c>
      <c r="AG2300" s="284">
        <v>1136</v>
      </c>
      <c r="AH2300" s="284">
        <v>1287</v>
      </c>
      <c r="AI2300" s="284">
        <v>969</v>
      </c>
      <c r="AJ2300" s="284">
        <v>922</v>
      </c>
      <c r="AK2300" s="284">
        <v>1102</v>
      </c>
      <c r="AL2300" s="284">
        <v>1227</v>
      </c>
      <c r="AM2300" s="284">
        <v>841</v>
      </c>
      <c r="AN2300" s="284">
        <v>982</v>
      </c>
      <c r="AO2300" s="284">
        <v>1059</v>
      </c>
      <c r="AP2300" s="284">
        <v>1045</v>
      </c>
      <c r="AQ2300" s="284">
        <v>1045</v>
      </c>
      <c r="AR2300" s="284">
        <v>1179</v>
      </c>
      <c r="AS2300" s="284">
        <v>1140</v>
      </c>
      <c r="AU2300" t="s">
        <v>1331</v>
      </c>
    </row>
    <row r="2301" spans="4:47" ht="13.5" customHeight="1">
      <c r="D2301" s="283" t="s">
        <v>2996</v>
      </c>
      <c r="E2301" s="282"/>
      <c r="F2301" s="285" t="s">
        <v>3591</v>
      </c>
      <c r="G2301" s="199">
        <v>8.9</v>
      </c>
      <c r="H2301" s="284">
        <v>843</v>
      </c>
      <c r="I2301" s="284">
        <v>930</v>
      </c>
      <c r="J2301" s="284">
        <v>1035</v>
      </c>
      <c r="K2301" s="284">
        <v>871</v>
      </c>
      <c r="L2301" s="284">
        <v>956</v>
      </c>
      <c r="M2301" s="284">
        <v>1076</v>
      </c>
      <c r="N2301" s="284">
        <v>1040</v>
      </c>
      <c r="O2301" s="284">
        <v>879</v>
      </c>
      <c r="P2301" s="284">
        <v>981</v>
      </c>
      <c r="Q2301" s="284">
        <v>1062</v>
      </c>
      <c r="R2301" s="284">
        <v>1037</v>
      </c>
      <c r="S2301" s="284">
        <v>1051</v>
      </c>
      <c r="T2301" s="284">
        <v>1231</v>
      </c>
      <c r="U2301" s="284">
        <v>1359</v>
      </c>
      <c r="V2301" s="284">
        <v>1120</v>
      </c>
      <c r="W2301" s="284">
        <v>1169</v>
      </c>
      <c r="X2301" s="284">
        <v>892</v>
      </c>
      <c r="Y2301" s="284">
        <v>1066</v>
      </c>
      <c r="Z2301" s="284">
        <v>1180</v>
      </c>
      <c r="AA2301" s="284">
        <v>1071</v>
      </c>
      <c r="AB2301" s="284">
        <v>938</v>
      </c>
      <c r="AC2301" s="284">
        <v>1132</v>
      </c>
      <c r="AD2301" s="284">
        <v>1263</v>
      </c>
      <c r="AE2301" s="284">
        <v>1110</v>
      </c>
      <c r="AF2301" s="284">
        <v>1006</v>
      </c>
      <c r="AG2301" s="284">
        <v>1202</v>
      </c>
      <c r="AH2301" s="284">
        <v>1345</v>
      </c>
      <c r="AI2301" s="284">
        <v>1002</v>
      </c>
      <c r="AJ2301" s="284">
        <v>959</v>
      </c>
      <c r="AK2301" s="284">
        <v>1154</v>
      </c>
      <c r="AL2301" s="284">
        <v>1289</v>
      </c>
      <c r="AM2301" s="284">
        <v>871</v>
      </c>
      <c r="AN2301" s="284">
        <v>1024</v>
      </c>
      <c r="AO2301" s="284">
        <v>1107</v>
      </c>
      <c r="AP2301" s="284">
        <v>1095</v>
      </c>
      <c r="AQ2301" s="284">
        <v>1095</v>
      </c>
      <c r="AR2301" s="284">
        <v>1248</v>
      </c>
      <c r="AS2301" s="284">
        <v>1191</v>
      </c>
      <c r="AU2301" t="s">
        <v>2996</v>
      </c>
    </row>
    <row r="2302" spans="4:47" ht="13.5" customHeight="1">
      <c r="D2302" s="283" t="s">
        <v>1352</v>
      </c>
      <c r="E2302" s="282"/>
      <c r="F2302" s="285" t="s">
        <v>1325</v>
      </c>
      <c r="G2302" s="199">
        <v>9.5</v>
      </c>
      <c r="H2302" s="284">
        <v>909</v>
      </c>
      <c r="I2302" s="284">
        <v>1021</v>
      </c>
      <c r="J2302" s="284">
        <v>1103</v>
      </c>
      <c r="K2302" s="284">
        <v>953</v>
      </c>
      <c r="L2302" s="284">
        <v>1047</v>
      </c>
      <c r="M2302" s="284">
        <v>1183</v>
      </c>
      <c r="N2302" s="284">
        <v>1079</v>
      </c>
      <c r="O2302" s="284">
        <v>911</v>
      </c>
      <c r="P2302" s="284">
        <v>1084</v>
      </c>
      <c r="Q2302" s="284">
        <v>1161</v>
      </c>
      <c r="R2302" s="284">
        <v>1098</v>
      </c>
      <c r="S2302" s="284">
        <v>1131</v>
      </c>
      <c r="T2302" s="284">
        <v>1332</v>
      </c>
      <c r="U2302" s="284">
        <v>1476</v>
      </c>
      <c r="V2302" s="284">
        <v>1217</v>
      </c>
      <c r="W2302" s="284">
        <v>1278</v>
      </c>
      <c r="X2302" s="284">
        <v>943</v>
      </c>
      <c r="Y2302" s="284">
        <v>1132</v>
      </c>
      <c r="Z2302" s="284">
        <v>1275</v>
      </c>
      <c r="AA2302" s="284">
        <v>1142</v>
      </c>
      <c r="AB2302" s="284">
        <v>983</v>
      </c>
      <c r="AC2302" s="284">
        <v>1196</v>
      </c>
      <c r="AD2302" s="284">
        <v>1364</v>
      </c>
      <c r="AE2302" s="284">
        <v>1184</v>
      </c>
      <c r="AF2302" s="284">
        <v>1054</v>
      </c>
      <c r="AG2302" s="284">
        <v>1268</v>
      </c>
      <c r="AH2302" s="284">
        <v>1450</v>
      </c>
      <c r="AI2302" s="284">
        <v>1069</v>
      </c>
      <c r="AJ2302" s="284">
        <v>1028</v>
      </c>
      <c r="AK2302" s="284">
        <v>1240</v>
      </c>
      <c r="AL2302" s="284">
        <v>1391</v>
      </c>
      <c r="AM2302" s="284">
        <v>933</v>
      </c>
      <c r="AN2302" s="284">
        <v>1099</v>
      </c>
      <c r="AO2302" s="284">
        <v>1193</v>
      </c>
      <c r="AP2302" s="284">
        <v>1183</v>
      </c>
      <c r="AQ2302" s="284">
        <v>1183</v>
      </c>
      <c r="AR2302" s="284">
        <v>1355</v>
      </c>
      <c r="AS2302" s="284">
        <v>1278</v>
      </c>
      <c r="AU2302" t="s">
        <v>1352</v>
      </c>
    </row>
    <row r="2303" spans="4:47" ht="13.5" customHeight="1">
      <c r="D2303" s="283" t="s">
        <v>1347</v>
      </c>
      <c r="E2303" s="282"/>
      <c r="F2303" s="285" t="s">
        <v>1326</v>
      </c>
      <c r="G2303" s="199">
        <v>12.2</v>
      </c>
      <c r="H2303" s="284">
        <v>1151</v>
      </c>
      <c r="I2303" s="284">
        <v>1298</v>
      </c>
      <c r="J2303" s="284">
        <v>1425</v>
      </c>
      <c r="K2303" s="284">
        <v>1230</v>
      </c>
      <c r="L2303" s="284">
        <v>1343</v>
      </c>
      <c r="M2303" s="284">
        <v>1537</v>
      </c>
      <c r="N2303" s="284">
        <v>1385</v>
      </c>
      <c r="O2303" s="284">
        <v>1164</v>
      </c>
      <c r="P2303" s="284">
        <v>1384</v>
      </c>
      <c r="Q2303" s="284">
        <v>1504</v>
      </c>
      <c r="R2303" s="284">
        <v>1406</v>
      </c>
      <c r="S2303" s="284">
        <v>1548</v>
      </c>
      <c r="T2303" s="284">
        <v>1813</v>
      </c>
      <c r="U2303" s="284">
        <v>2034</v>
      </c>
      <c r="V2303" s="284">
        <v>1590</v>
      </c>
      <c r="W2303" s="284">
        <v>1697</v>
      </c>
      <c r="X2303" s="284">
        <v>1255</v>
      </c>
      <c r="Y2303" s="284">
        <v>1498</v>
      </c>
      <c r="Z2303" s="284">
        <v>1713</v>
      </c>
      <c r="AA2303" s="284">
        <v>1506</v>
      </c>
      <c r="AB2303" s="284">
        <v>1307</v>
      </c>
      <c r="AC2303" s="284">
        <v>1586</v>
      </c>
      <c r="AD2303" s="284">
        <v>1838</v>
      </c>
      <c r="AE2303" s="284">
        <v>1563</v>
      </c>
      <c r="AF2303" s="284">
        <v>1449</v>
      </c>
      <c r="AG2303" s="284">
        <v>1731</v>
      </c>
      <c r="AH2303" s="284">
        <v>2009</v>
      </c>
      <c r="AI2303" s="284">
        <v>1411</v>
      </c>
      <c r="AJ2303" s="284">
        <v>1384</v>
      </c>
      <c r="AK2303" s="284">
        <v>1661</v>
      </c>
      <c r="AL2303" s="284">
        <v>1889</v>
      </c>
      <c r="AM2303" s="284">
        <v>1227</v>
      </c>
      <c r="AN2303" s="284">
        <v>1440</v>
      </c>
      <c r="AO2303" s="284">
        <v>1585</v>
      </c>
      <c r="AP2303" s="284">
        <v>1499</v>
      </c>
      <c r="AQ2303" s="284">
        <v>1499</v>
      </c>
      <c r="AR2303" s="284">
        <v>1753</v>
      </c>
      <c r="AS2303" s="284">
        <v>1692</v>
      </c>
      <c r="AU2303" t="s">
        <v>1347</v>
      </c>
    </row>
    <row r="2304" spans="4:47" ht="13.5" customHeight="1">
      <c r="D2304" s="283" t="s">
        <v>3000</v>
      </c>
      <c r="E2304" s="282"/>
      <c r="F2304" s="285" t="s">
        <v>3592</v>
      </c>
      <c r="G2304" s="199">
        <v>12.9</v>
      </c>
      <c r="H2304" s="284">
        <v>1215</v>
      </c>
      <c r="I2304" s="284">
        <v>1370</v>
      </c>
      <c r="J2304" s="284">
        <v>1504</v>
      </c>
      <c r="K2304" s="284">
        <v>1298</v>
      </c>
      <c r="L2304" s="284">
        <v>1417</v>
      </c>
      <c r="M2304" s="284">
        <v>1622</v>
      </c>
      <c r="N2304" s="284">
        <v>1462</v>
      </c>
      <c r="O2304" s="284">
        <v>1229</v>
      </c>
      <c r="P2304" s="284">
        <v>1461</v>
      </c>
      <c r="Q2304" s="284">
        <v>1587</v>
      </c>
      <c r="R2304" s="284">
        <v>1484</v>
      </c>
      <c r="S2304" s="284">
        <v>1573</v>
      </c>
      <c r="T2304" s="284">
        <v>1848</v>
      </c>
      <c r="U2304" s="284">
        <v>2070</v>
      </c>
      <c r="V2304" s="284">
        <v>1620</v>
      </c>
      <c r="W2304" s="284">
        <v>1729</v>
      </c>
      <c r="X2304" s="284">
        <v>1286</v>
      </c>
      <c r="Y2304" s="284">
        <v>1537</v>
      </c>
      <c r="Z2304" s="284">
        <v>1734</v>
      </c>
      <c r="AA2304" s="284">
        <v>1525</v>
      </c>
      <c r="AB2304" s="284">
        <v>1365</v>
      </c>
      <c r="AC2304" s="284">
        <v>1652</v>
      </c>
      <c r="AD2304" s="284">
        <v>1878</v>
      </c>
      <c r="AE2304" s="284">
        <v>1593</v>
      </c>
      <c r="AF2304" s="284">
        <v>1502</v>
      </c>
      <c r="AG2304" s="284">
        <v>1792</v>
      </c>
      <c r="AH2304" s="284">
        <v>2042</v>
      </c>
      <c r="AI2304" s="284">
        <v>1428</v>
      </c>
      <c r="AJ2304" s="284">
        <v>1407</v>
      </c>
      <c r="AK2304" s="284">
        <v>1695</v>
      </c>
      <c r="AL2304" s="284">
        <v>1929</v>
      </c>
      <c r="AM2304" s="284">
        <v>1244</v>
      </c>
      <c r="AN2304" s="284">
        <v>1464</v>
      </c>
      <c r="AO2304" s="284">
        <v>1612</v>
      </c>
      <c r="AP2304" s="284">
        <v>1530</v>
      </c>
      <c r="AQ2304" s="284">
        <v>1530</v>
      </c>
      <c r="AR2304" s="284">
        <v>1802</v>
      </c>
      <c r="AS2304" s="284">
        <v>1723</v>
      </c>
      <c r="AU2304" t="s">
        <v>3000</v>
      </c>
    </row>
    <row r="2305" spans="4:47" ht="13.5" customHeight="1">
      <c r="D2305" s="283" t="s">
        <v>3950</v>
      </c>
      <c r="E2305" s="283" t="s">
        <v>4713</v>
      </c>
      <c r="F2305" s="285" t="s">
        <v>3965</v>
      </c>
      <c r="G2305" s="199">
        <v>4.3999999999999995</v>
      </c>
      <c r="H2305" s="284">
        <v>488</v>
      </c>
      <c r="I2305" s="284">
        <v>502</v>
      </c>
      <c r="J2305" s="284">
        <v>574</v>
      </c>
      <c r="K2305" s="284">
        <v>511</v>
      </c>
      <c r="L2305" s="284">
        <v>517</v>
      </c>
      <c r="M2305" s="284">
        <v>606</v>
      </c>
      <c r="N2305" s="284">
        <v>536</v>
      </c>
      <c r="O2305" s="284">
        <v>486</v>
      </c>
      <c r="P2305" s="284">
        <v>524</v>
      </c>
      <c r="Q2305" s="284">
        <v>595</v>
      </c>
      <c r="R2305" s="284">
        <v>538</v>
      </c>
      <c r="S2305" s="284">
        <v>563</v>
      </c>
      <c r="T2305" s="284">
        <v>646</v>
      </c>
      <c r="U2305" s="284">
        <v>749</v>
      </c>
      <c r="V2305" s="284">
        <v>594</v>
      </c>
      <c r="W2305" s="284">
        <v>655</v>
      </c>
      <c r="X2305" s="284">
        <v>509</v>
      </c>
      <c r="Y2305" s="284">
        <v>560</v>
      </c>
      <c r="Z2305" s="284">
        <v>655</v>
      </c>
      <c r="AA2305" s="284">
        <v>566</v>
      </c>
      <c r="AB2305" s="284">
        <v>530</v>
      </c>
      <c r="AC2305" s="284">
        <v>590</v>
      </c>
      <c r="AD2305" s="284">
        <v>693</v>
      </c>
      <c r="AE2305" s="284">
        <v>584</v>
      </c>
      <c r="AF2305" s="284">
        <v>564</v>
      </c>
      <c r="AG2305" s="284">
        <v>625</v>
      </c>
      <c r="AH2305" s="284">
        <v>734</v>
      </c>
      <c r="AI2305" s="284">
        <v>532</v>
      </c>
      <c r="AJ2305" s="284">
        <v>541</v>
      </c>
      <c r="AK2305" s="284">
        <v>601</v>
      </c>
      <c r="AL2305" s="284">
        <v>706</v>
      </c>
      <c r="AM2305" s="284">
        <v>499</v>
      </c>
      <c r="AN2305" s="284">
        <v>538</v>
      </c>
      <c r="AO2305" s="284">
        <v>615</v>
      </c>
      <c r="AP2305" s="284">
        <v>589</v>
      </c>
      <c r="AQ2305" s="284">
        <v>576</v>
      </c>
      <c r="AR2305" s="284">
        <v>647</v>
      </c>
      <c r="AS2305" s="284">
        <v>620</v>
      </c>
      <c r="AU2305" t="s">
        <v>3950</v>
      </c>
    </row>
    <row r="2306" spans="4:47" ht="13.5" customHeight="1">
      <c r="D2306" s="283" t="s">
        <v>3951</v>
      </c>
      <c r="E2306" s="283" t="s">
        <v>4713</v>
      </c>
      <c r="F2306" s="285" t="s">
        <v>3965</v>
      </c>
      <c r="G2306" s="199">
        <v>4.3999999999999995</v>
      </c>
      <c r="H2306" s="284">
        <v>488</v>
      </c>
      <c r="I2306" s="284">
        <v>502</v>
      </c>
      <c r="J2306" s="284">
        <v>574</v>
      </c>
      <c r="K2306" s="284">
        <v>511</v>
      </c>
      <c r="L2306" s="284">
        <v>517</v>
      </c>
      <c r="M2306" s="284">
        <v>606</v>
      </c>
      <c r="N2306" s="284">
        <v>536</v>
      </c>
      <c r="O2306" s="284">
        <v>486</v>
      </c>
      <c r="P2306" s="284">
        <v>524</v>
      </c>
      <c r="Q2306" s="284">
        <v>595</v>
      </c>
      <c r="R2306" s="284">
        <v>538</v>
      </c>
      <c r="S2306" s="284">
        <v>563</v>
      </c>
      <c r="T2306" s="284">
        <v>646</v>
      </c>
      <c r="U2306" s="284">
        <v>749</v>
      </c>
      <c r="V2306" s="284">
        <v>594</v>
      </c>
      <c r="W2306" s="284">
        <v>655</v>
      </c>
      <c r="X2306" s="284">
        <v>509</v>
      </c>
      <c r="Y2306" s="284">
        <v>560</v>
      </c>
      <c r="Z2306" s="284">
        <v>655</v>
      </c>
      <c r="AA2306" s="284">
        <v>566</v>
      </c>
      <c r="AB2306" s="284">
        <v>530</v>
      </c>
      <c r="AC2306" s="284">
        <v>590</v>
      </c>
      <c r="AD2306" s="284">
        <v>693</v>
      </c>
      <c r="AE2306" s="284">
        <v>584</v>
      </c>
      <c r="AF2306" s="284">
        <v>564</v>
      </c>
      <c r="AG2306" s="284">
        <v>625</v>
      </c>
      <c r="AH2306" s="284">
        <v>734</v>
      </c>
      <c r="AI2306" s="284">
        <v>532</v>
      </c>
      <c r="AJ2306" s="284">
        <v>541</v>
      </c>
      <c r="AK2306" s="284">
        <v>601</v>
      </c>
      <c r="AL2306" s="284">
        <v>706</v>
      </c>
      <c r="AM2306" s="284">
        <v>499</v>
      </c>
      <c r="AN2306" s="284">
        <v>538</v>
      </c>
      <c r="AO2306" s="284">
        <v>615</v>
      </c>
      <c r="AP2306" s="284">
        <v>589</v>
      </c>
      <c r="AQ2306" s="284">
        <v>576</v>
      </c>
      <c r="AR2306" s="284">
        <v>647</v>
      </c>
      <c r="AS2306" s="284">
        <v>620</v>
      </c>
      <c r="AU2306" t="s">
        <v>3951</v>
      </c>
    </row>
    <row r="2307" spans="4:47" ht="13.5" customHeight="1">
      <c r="D2307" s="283" t="s">
        <v>3952</v>
      </c>
      <c r="E2307" s="283" t="s">
        <v>4713</v>
      </c>
      <c r="F2307" s="285" t="s">
        <v>3965</v>
      </c>
      <c r="G2307" s="199">
        <v>5.5</v>
      </c>
      <c r="H2307" s="284">
        <v>530</v>
      </c>
      <c r="I2307" s="284">
        <v>549</v>
      </c>
      <c r="J2307" s="284">
        <v>626</v>
      </c>
      <c r="K2307" s="284">
        <v>552</v>
      </c>
      <c r="L2307" s="284">
        <v>562</v>
      </c>
      <c r="M2307" s="284">
        <v>666</v>
      </c>
      <c r="N2307" s="284">
        <v>583</v>
      </c>
      <c r="O2307" s="284">
        <v>529</v>
      </c>
      <c r="P2307" s="284">
        <v>579</v>
      </c>
      <c r="Q2307" s="284">
        <v>655</v>
      </c>
      <c r="R2307" s="284">
        <v>591</v>
      </c>
      <c r="S2307" s="284">
        <v>616</v>
      </c>
      <c r="T2307" s="284">
        <v>714</v>
      </c>
      <c r="U2307" s="284">
        <v>826</v>
      </c>
      <c r="V2307" s="284">
        <v>657</v>
      </c>
      <c r="W2307" s="284">
        <v>723</v>
      </c>
      <c r="X2307" s="284">
        <v>552</v>
      </c>
      <c r="Y2307" s="284">
        <v>613</v>
      </c>
      <c r="Z2307" s="284">
        <v>717</v>
      </c>
      <c r="AA2307" s="284">
        <v>615</v>
      </c>
      <c r="AB2307" s="284">
        <v>580</v>
      </c>
      <c r="AC2307" s="284">
        <v>653</v>
      </c>
      <c r="AD2307" s="284">
        <v>767</v>
      </c>
      <c r="AE2307" s="284">
        <v>639</v>
      </c>
      <c r="AF2307" s="284">
        <v>614</v>
      </c>
      <c r="AG2307" s="284">
        <v>688</v>
      </c>
      <c r="AH2307" s="284">
        <v>808</v>
      </c>
      <c r="AI2307" s="284">
        <v>576</v>
      </c>
      <c r="AJ2307" s="284">
        <v>591</v>
      </c>
      <c r="AK2307" s="284">
        <v>664</v>
      </c>
      <c r="AL2307" s="284">
        <v>779</v>
      </c>
      <c r="AM2307" s="284">
        <v>542</v>
      </c>
      <c r="AN2307" s="284">
        <v>591</v>
      </c>
      <c r="AO2307" s="284">
        <v>675</v>
      </c>
      <c r="AP2307" s="284">
        <v>638</v>
      </c>
      <c r="AQ2307" s="284">
        <v>638</v>
      </c>
      <c r="AR2307" s="284">
        <v>729</v>
      </c>
      <c r="AS2307" s="284">
        <v>682</v>
      </c>
      <c r="AU2307" t="s">
        <v>3952</v>
      </c>
    </row>
    <row r="2308" spans="4:47" ht="13.5" customHeight="1">
      <c r="D2308" s="283" t="s">
        <v>3953</v>
      </c>
      <c r="E2308" s="283" t="s">
        <v>4713</v>
      </c>
      <c r="F2308" s="285" t="s">
        <v>3965</v>
      </c>
      <c r="G2308" s="199">
        <v>5.5</v>
      </c>
      <c r="H2308" s="284">
        <v>530</v>
      </c>
      <c r="I2308" s="284">
        <v>549</v>
      </c>
      <c r="J2308" s="284">
        <v>626</v>
      </c>
      <c r="K2308" s="284">
        <v>552</v>
      </c>
      <c r="L2308" s="284">
        <v>562</v>
      </c>
      <c r="M2308" s="284">
        <v>666</v>
      </c>
      <c r="N2308" s="284">
        <v>583</v>
      </c>
      <c r="O2308" s="284">
        <v>529</v>
      </c>
      <c r="P2308" s="284">
        <v>579</v>
      </c>
      <c r="Q2308" s="284">
        <v>655</v>
      </c>
      <c r="R2308" s="284">
        <v>591</v>
      </c>
      <c r="S2308" s="284">
        <v>616</v>
      </c>
      <c r="T2308" s="284">
        <v>714</v>
      </c>
      <c r="U2308" s="284">
        <v>826</v>
      </c>
      <c r="V2308" s="284">
        <v>657</v>
      </c>
      <c r="W2308" s="284">
        <v>723</v>
      </c>
      <c r="X2308" s="284">
        <v>552</v>
      </c>
      <c r="Y2308" s="284">
        <v>613</v>
      </c>
      <c r="Z2308" s="284">
        <v>717</v>
      </c>
      <c r="AA2308" s="284">
        <v>615</v>
      </c>
      <c r="AB2308" s="284">
        <v>580</v>
      </c>
      <c r="AC2308" s="284">
        <v>653</v>
      </c>
      <c r="AD2308" s="284">
        <v>767</v>
      </c>
      <c r="AE2308" s="284">
        <v>639</v>
      </c>
      <c r="AF2308" s="284">
        <v>614</v>
      </c>
      <c r="AG2308" s="284">
        <v>688</v>
      </c>
      <c r="AH2308" s="284">
        <v>808</v>
      </c>
      <c r="AI2308" s="284">
        <v>576</v>
      </c>
      <c r="AJ2308" s="284">
        <v>591</v>
      </c>
      <c r="AK2308" s="284">
        <v>664</v>
      </c>
      <c r="AL2308" s="284">
        <v>779</v>
      </c>
      <c r="AM2308" s="284">
        <v>542</v>
      </c>
      <c r="AN2308" s="284">
        <v>591</v>
      </c>
      <c r="AO2308" s="284">
        <v>675</v>
      </c>
      <c r="AP2308" s="284">
        <v>638</v>
      </c>
      <c r="AQ2308" s="284">
        <v>638</v>
      </c>
      <c r="AR2308" s="284">
        <v>729</v>
      </c>
      <c r="AS2308" s="284">
        <v>682</v>
      </c>
      <c r="AU2308" t="s">
        <v>3953</v>
      </c>
    </row>
    <row r="2309" spans="4:47" ht="13.5" customHeight="1">
      <c r="D2309" s="283" t="s">
        <v>3954</v>
      </c>
      <c r="E2309" s="283" t="s">
        <v>4713</v>
      </c>
      <c r="F2309" s="285" t="s">
        <v>3965</v>
      </c>
      <c r="G2309" s="199">
        <v>6.5</v>
      </c>
      <c r="H2309" s="284">
        <v>572</v>
      </c>
      <c r="I2309" s="284">
        <v>596</v>
      </c>
      <c r="J2309" s="284">
        <v>679</v>
      </c>
      <c r="K2309" s="284">
        <v>596</v>
      </c>
      <c r="L2309" s="284">
        <v>608</v>
      </c>
      <c r="M2309" s="284">
        <v>727</v>
      </c>
      <c r="N2309" s="284">
        <v>631</v>
      </c>
      <c r="O2309" s="284">
        <v>573</v>
      </c>
      <c r="P2309" s="284">
        <v>636</v>
      </c>
      <c r="Q2309" s="284">
        <v>715</v>
      </c>
      <c r="R2309" s="284">
        <v>646</v>
      </c>
      <c r="S2309" s="284">
        <v>670</v>
      </c>
      <c r="T2309" s="284">
        <v>783</v>
      </c>
      <c r="U2309" s="284">
        <v>903</v>
      </c>
      <c r="V2309" s="284">
        <v>721</v>
      </c>
      <c r="W2309" s="284">
        <v>794</v>
      </c>
      <c r="X2309" s="284">
        <v>596</v>
      </c>
      <c r="Y2309" s="284">
        <v>667</v>
      </c>
      <c r="Z2309" s="284">
        <v>779</v>
      </c>
      <c r="AA2309" s="284">
        <v>665</v>
      </c>
      <c r="AB2309" s="284">
        <v>630</v>
      </c>
      <c r="AC2309" s="284">
        <v>717</v>
      </c>
      <c r="AD2309" s="284">
        <v>841</v>
      </c>
      <c r="AE2309" s="284">
        <v>695</v>
      </c>
      <c r="AF2309" s="284">
        <v>664</v>
      </c>
      <c r="AG2309" s="284">
        <v>752</v>
      </c>
      <c r="AH2309" s="284">
        <v>882</v>
      </c>
      <c r="AI2309" s="284">
        <v>621</v>
      </c>
      <c r="AJ2309" s="284">
        <v>641</v>
      </c>
      <c r="AK2309" s="284">
        <v>727</v>
      </c>
      <c r="AL2309" s="284">
        <v>854</v>
      </c>
      <c r="AM2309" s="284">
        <v>585</v>
      </c>
      <c r="AN2309" s="284">
        <v>644</v>
      </c>
      <c r="AO2309" s="284">
        <v>735</v>
      </c>
      <c r="AP2309" s="284">
        <v>701</v>
      </c>
      <c r="AQ2309" s="284">
        <v>701</v>
      </c>
      <c r="AR2309" s="284">
        <v>810</v>
      </c>
      <c r="AS2309" s="284">
        <v>744</v>
      </c>
      <c r="AU2309" t="s">
        <v>3954</v>
      </c>
    </row>
    <row r="2310" spans="4:47" ht="13.5" customHeight="1">
      <c r="D2310" s="283" t="s">
        <v>3955</v>
      </c>
      <c r="E2310" s="283" t="s">
        <v>4713</v>
      </c>
      <c r="F2310" s="285" t="s">
        <v>3965</v>
      </c>
      <c r="G2310" s="199">
        <v>6.5</v>
      </c>
      <c r="H2310" s="284">
        <v>572</v>
      </c>
      <c r="I2310" s="284">
        <v>596</v>
      </c>
      <c r="J2310" s="284">
        <v>679</v>
      </c>
      <c r="K2310" s="284">
        <v>596</v>
      </c>
      <c r="L2310" s="284">
        <v>608</v>
      </c>
      <c r="M2310" s="284">
        <v>727</v>
      </c>
      <c r="N2310" s="284">
        <v>631</v>
      </c>
      <c r="O2310" s="284">
        <v>573</v>
      </c>
      <c r="P2310" s="284">
        <v>636</v>
      </c>
      <c r="Q2310" s="284">
        <v>715</v>
      </c>
      <c r="R2310" s="284">
        <v>646</v>
      </c>
      <c r="S2310" s="284">
        <v>670</v>
      </c>
      <c r="T2310" s="284">
        <v>783</v>
      </c>
      <c r="U2310" s="284">
        <v>903</v>
      </c>
      <c r="V2310" s="284">
        <v>721</v>
      </c>
      <c r="W2310" s="284">
        <v>794</v>
      </c>
      <c r="X2310" s="284">
        <v>596</v>
      </c>
      <c r="Y2310" s="284">
        <v>667</v>
      </c>
      <c r="Z2310" s="284">
        <v>779</v>
      </c>
      <c r="AA2310" s="284">
        <v>665</v>
      </c>
      <c r="AB2310" s="284">
        <v>630</v>
      </c>
      <c r="AC2310" s="284">
        <v>717</v>
      </c>
      <c r="AD2310" s="284">
        <v>841</v>
      </c>
      <c r="AE2310" s="284">
        <v>695</v>
      </c>
      <c r="AF2310" s="284">
        <v>664</v>
      </c>
      <c r="AG2310" s="284">
        <v>752</v>
      </c>
      <c r="AH2310" s="284">
        <v>882</v>
      </c>
      <c r="AI2310" s="284">
        <v>621</v>
      </c>
      <c r="AJ2310" s="284">
        <v>641</v>
      </c>
      <c r="AK2310" s="284">
        <v>727</v>
      </c>
      <c r="AL2310" s="284">
        <v>854</v>
      </c>
      <c r="AM2310" s="284">
        <v>585</v>
      </c>
      <c r="AN2310" s="284">
        <v>644</v>
      </c>
      <c r="AO2310" s="284">
        <v>735</v>
      </c>
      <c r="AP2310" s="284">
        <v>701</v>
      </c>
      <c r="AQ2310" s="284">
        <v>701</v>
      </c>
      <c r="AR2310" s="284">
        <v>810</v>
      </c>
      <c r="AS2310" s="284">
        <v>744</v>
      </c>
      <c r="AU2310" t="s">
        <v>3955</v>
      </c>
    </row>
    <row r="2311" spans="4:47" ht="13.5" customHeight="1">
      <c r="D2311" s="283" t="s">
        <v>3956</v>
      </c>
      <c r="E2311" s="283" t="s">
        <v>4713</v>
      </c>
      <c r="F2311" s="285" t="s">
        <v>3965</v>
      </c>
      <c r="G2311" s="199">
        <v>7.6</v>
      </c>
      <c r="H2311" s="284">
        <v>613</v>
      </c>
      <c r="I2311" s="284">
        <v>641</v>
      </c>
      <c r="J2311" s="284">
        <v>730</v>
      </c>
      <c r="K2311" s="284">
        <v>636</v>
      </c>
      <c r="L2311" s="284">
        <v>652</v>
      </c>
      <c r="M2311" s="284">
        <v>786</v>
      </c>
      <c r="N2311" s="284">
        <v>678</v>
      </c>
      <c r="O2311" s="284">
        <v>615</v>
      </c>
      <c r="P2311" s="284">
        <v>690</v>
      </c>
      <c r="Q2311" s="284">
        <v>774</v>
      </c>
      <c r="R2311" s="284">
        <v>699</v>
      </c>
      <c r="S2311" s="284">
        <v>720</v>
      </c>
      <c r="T2311" s="284">
        <v>848</v>
      </c>
      <c r="U2311" s="284">
        <v>978</v>
      </c>
      <c r="V2311" s="284">
        <v>783</v>
      </c>
      <c r="W2311" s="284">
        <v>861</v>
      </c>
      <c r="X2311" s="284">
        <v>637</v>
      </c>
      <c r="Y2311" s="284">
        <v>719</v>
      </c>
      <c r="Z2311" s="284">
        <v>839</v>
      </c>
      <c r="AA2311" s="284">
        <v>711</v>
      </c>
      <c r="AB2311" s="284">
        <v>678</v>
      </c>
      <c r="AC2311" s="284">
        <v>777</v>
      </c>
      <c r="AD2311" s="284">
        <v>912</v>
      </c>
      <c r="AE2311" s="284">
        <v>748</v>
      </c>
      <c r="AF2311" s="284">
        <v>713</v>
      </c>
      <c r="AG2311" s="284">
        <v>812</v>
      </c>
      <c r="AH2311" s="284">
        <v>953</v>
      </c>
      <c r="AI2311" s="284">
        <v>662</v>
      </c>
      <c r="AJ2311" s="284">
        <v>689</v>
      </c>
      <c r="AK2311" s="284">
        <v>788</v>
      </c>
      <c r="AL2311" s="284">
        <v>925</v>
      </c>
      <c r="AM2311" s="284">
        <v>626</v>
      </c>
      <c r="AN2311" s="284">
        <v>694</v>
      </c>
      <c r="AO2311" s="284">
        <v>792</v>
      </c>
      <c r="AP2311" s="284">
        <v>762</v>
      </c>
      <c r="AQ2311" s="284">
        <v>762</v>
      </c>
      <c r="AR2311" s="284">
        <v>943</v>
      </c>
      <c r="AS2311" s="284">
        <v>804</v>
      </c>
      <c r="AU2311" t="s">
        <v>3956</v>
      </c>
    </row>
    <row r="2312" spans="4:47" ht="13.5" customHeight="1">
      <c r="D2312" s="283" t="s">
        <v>3957</v>
      </c>
      <c r="E2312" s="283" t="s">
        <v>4713</v>
      </c>
      <c r="F2312" s="285" t="s">
        <v>3965</v>
      </c>
      <c r="G2312" s="199">
        <v>7.6</v>
      </c>
      <c r="H2312" s="284">
        <v>613</v>
      </c>
      <c r="I2312" s="284">
        <v>641</v>
      </c>
      <c r="J2312" s="284">
        <v>730</v>
      </c>
      <c r="K2312" s="284">
        <v>636</v>
      </c>
      <c r="L2312" s="284">
        <v>652</v>
      </c>
      <c r="M2312" s="284">
        <v>786</v>
      </c>
      <c r="N2312" s="284">
        <v>678</v>
      </c>
      <c r="O2312" s="284">
        <v>615</v>
      </c>
      <c r="P2312" s="284">
        <v>690</v>
      </c>
      <c r="Q2312" s="284">
        <v>774</v>
      </c>
      <c r="R2312" s="284">
        <v>699</v>
      </c>
      <c r="S2312" s="284">
        <v>720</v>
      </c>
      <c r="T2312" s="284">
        <v>848</v>
      </c>
      <c r="U2312" s="284">
        <v>978</v>
      </c>
      <c r="V2312" s="284">
        <v>783</v>
      </c>
      <c r="W2312" s="284">
        <v>861</v>
      </c>
      <c r="X2312" s="284">
        <v>637</v>
      </c>
      <c r="Y2312" s="284">
        <v>719</v>
      </c>
      <c r="Z2312" s="284">
        <v>839</v>
      </c>
      <c r="AA2312" s="284">
        <v>711</v>
      </c>
      <c r="AB2312" s="284">
        <v>678</v>
      </c>
      <c r="AC2312" s="284">
        <v>777</v>
      </c>
      <c r="AD2312" s="284">
        <v>912</v>
      </c>
      <c r="AE2312" s="284">
        <v>748</v>
      </c>
      <c r="AF2312" s="284">
        <v>713</v>
      </c>
      <c r="AG2312" s="284">
        <v>812</v>
      </c>
      <c r="AH2312" s="284">
        <v>953</v>
      </c>
      <c r="AI2312" s="284">
        <v>662</v>
      </c>
      <c r="AJ2312" s="284">
        <v>689</v>
      </c>
      <c r="AK2312" s="284">
        <v>788</v>
      </c>
      <c r="AL2312" s="284">
        <v>925</v>
      </c>
      <c r="AM2312" s="284">
        <v>626</v>
      </c>
      <c r="AN2312" s="284">
        <v>694</v>
      </c>
      <c r="AO2312" s="284">
        <v>792</v>
      </c>
      <c r="AP2312" s="284">
        <v>762</v>
      </c>
      <c r="AQ2312" s="284">
        <v>762</v>
      </c>
      <c r="AR2312" s="284">
        <v>943</v>
      </c>
      <c r="AS2312" s="284">
        <v>804</v>
      </c>
      <c r="AU2312" t="s">
        <v>3957</v>
      </c>
    </row>
    <row r="2313" spans="4:47" ht="13.5" customHeight="1">
      <c r="D2313" s="283" t="s">
        <v>3958</v>
      </c>
      <c r="E2313" s="283"/>
      <c r="F2313" s="285" t="s">
        <v>3966</v>
      </c>
      <c r="G2313" s="199">
        <v>8.6999999999999993</v>
      </c>
      <c r="H2313" s="284">
        <v>719</v>
      </c>
      <c r="I2313" s="284">
        <v>737</v>
      </c>
      <c r="J2313" s="284">
        <v>859</v>
      </c>
      <c r="K2313" s="284">
        <v>764</v>
      </c>
      <c r="L2313" s="284">
        <v>783</v>
      </c>
      <c r="M2313" s="284">
        <v>925</v>
      </c>
      <c r="N2313" s="284">
        <v>811</v>
      </c>
      <c r="O2313" s="284">
        <v>720</v>
      </c>
      <c r="P2313" s="284">
        <v>801</v>
      </c>
      <c r="Q2313" s="284">
        <v>904</v>
      </c>
      <c r="R2313" s="284">
        <v>818</v>
      </c>
      <c r="S2313" s="284">
        <v>874</v>
      </c>
      <c r="T2313" s="284">
        <v>1018</v>
      </c>
      <c r="U2313" s="284">
        <v>1179</v>
      </c>
      <c r="V2313" s="284">
        <v>906</v>
      </c>
      <c r="W2313" s="284">
        <v>999</v>
      </c>
      <c r="X2313" s="284">
        <v>754</v>
      </c>
      <c r="Y2313" s="284">
        <v>848</v>
      </c>
      <c r="Z2313" s="284">
        <v>990</v>
      </c>
      <c r="AA2313" s="284">
        <v>843</v>
      </c>
      <c r="AB2313" s="284">
        <v>797</v>
      </c>
      <c r="AC2313" s="284">
        <v>910</v>
      </c>
      <c r="AD2313" s="284">
        <v>1068</v>
      </c>
      <c r="AE2313" s="284">
        <v>880</v>
      </c>
      <c r="AF2313" s="284">
        <v>865</v>
      </c>
      <c r="AG2313" s="284">
        <v>980</v>
      </c>
      <c r="AH2313" s="284">
        <v>1150</v>
      </c>
      <c r="AI2313" s="284">
        <v>792</v>
      </c>
      <c r="AJ2313" s="284">
        <v>818</v>
      </c>
      <c r="AK2313" s="284">
        <v>932</v>
      </c>
      <c r="AL2313" s="284">
        <v>1093</v>
      </c>
      <c r="AM2313" s="284">
        <v>733</v>
      </c>
      <c r="AN2313" s="284">
        <v>810</v>
      </c>
      <c r="AO2313" s="284">
        <v>925</v>
      </c>
      <c r="AP2313" s="284">
        <v>895</v>
      </c>
      <c r="AQ2313" s="284">
        <v>854</v>
      </c>
      <c r="AR2313" s="284">
        <v>1088</v>
      </c>
      <c r="AS2313" s="284">
        <v>943</v>
      </c>
      <c r="AU2313" t="s">
        <v>3958</v>
      </c>
    </row>
    <row r="2314" spans="4:47" ht="13.5" customHeight="1">
      <c r="D2314" s="283" t="s">
        <v>3959</v>
      </c>
      <c r="E2314" s="283" t="s">
        <v>4713</v>
      </c>
      <c r="F2314" s="285" t="s">
        <v>3965</v>
      </c>
      <c r="G2314" s="199">
        <v>8.6999999999999993</v>
      </c>
      <c r="H2314" s="284">
        <v>655</v>
      </c>
      <c r="I2314" s="284">
        <v>689</v>
      </c>
      <c r="J2314" s="284">
        <v>783</v>
      </c>
      <c r="K2314" s="284">
        <v>679</v>
      </c>
      <c r="L2314" s="284">
        <v>698</v>
      </c>
      <c r="M2314" s="284">
        <v>847</v>
      </c>
      <c r="N2314" s="284">
        <v>726</v>
      </c>
      <c r="O2314" s="284">
        <v>659</v>
      </c>
      <c r="P2314" s="284">
        <v>747</v>
      </c>
      <c r="Q2314" s="284">
        <v>835</v>
      </c>
      <c r="R2314" s="284">
        <v>754</v>
      </c>
      <c r="S2314" s="284">
        <v>773</v>
      </c>
      <c r="T2314" s="284">
        <v>917</v>
      </c>
      <c r="U2314" s="284">
        <v>1055</v>
      </c>
      <c r="V2314" s="284">
        <v>846</v>
      </c>
      <c r="W2314" s="284">
        <v>931</v>
      </c>
      <c r="X2314" s="284">
        <v>680</v>
      </c>
      <c r="Y2314" s="284">
        <v>773</v>
      </c>
      <c r="Z2314" s="284">
        <v>902</v>
      </c>
      <c r="AA2314" s="284">
        <v>761</v>
      </c>
      <c r="AB2314" s="284">
        <v>728</v>
      </c>
      <c r="AC2314" s="284">
        <v>841</v>
      </c>
      <c r="AD2314" s="284">
        <v>986</v>
      </c>
      <c r="AE2314" s="284">
        <v>804</v>
      </c>
      <c r="AF2314" s="284">
        <v>763</v>
      </c>
      <c r="AG2314" s="284">
        <v>876</v>
      </c>
      <c r="AH2314" s="284">
        <v>1028</v>
      </c>
      <c r="AI2314" s="284">
        <v>707</v>
      </c>
      <c r="AJ2314" s="284">
        <v>739</v>
      </c>
      <c r="AK2314" s="284">
        <v>852</v>
      </c>
      <c r="AL2314" s="284">
        <v>999</v>
      </c>
      <c r="AM2314" s="284">
        <v>669</v>
      </c>
      <c r="AN2314" s="284">
        <v>747</v>
      </c>
      <c r="AO2314" s="284">
        <v>852</v>
      </c>
      <c r="AP2314" s="284">
        <v>825</v>
      </c>
      <c r="AQ2314" s="284">
        <v>825</v>
      </c>
      <c r="AR2314" s="284">
        <v>971</v>
      </c>
      <c r="AS2314" s="284">
        <v>867</v>
      </c>
      <c r="AU2314" t="s">
        <v>3959</v>
      </c>
    </row>
    <row r="2315" spans="4:47" ht="13.5" customHeight="1">
      <c r="D2315" s="283" t="s">
        <v>3960</v>
      </c>
      <c r="E2315" s="283" t="s">
        <v>4713</v>
      </c>
      <c r="F2315" s="285" t="s">
        <v>3965</v>
      </c>
      <c r="G2315" s="199">
        <v>8.6999999999999993</v>
      </c>
      <c r="H2315" s="284">
        <v>655</v>
      </c>
      <c r="I2315" s="284">
        <v>689</v>
      </c>
      <c r="J2315" s="284">
        <v>783</v>
      </c>
      <c r="K2315" s="284">
        <v>679</v>
      </c>
      <c r="L2315" s="284">
        <v>698</v>
      </c>
      <c r="M2315" s="284">
        <v>847</v>
      </c>
      <c r="N2315" s="284">
        <v>726</v>
      </c>
      <c r="O2315" s="284">
        <v>659</v>
      </c>
      <c r="P2315" s="284">
        <v>747</v>
      </c>
      <c r="Q2315" s="284">
        <v>835</v>
      </c>
      <c r="R2315" s="284">
        <v>754</v>
      </c>
      <c r="S2315" s="284">
        <v>773</v>
      </c>
      <c r="T2315" s="284">
        <v>917</v>
      </c>
      <c r="U2315" s="284">
        <v>1055</v>
      </c>
      <c r="V2315" s="284">
        <v>846</v>
      </c>
      <c r="W2315" s="284">
        <v>931</v>
      </c>
      <c r="X2315" s="284">
        <v>680</v>
      </c>
      <c r="Y2315" s="284">
        <v>773</v>
      </c>
      <c r="Z2315" s="284">
        <v>902</v>
      </c>
      <c r="AA2315" s="284">
        <v>761</v>
      </c>
      <c r="AB2315" s="284">
        <v>728</v>
      </c>
      <c r="AC2315" s="284">
        <v>841</v>
      </c>
      <c r="AD2315" s="284">
        <v>986</v>
      </c>
      <c r="AE2315" s="284">
        <v>804</v>
      </c>
      <c r="AF2315" s="284">
        <v>763</v>
      </c>
      <c r="AG2315" s="284">
        <v>876</v>
      </c>
      <c r="AH2315" s="284">
        <v>1028</v>
      </c>
      <c r="AI2315" s="284">
        <v>707</v>
      </c>
      <c r="AJ2315" s="284">
        <v>739</v>
      </c>
      <c r="AK2315" s="284">
        <v>852</v>
      </c>
      <c r="AL2315" s="284">
        <v>999</v>
      </c>
      <c r="AM2315" s="284">
        <v>669</v>
      </c>
      <c r="AN2315" s="284">
        <v>747</v>
      </c>
      <c r="AO2315" s="284">
        <v>852</v>
      </c>
      <c r="AP2315" s="284">
        <v>825</v>
      </c>
      <c r="AQ2315" s="284">
        <v>825</v>
      </c>
      <c r="AR2315" s="284">
        <v>971</v>
      </c>
      <c r="AS2315" s="284">
        <v>867</v>
      </c>
      <c r="AU2315" t="s">
        <v>3960</v>
      </c>
    </row>
    <row r="2316" spans="4:47" ht="13.5" customHeight="1">
      <c r="D2316" s="283" t="s">
        <v>3961</v>
      </c>
      <c r="E2316" s="283"/>
      <c r="F2316" s="285" t="s">
        <v>3966</v>
      </c>
      <c r="G2316" s="199">
        <v>9.7999999999999989</v>
      </c>
      <c r="H2316" s="284">
        <v>759</v>
      </c>
      <c r="I2316" s="284">
        <v>798</v>
      </c>
      <c r="J2316" s="284">
        <v>909</v>
      </c>
      <c r="K2316" s="284">
        <v>804</v>
      </c>
      <c r="L2316" s="284">
        <v>826</v>
      </c>
      <c r="M2316" s="284">
        <v>983</v>
      </c>
      <c r="N2316" s="284">
        <v>856</v>
      </c>
      <c r="O2316" s="284">
        <v>761</v>
      </c>
      <c r="P2316" s="284">
        <v>854</v>
      </c>
      <c r="Q2316" s="284">
        <v>961</v>
      </c>
      <c r="R2316" s="284">
        <v>870</v>
      </c>
      <c r="S2316" s="284">
        <v>924</v>
      </c>
      <c r="T2316" s="284">
        <v>1084</v>
      </c>
      <c r="U2316" s="284">
        <v>1252</v>
      </c>
      <c r="V2316" s="284">
        <v>966</v>
      </c>
      <c r="W2316" s="284">
        <v>1065</v>
      </c>
      <c r="X2316" s="284">
        <v>795</v>
      </c>
      <c r="Y2316" s="284">
        <v>899</v>
      </c>
      <c r="Z2316" s="284">
        <v>1049</v>
      </c>
      <c r="AA2316" s="284">
        <v>889</v>
      </c>
      <c r="AB2316" s="284">
        <v>844</v>
      </c>
      <c r="AC2316" s="284">
        <v>971</v>
      </c>
      <c r="AD2316" s="284">
        <v>1138</v>
      </c>
      <c r="AE2316" s="284">
        <v>932</v>
      </c>
      <c r="AF2316" s="284">
        <v>913</v>
      </c>
      <c r="AG2316" s="284">
        <v>1040</v>
      </c>
      <c r="AH2316" s="284">
        <v>1221</v>
      </c>
      <c r="AI2316" s="284">
        <v>833</v>
      </c>
      <c r="AJ2316" s="284">
        <v>865</v>
      </c>
      <c r="AK2316" s="284">
        <v>992</v>
      </c>
      <c r="AL2316" s="284">
        <v>1164</v>
      </c>
      <c r="AM2316" s="284">
        <v>773</v>
      </c>
      <c r="AN2316" s="284">
        <v>860</v>
      </c>
      <c r="AO2316" s="284">
        <v>981</v>
      </c>
      <c r="AP2316" s="284">
        <v>948</v>
      </c>
      <c r="AQ2316" s="284">
        <v>914</v>
      </c>
      <c r="AR2316" s="284">
        <v>1078</v>
      </c>
      <c r="AS2316" s="284">
        <v>1001</v>
      </c>
      <c r="AU2316" t="s">
        <v>3961</v>
      </c>
    </row>
    <row r="2317" spans="4:47" ht="13.5" customHeight="1">
      <c r="D2317" s="283" t="s">
        <v>3962</v>
      </c>
      <c r="E2317" s="283"/>
      <c r="F2317" s="285" t="s">
        <v>3966</v>
      </c>
      <c r="G2317" s="199">
        <v>10.9</v>
      </c>
      <c r="H2317" s="284">
        <v>802</v>
      </c>
      <c r="I2317" s="284">
        <v>846</v>
      </c>
      <c r="J2317" s="284">
        <v>963</v>
      </c>
      <c r="K2317" s="284">
        <v>848</v>
      </c>
      <c r="L2317" s="284">
        <v>873</v>
      </c>
      <c r="M2317" s="284">
        <v>1045</v>
      </c>
      <c r="N2317" s="284">
        <v>906</v>
      </c>
      <c r="O2317" s="284">
        <v>806</v>
      </c>
      <c r="P2317" s="284">
        <v>912</v>
      </c>
      <c r="Q2317" s="284">
        <v>1023</v>
      </c>
      <c r="R2317" s="284">
        <v>925</v>
      </c>
      <c r="S2317" s="284">
        <v>978</v>
      </c>
      <c r="T2317" s="284">
        <v>1153</v>
      </c>
      <c r="U2317" s="284">
        <v>1331</v>
      </c>
      <c r="V2317" s="284">
        <v>1031</v>
      </c>
      <c r="W2317" s="284">
        <v>1137</v>
      </c>
      <c r="X2317" s="284">
        <v>839</v>
      </c>
      <c r="Y2317" s="284">
        <v>954</v>
      </c>
      <c r="Z2317" s="284">
        <v>1112</v>
      </c>
      <c r="AA2317" s="284">
        <v>939</v>
      </c>
      <c r="AB2317" s="284">
        <v>895</v>
      </c>
      <c r="AC2317" s="284">
        <v>1035</v>
      </c>
      <c r="AD2317" s="284">
        <v>1213</v>
      </c>
      <c r="AE2317" s="284">
        <v>988</v>
      </c>
      <c r="AF2317" s="284">
        <v>963</v>
      </c>
      <c r="AG2317" s="284">
        <v>1105</v>
      </c>
      <c r="AH2317" s="284">
        <v>1296</v>
      </c>
      <c r="AI2317" s="284">
        <v>878</v>
      </c>
      <c r="AJ2317" s="284">
        <v>916</v>
      </c>
      <c r="AK2317" s="284">
        <v>1056</v>
      </c>
      <c r="AL2317" s="284">
        <v>1239</v>
      </c>
      <c r="AM2317" s="284">
        <v>817</v>
      </c>
      <c r="AN2317" s="284">
        <v>914</v>
      </c>
      <c r="AO2317" s="284">
        <v>1041</v>
      </c>
      <c r="AP2317" s="284">
        <v>978</v>
      </c>
      <c r="AQ2317" s="284">
        <v>978</v>
      </c>
      <c r="AR2317" s="284">
        <v>1160</v>
      </c>
      <c r="AS2317" s="284">
        <v>1065</v>
      </c>
      <c r="AU2317" t="s">
        <v>3962</v>
      </c>
    </row>
    <row r="2318" spans="4:47" ht="13.5" customHeight="1">
      <c r="D2318" s="283" t="s">
        <v>3963</v>
      </c>
      <c r="E2318" s="283"/>
      <c r="F2318" s="285" t="s">
        <v>3966</v>
      </c>
      <c r="G2318" s="199">
        <v>12</v>
      </c>
      <c r="H2318" s="284">
        <v>845</v>
      </c>
      <c r="I2318" s="284">
        <v>894</v>
      </c>
      <c r="J2318" s="284">
        <v>1016</v>
      </c>
      <c r="K2318" s="284">
        <v>891</v>
      </c>
      <c r="L2318" s="284">
        <v>919</v>
      </c>
      <c r="M2318" s="284">
        <v>1107</v>
      </c>
      <c r="N2318" s="284">
        <v>955</v>
      </c>
      <c r="O2318" s="284">
        <v>851</v>
      </c>
      <c r="P2318" s="284">
        <v>969</v>
      </c>
      <c r="Q2318" s="284">
        <v>1084</v>
      </c>
      <c r="R2318" s="284">
        <v>981</v>
      </c>
      <c r="S2318" s="284">
        <v>1031</v>
      </c>
      <c r="T2318" s="284">
        <v>1223</v>
      </c>
      <c r="U2318" s="284">
        <v>1410</v>
      </c>
      <c r="V2318" s="284">
        <v>1097</v>
      </c>
      <c r="W2318" s="284">
        <v>1209</v>
      </c>
      <c r="X2318" s="284">
        <v>883</v>
      </c>
      <c r="Y2318" s="284">
        <v>1008</v>
      </c>
      <c r="Z2318" s="284">
        <v>1175</v>
      </c>
      <c r="AA2318" s="284">
        <v>989</v>
      </c>
      <c r="AB2318" s="284">
        <v>946</v>
      </c>
      <c r="AC2318" s="284">
        <v>1098</v>
      </c>
      <c r="AD2318" s="284">
        <v>1288</v>
      </c>
      <c r="AE2318" s="284">
        <v>1045</v>
      </c>
      <c r="AF2318" s="284">
        <v>1014</v>
      </c>
      <c r="AG2318" s="284">
        <v>1168</v>
      </c>
      <c r="AH2318" s="284">
        <v>1370</v>
      </c>
      <c r="AI2318" s="284">
        <v>923</v>
      </c>
      <c r="AJ2318" s="284">
        <v>967</v>
      </c>
      <c r="AK2318" s="284">
        <v>1120</v>
      </c>
      <c r="AL2318" s="284">
        <v>1313</v>
      </c>
      <c r="AM2318" s="284">
        <v>861</v>
      </c>
      <c r="AN2318" s="284">
        <v>967</v>
      </c>
      <c r="AO2318" s="284">
        <v>1102</v>
      </c>
      <c r="AP2318" s="284">
        <v>1041</v>
      </c>
      <c r="AQ2318" s="284">
        <v>1041</v>
      </c>
      <c r="AR2318" s="284">
        <v>1242</v>
      </c>
      <c r="AS2318" s="284">
        <v>1128</v>
      </c>
      <c r="AU2318" t="s">
        <v>3963</v>
      </c>
    </row>
    <row r="2319" spans="4:47" ht="13.5" customHeight="1">
      <c r="D2319" s="283" t="s">
        <v>3964</v>
      </c>
      <c r="E2319" s="283"/>
      <c r="F2319" s="285" t="s">
        <v>3966</v>
      </c>
      <c r="G2319" s="199">
        <v>13</v>
      </c>
      <c r="H2319" s="284">
        <v>885</v>
      </c>
      <c r="I2319" s="284">
        <v>938</v>
      </c>
      <c r="J2319" s="284">
        <v>1066</v>
      </c>
      <c r="K2319" s="284">
        <v>931</v>
      </c>
      <c r="L2319" s="284">
        <v>962</v>
      </c>
      <c r="M2319" s="284">
        <v>1165</v>
      </c>
      <c r="N2319" s="284">
        <v>1000</v>
      </c>
      <c r="O2319" s="284">
        <v>892</v>
      </c>
      <c r="P2319" s="284">
        <v>1023</v>
      </c>
      <c r="Q2319" s="284">
        <v>1142</v>
      </c>
      <c r="R2319" s="284">
        <v>1033</v>
      </c>
      <c r="S2319" s="284">
        <v>1081</v>
      </c>
      <c r="T2319" s="284">
        <v>1287</v>
      </c>
      <c r="U2319" s="284">
        <v>1482</v>
      </c>
      <c r="V2319" s="284">
        <v>1155</v>
      </c>
      <c r="W2319" s="284">
        <v>1273</v>
      </c>
      <c r="X2319" s="284">
        <v>923</v>
      </c>
      <c r="Y2319" s="284">
        <v>1059</v>
      </c>
      <c r="Z2319" s="284">
        <v>1234</v>
      </c>
      <c r="AA2319" s="284">
        <v>1035</v>
      </c>
      <c r="AB2319" s="284">
        <v>993</v>
      </c>
      <c r="AC2319" s="284">
        <v>1159</v>
      </c>
      <c r="AD2319" s="284">
        <v>1358</v>
      </c>
      <c r="AE2319" s="284">
        <v>1097</v>
      </c>
      <c r="AF2319" s="284">
        <v>1061</v>
      </c>
      <c r="AG2319" s="284">
        <v>1229</v>
      </c>
      <c r="AH2319" s="284">
        <v>1441</v>
      </c>
      <c r="AI2319" s="284">
        <v>964</v>
      </c>
      <c r="AJ2319" s="284">
        <v>1014</v>
      </c>
      <c r="AK2319" s="284">
        <v>1180</v>
      </c>
      <c r="AL2319" s="284">
        <v>1384</v>
      </c>
      <c r="AM2319" s="284">
        <v>902</v>
      </c>
      <c r="AN2319" s="284">
        <v>1017</v>
      </c>
      <c r="AO2319" s="284">
        <v>1158</v>
      </c>
      <c r="AP2319" s="284">
        <v>1222</v>
      </c>
      <c r="AQ2319" s="284">
        <v>1101</v>
      </c>
      <c r="AR2319" s="284">
        <v>1320</v>
      </c>
      <c r="AS2319" s="284">
        <v>1187</v>
      </c>
      <c r="AU2319" t="s">
        <v>3964</v>
      </c>
    </row>
    <row r="2320" spans="4:47" ht="13.5" customHeight="1">
      <c r="D2320" s="283" t="s">
        <v>4151</v>
      </c>
      <c r="E2320" s="283" t="s">
        <v>4713</v>
      </c>
      <c r="F2320" s="285" t="s">
        <v>4747</v>
      </c>
      <c r="G2320" s="199">
        <v>4</v>
      </c>
      <c r="H2320" s="287" t="s">
        <v>2022</v>
      </c>
      <c r="I2320" s="287" t="s">
        <v>2022</v>
      </c>
      <c r="J2320" s="287" t="s">
        <v>2022</v>
      </c>
      <c r="K2320" s="287" t="s">
        <v>2022</v>
      </c>
      <c r="L2320" s="287" t="s">
        <v>2022</v>
      </c>
      <c r="M2320" s="287" t="s">
        <v>2022</v>
      </c>
      <c r="N2320" s="287" t="s">
        <v>2022</v>
      </c>
      <c r="O2320" s="287" t="s">
        <v>2022</v>
      </c>
      <c r="P2320" s="287" t="s">
        <v>2022</v>
      </c>
      <c r="Q2320" s="287" t="s">
        <v>2022</v>
      </c>
      <c r="R2320" s="287" t="s">
        <v>2022</v>
      </c>
      <c r="S2320" s="284">
        <v>413</v>
      </c>
      <c r="T2320" s="284">
        <v>489</v>
      </c>
      <c r="U2320" s="284">
        <v>563</v>
      </c>
      <c r="V2320" s="284">
        <v>436</v>
      </c>
      <c r="W2320" s="284">
        <v>486</v>
      </c>
      <c r="X2320" s="284">
        <v>368</v>
      </c>
      <c r="Y2320" s="284">
        <v>392</v>
      </c>
      <c r="Z2320" s="284">
        <v>471</v>
      </c>
      <c r="AA2320" s="284">
        <v>404</v>
      </c>
      <c r="AB2320" s="284">
        <v>385</v>
      </c>
      <c r="AC2320" s="284">
        <v>417</v>
      </c>
      <c r="AD2320" s="284">
        <v>523</v>
      </c>
      <c r="AE2320" s="284">
        <v>418</v>
      </c>
      <c r="AF2320" s="284">
        <v>419</v>
      </c>
      <c r="AG2320" s="284">
        <v>452</v>
      </c>
      <c r="AH2320" s="284">
        <v>543</v>
      </c>
      <c r="AI2320" s="284">
        <v>370</v>
      </c>
      <c r="AJ2320" s="284">
        <v>395</v>
      </c>
      <c r="AK2320" s="284">
        <v>428</v>
      </c>
      <c r="AL2320" s="284">
        <v>514</v>
      </c>
      <c r="AM2320" s="284">
        <v>357</v>
      </c>
      <c r="AN2320" s="284">
        <v>374</v>
      </c>
      <c r="AO2320" s="284">
        <v>439</v>
      </c>
      <c r="AP2320" s="284">
        <v>389</v>
      </c>
      <c r="AQ2320" s="284">
        <v>389</v>
      </c>
      <c r="AR2320" s="284">
        <v>448</v>
      </c>
      <c r="AS2320" s="284">
        <v>433</v>
      </c>
      <c r="AU2320" t="s">
        <v>4151</v>
      </c>
    </row>
    <row r="2321" spans="4:47" ht="13.5" customHeight="1">
      <c r="D2321" s="283" t="s">
        <v>4152</v>
      </c>
      <c r="E2321" s="283" t="s">
        <v>4713</v>
      </c>
      <c r="F2321" s="285" t="s">
        <v>4747</v>
      </c>
      <c r="G2321" s="199">
        <v>4</v>
      </c>
      <c r="H2321" s="287" t="s">
        <v>2022</v>
      </c>
      <c r="I2321" s="287" t="s">
        <v>2022</v>
      </c>
      <c r="J2321" s="287" t="s">
        <v>2022</v>
      </c>
      <c r="K2321" s="287" t="s">
        <v>2022</v>
      </c>
      <c r="L2321" s="287" t="s">
        <v>2022</v>
      </c>
      <c r="M2321" s="287" t="s">
        <v>2022</v>
      </c>
      <c r="N2321" s="287" t="s">
        <v>2022</v>
      </c>
      <c r="O2321" s="287" t="s">
        <v>2022</v>
      </c>
      <c r="P2321" s="287" t="s">
        <v>2022</v>
      </c>
      <c r="Q2321" s="287" t="s">
        <v>2022</v>
      </c>
      <c r="R2321" s="287" t="s">
        <v>2022</v>
      </c>
      <c r="S2321" s="284">
        <v>413</v>
      </c>
      <c r="T2321" s="284">
        <v>489</v>
      </c>
      <c r="U2321" s="284">
        <v>563</v>
      </c>
      <c r="V2321" s="284">
        <v>436</v>
      </c>
      <c r="W2321" s="284">
        <v>486</v>
      </c>
      <c r="X2321" s="284">
        <v>368</v>
      </c>
      <c r="Y2321" s="284">
        <v>392</v>
      </c>
      <c r="Z2321" s="284">
        <v>471</v>
      </c>
      <c r="AA2321" s="284">
        <v>404</v>
      </c>
      <c r="AB2321" s="284">
        <v>385</v>
      </c>
      <c r="AC2321" s="284">
        <v>417</v>
      </c>
      <c r="AD2321" s="284">
        <v>523</v>
      </c>
      <c r="AE2321" s="284">
        <v>418</v>
      </c>
      <c r="AF2321" s="284">
        <v>419</v>
      </c>
      <c r="AG2321" s="284">
        <v>452</v>
      </c>
      <c r="AH2321" s="284">
        <v>543</v>
      </c>
      <c r="AI2321" s="284">
        <v>370</v>
      </c>
      <c r="AJ2321" s="284">
        <v>395</v>
      </c>
      <c r="AK2321" s="284">
        <v>428</v>
      </c>
      <c r="AL2321" s="284">
        <v>514</v>
      </c>
      <c r="AM2321" s="284">
        <v>357</v>
      </c>
      <c r="AN2321" s="284">
        <v>374</v>
      </c>
      <c r="AO2321" s="284">
        <v>439</v>
      </c>
      <c r="AP2321" s="284">
        <v>389</v>
      </c>
      <c r="AQ2321" s="284">
        <v>389</v>
      </c>
      <c r="AR2321" s="284">
        <v>448</v>
      </c>
      <c r="AS2321" s="284">
        <v>433</v>
      </c>
      <c r="AU2321" t="s">
        <v>4152</v>
      </c>
    </row>
    <row r="2322" spans="4:47" ht="13.5" customHeight="1">
      <c r="D2322" s="283" t="s">
        <v>4153</v>
      </c>
      <c r="E2322" s="283" t="s">
        <v>4713</v>
      </c>
      <c r="F2322" s="285" t="s">
        <v>4748</v>
      </c>
      <c r="G2322" s="199">
        <v>4.6999999999999993</v>
      </c>
      <c r="H2322" s="287" t="s">
        <v>2022</v>
      </c>
      <c r="I2322" s="287" t="s">
        <v>2022</v>
      </c>
      <c r="J2322" s="287" t="s">
        <v>2022</v>
      </c>
      <c r="K2322" s="287" t="s">
        <v>2022</v>
      </c>
      <c r="L2322" s="287" t="s">
        <v>2022</v>
      </c>
      <c r="M2322" s="287" t="s">
        <v>2022</v>
      </c>
      <c r="N2322" s="287" t="s">
        <v>2022</v>
      </c>
      <c r="O2322" s="287" t="s">
        <v>2022</v>
      </c>
      <c r="P2322" s="287" t="s">
        <v>2022</v>
      </c>
      <c r="Q2322" s="287" t="s">
        <v>2022</v>
      </c>
      <c r="R2322" s="287" t="s">
        <v>2022</v>
      </c>
      <c r="S2322" s="284">
        <v>435</v>
      </c>
      <c r="T2322" s="284">
        <v>518</v>
      </c>
      <c r="U2322" s="284">
        <v>594</v>
      </c>
      <c r="V2322" s="284">
        <v>461</v>
      </c>
      <c r="W2322" s="284">
        <v>515</v>
      </c>
      <c r="X2322" s="284">
        <v>385</v>
      </c>
      <c r="Y2322" s="284">
        <v>413</v>
      </c>
      <c r="Z2322" s="284">
        <v>495</v>
      </c>
      <c r="AA2322" s="284">
        <v>421</v>
      </c>
      <c r="AB2322" s="284">
        <v>406</v>
      </c>
      <c r="AC2322" s="284">
        <v>444</v>
      </c>
      <c r="AD2322" s="284">
        <v>560</v>
      </c>
      <c r="AE2322" s="284">
        <v>439</v>
      </c>
      <c r="AF2322" s="284">
        <v>440</v>
      </c>
      <c r="AG2322" s="284">
        <v>479</v>
      </c>
      <c r="AH2322" s="284">
        <v>574</v>
      </c>
      <c r="AI2322" s="284">
        <v>385</v>
      </c>
      <c r="AJ2322" s="284">
        <v>416</v>
      </c>
      <c r="AK2322" s="284">
        <v>455</v>
      </c>
      <c r="AL2322" s="284">
        <v>546</v>
      </c>
      <c r="AM2322" s="284">
        <v>374</v>
      </c>
      <c r="AN2322" s="284">
        <v>394</v>
      </c>
      <c r="AO2322" s="284">
        <v>462</v>
      </c>
      <c r="AP2322" s="284">
        <v>414</v>
      </c>
      <c r="AQ2322" s="284">
        <v>414</v>
      </c>
      <c r="AR2322" s="284">
        <v>486</v>
      </c>
      <c r="AS2322" s="284">
        <v>458</v>
      </c>
      <c r="AU2322" t="s">
        <v>4153</v>
      </c>
    </row>
    <row r="2323" spans="4:47" ht="13.5" customHeight="1">
      <c r="D2323" s="283" t="s">
        <v>4154</v>
      </c>
      <c r="E2323" s="283" t="s">
        <v>4713</v>
      </c>
      <c r="F2323" s="285" t="s">
        <v>4748</v>
      </c>
      <c r="G2323" s="199">
        <v>4.6999999999999993</v>
      </c>
      <c r="H2323" s="287" t="s">
        <v>2022</v>
      </c>
      <c r="I2323" s="287" t="s">
        <v>2022</v>
      </c>
      <c r="J2323" s="287" t="s">
        <v>2022</v>
      </c>
      <c r="K2323" s="287" t="s">
        <v>2022</v>
      </c>
      <c r="L2323" s="287" t="s">
        <v>2022</v>
      </c>
      <c r="M2323" s="287" t="s">
        <v>2022</v>
      </c>
      <c r="N2323" s="287" t="s">
        <v>2022</v>
      </c>
      <c r="O2323" s="287" t="s">
        <v>2022</v>
      </c>
      <c r="P2323" s="287" t="s">
        <v>2022</v>
      </c>
      <c r="Q2323" s="287" t="s">
        <v>2022</v>
      </c>
      <c r="R2323" s="287" t="s">
        <v>2022</v>
      </c>
      <c r="S2323" s="284">
        <v>435</v>
      </c>
      <c r="T2323" s="284">
        <v>518</v>
      </c>
      <c r="U2323" s="284">
        <v>594</v>
      </c>
      <c r="V2323" s="284">
        <v>461</v>
      </c>
      <c r="W2323" s="284">
        <v>515</v>
      </c>
      <c r="X2323" s="284">
        <v>385</v>
      </c>
      <c r="Y2323" s="284">
        <v>413</v>
      </c>
      <c r="Z2323" s="284">
        <v>495</v>
      </c>
      <c r="AA2323" s="284">
        <v>421</v>
      </c>
      <c r="AB2323" s="284">
        <v>406</v>
      </c>
      <c r="AC2323" s="284">
        <v>444</v>
      </c>
      <c r="AD2323" s="284">
        <v>560</v>
      </c>
      <c r="AE2323" s="284">
        <v>439</v>
      </c>
      <c r="AF2323" s="284">
        <v>440</v>
      </c>
      <c r="AG2323" s="284">
        <v>479</v>
      </c>
      <c r="AH2323" s="284">
        <v>574</v>
      </c>
      <c r="AI2323" s="284">
        <v>385</v>
      </c>
      <c r="AJ2323" s="284">
        <v>416</v>
      </c>
      <c r="AK2323" s="284">
        <v>455</v>
      </c>
      <c r="AL2323" s="284">
        <v>546</v>
      </c>
      <c r="AM2323" s="284">
        <v>374</v>
      </c>
      <c r="AN2323" s="284">
        <v>394</v>
      </c>
      <c r="AO2323" s="284">
        <v>462</v>
      </c>
      <c r="AP2323" s="284">
        <v>414</v>
      </c>
      <c r="AQ2323" s="284">
        <v>414</v>
      </c>
      <c r="AR2323" s="284">
        <v>486</v>
      </c>
      <c r="AS2323" s="284">
        <v>458</v>
      </c>
      <c r="AU2323" t="s">
        <v>4154</v>
      </c>
    </row>
    <row r="2324" spans="4:47" ht="13.5" customHeight="1">
      <c r="D2324" s="283" t="s">
        <v>4155</v>
      </c>
      <c r="E2324" s="283" t="s">
        <v>4713</v>
      </c>
      <c r="F2324" s="285" t="s">
        <v>4749</v>
      </c>
      <c r="G2324" s="199">
        <v>5.5</v>
      </c>
      <c r="H2324" s="287" t="s">
        <v>2022</v>
      </c>
      <c r="I2324" s="287" t="s">
        <v>2022</v>
      </c>
      <c r="J2324" s="287" t="s">
        <v>2022</v>
      </c>
      <c r="K2324" s="287" t="s">
        <v>2022</v>
      </c>
      <c r="L2324" s="287" t="s">
        <v>2022</v>
      </c>
      <c r="M2324" s="287" t="s">
        <v>2022</v>
      </c>
      <c r="N2324" s="287" t="s">
        <v>2022</v>
      </c>
      <c r="O2324" s="287" t="s">
        <v>2022</v>
      </c>
      <c r="P2324" s="287" t="s">
        <v>2022</v>
      </c>
      <c r="Q2324" s="287" t="s">
        <v>2022</v>
      </c>
      <c r="R2324" s="287" t="s">
        <v>2022</v>
      </c>
      <c r="S2324" s="284">
        <v>455</v>
      </c>
      <c r="T2324" s="284">
        <v>546</v>
      </c>
      <c r="U2324" s="284">
        <v>622</v>
      </c>
      <c r="V2324" s="284">
        <v>486</v>
      </c>
      <c r="W2324" s="284">
        <v>541</v>
      </c>
      <c r="X2324" s="284">
        <v>400</v>
      </c>
      <c r="Y2324" s="284">
        <v>433</v>
      </c>
      <c r="Z2324" s="284">
        <v>517</v>
      </c>
      <c r="AA2324" s="284">
        <v>438</v>
      </c>
      <c r="AB2324" s="284">
        <v>425</v>
      </c>
      <c r="AC2324" s="284">
        <v>469</v>
      </c>
      <c r="AD2324" s="284">
        <v>595</v>
      </c>
      <c r="AE2324" s="284">
        <v>460</v>
      </c>
      <c r="AF2324" s="284">
        <v>460</v>
      </c>
      <c r="AG2324" s="284">
        <v>504</v>
      </c>
      <c r="AH2324" s="284">
        <v>605</v>
      </c>
      <c r="AI2324" s="284">
        <v>398</v>
      </c>
      <c r="AJ2324" s="284">
        <v>436</v>
      </c>
      <c r="AK2324" s="284">
        <v>480</v>
      </c>
      <c r="AL2324" s="284">
        <v>576</v>
      </c>
      <c r="AM2324" s="284">
        <v>389</v>
      </c>
      <c r="AN2324" s="284">
        <v>413</v>
      </c>
      <c r="AO2324" s="284">
        <v>483</v>
      </c>
      <c r="AP2324" s="284">
        <v>437</v>
      </c>
      <c r="AQ2324" s="284">
        <v>437</v>
      </c>
      <c r="AR2324" s="284">
        <v>522</v>
      </c>
      <c r="AS2324" s="284">
        <v>481</v>
      </c>
      <c r="AU2324" t="s">
        <v>4155</v>
      </c>
    </row>
    <row r="2325" spans="4:47" ht="13.5" customHeight="1">
      <c r="D2325" s="283" t="s">
        <v>4156</v>
      </c>
      <c r="E2325" s="283" t="s">
        <v>4713</v>
      </c>
      <c r="F2325" s="285" t="s">
        <v>4749</v>
      </c>
      <c r="G2325" s="199">
        <v>5.5</v>
      </c>
      <c r="H2325" s="287" t="s">
        <v>2022</v>
      </c>
      <c r="I2325" s="287" t="s">
        <v>2022</v>
      </c>
      <c r="J2325" s="287" t="s">
        <v>2022</v>
      </c>
      <c r="K2325" s="287" t="s">
        <v>2022</v>
      </c>
      <c r="L2325" s="287" t="s">
        <v>2022</v>
      </c>
      <c r="M2325" s="287" t="s">
        <v>2022</v>
      </c>
      <c r="N2325" s="287" t="s">
        <v>2022</v>
      </c>
      <c r="O2325" s="287" t="s">
        <v>2022</v>
      </c>
      <c r="P2325" s="287" t="s">
        <v>2022</v>
      </c>
      <c r="Q2325" s="287" t="s">
        <v>2022</v>
      </c>
      <c r="R2325" s="287" t="s">
        <v>2022</v>
      </c>
      <c r="S2325" s="284">
        <v>455</v>
      </c>
      <c r="T2325" s="284">
        <v>546</v>
      </c>
      <c r="U2325" s="284">
        <v>622</v>
      </c>
      <c r="V2325" s="284">
        <v>486</v>
      </c>
      <c r="W2325" s="284">
        <v>541</v>
      </c>
      <c r="X2325" s="284">
        <v>400</v>
      </c>
      <c r="Y2325" s="284">
        <v>433</v>
      </c>
      <c r="Z2325" s="284">
        <v>517</v>
      </c>
      <c r="AA2325" s="284">
        <v>438</v>
      </c>
      <c r="AB2325" s="284">
        <v>425</v>
      </c>
      <c r="AC2325" s="284">
        <v>469</v>
      </c>
      <c r="AD2325" s="284">
        <v>595</v>
      </c>
      <c r="AE2325" s="284">
        <v>460</v>
      </c>
      <c r="AF2325" s="284">
        <v>460</v>
      </c>
      <c r="AG2325" s="284">
        <v>504</v>
      </c>
      <c r="AH2325" s="284">
        <v>605</v>
      </c>
      <c r="AI2325" s="284">
        <v>398</v>
      </c>
      <c r="AJ2325" s="284">
        <v>436</v>
      </c>
      <c r="AK2325" s="284">
        <v>480</v>
      </c>
      <c r="AL2325" s="284">
        <v>576</v>
      </c>
      <c r="AM2325" s="284">
        <v>389</v>
      </c>
      <c r="AN2325" s="284">
        <v>413</v>
      </c>
      <c r="AO2325" s="284">
        <v>483</v>
      </c>
      <c r="AP2325" s="284">
        <v>437</v>
      </c>
      <c r="AQ2325" s="284">
        <v>437</v>
      </c>
      <c r="AR2325" s="284">
        <v>522</v>
      </c>
      <c r="AS2325" s="284">
        <v>481</v>
      </c>
      <c r="AU2325" t="s">
        <v>4156</v>
      </c>
    </row>
    <row r="2326" spans="4:47" ht="13.5" customHeight="1">
      <c r="D2326" s="283" t="s">
        <v>4157</v>
      </c>
      <c r="E2326" s="282"/>
      <c r="F2326" s="285" t="s">
        <v>4197</v>
      </c>
      <c r="G2326" s="199">
        <v>6.3</v>
      </c>
      <c r="H2326" s="287" t="s">
        <v>2022</v>
      </c>
      <c r="I2326" s="287" t="s">
        <v>2022</v>
      </c>
      <c r="J2326" s="287" t="s">
        <v>2022</v>
      </c>
      <c r="K2326" s="287" t="s">
        <v>2022</v>
      </c>
      <c r="L2326" s="287" t="s">
        <v>2022</v>
      </c>
      <c r="M2326" s="287" t="s">
        <v>2022</v>
      </c>
      <c r="N2326" s="287" t="s">
        <v>2022</v>
      </c>
      <c r="O2326" s="287" t="s">
        <v>2022</v>
      </c>
      <c r="P2326" s="287" t="s">
        <v>2022</v>
      </c>
      <c r="Q2326" s="287" t="s">
        <v>2022</v>
      </c>
      <c r="R2326" s="287" t="s">
        <v>2022</v>
      </c>
      <c r="S2326" s="284">
        <v>575</v>
      </c>
      <c r="T2326" s="284">
        <v>676</v>
      </c>
      <c r="U2326" s="284">
        <v>774</v>
      </c>
      <c r="V2326" s="284">
        <v>569</v>
      </c>
      <c r="W2326" s="284">
        <v>636</v>
      </c>
      <c r="X2326" s="284">
        <v>488</v>
      </c>
      <c r="Y2326" s="284">
        <v>527</v>
      </c>
      <c r="Z2326" s="284">
        <v>627</v>
      </c>
      <c r="AA2326" s="284">
        <v>535</v>
      </c>
      <c r="AB2326" s="284">
        <v>513</v>
      </c>
      <c r="AC2326" s="284">
        <v>564</v>
      </c>
      <c r="AD2326" s="284">
        <v>710</v>
      </c>
      <c r="AE2326" s="284">
        <v>556</v>
      </c>
      <c r="AF2326" s="284">
        <v>581</v>
      </c>
      <c r="AG2326" s="284">
        <v>634</v>
      </c>
      <c r="AH2326" s="284">
        <v>757</v>
      </c>
      <c r="AI2326" s="284">
        <v>494</v>
      </c>
      <c r="AJ2326" s="284">
        <v>534</v>
      </c>
      <c r="AK2326" s="284">
        <v>586</v>
      </c>
      <c r="AL2326" s="284">
        <v>700</v>
      </c>
      <c r="AM2326" s="284">
        <v>467</v>
      </c>
      <c r="AN2326" s="284">
        <v>495</v>
      </c>
      <c r="AO2326" s="284">
        <v>577</v>
      </c>
      <c r="AP2326" s="284">
        <v>490</v>
      </c>
      <c r="AQ2326" s="284">
        <v>490</v>
      </c>
      <c r="AR2326" s="284">
        <v>586</v>
      </c>
      <c r="AS2326" s="284">
        <v>580</v>
      </c>
      <c r="AU2326" t="s">
        <v>4157</v>
      </c>
    </row>
    <row r="2327" spans="4:47" ht="13.5" customHeight="1">
      <c r="D2327" s="283" t="s">
        <v>4158</v>
      </c>
      <c r="E2327" s="283" t="s">
        <v>4713</v>
      </c>
      <c r="F2327" s="285" t="s">
        <v>4750</v>
      </c>
      <c r="G2327" s="199">
        <v>6.3</v>
      </c>
      <c r="H2327" s="287" t="s">
        <v>2022</v>
      </c>
      <c r="I2327" s="287" t="s">
        <v>2022</v>
      </c>
      <c r="J2327" s="287" t="s">
        <v>2022</v>
      </c>
      <c r="K2327" s="287" t="s">
        <v>2022</v>
      </c>
      <c r="L2327" s="287" t="s">
        <v>2022</v>
      </c>
      <c r="M2327" s="287" t="s">
        <v>2022</v>
      </c>
      <c r="N2327" s="287" t="s">
        <v>2022</v>
      </c>
      <c r="O2327" s="287" t="s">
        <v>2022</v>
      </c>
      <c r="P2327" s="287" t="s">
        <v>2022</v>
      </c>
      <c r="Q2327" s="287" t="s">
        <v>2022</v>
      </c>
      <c r="R2327" s="287" t="s">
        <v>2022</v>
      </c>
      <c r="S2327" s="284">
        <v>474</v>
      </c>
      <c r="T2327" s="284">
        <v>573</v>
      </c>
      <c r="U2327" s="284">
        <v>650</v>
      </c>
      <c r="V2327" s="284">
        <v>508</v>
      </c>
      <c r="W2327" s="284">
        <v>566</v>
      </c>
      <c r="X2327" s="284">
        <v>414</v>
      </c>
      <c r="Y2327" s="284">
        <v>451</v>
      </c>
      <c r="Z2327" s="284">
        <v>539</v>
      </c>
      <c r="AA2327" s="284">
        <v>453</v>
      </c>
      <c r="AB2327" s="284">
        <v>444</v>
      </c>
      <c r="AC2327" s="284">
        <v>494</v>
      </c>
      <c r="AD2327" s="284">
        <v>628</v>
      </c>
      <c r="AE2327" s="284">
        <v>479</v>
      </c>
      <c r="AF2327" s="284">
        <v>478</v>
      </c>
      <c r="AG2327" s="284">
        <v>529</v>
      </c>
      <c r="AH2327" s="284">
        <v>634</v>
      </c>
      <c r="AI2327" s="284">
        <v>410</v>
      </c>
      <c r="AJ2327" s="284">
        <v>455</v>
      </c>
      <c r="AK2327" s="284">
        <v>505</v>
      </c>
      <c r="AL2327" s="284">
        <v>605</v>
      </c>
      <c r="AM2327" s="284">
        <v>403</v>
      </c>
      <c r="AN2327" s="284">
        <v>432</v>
      </c>
      <c r="AO2327" s="284">
        <v>504</v>
      </c>
      <c r="AP2327" s="284">
        <v>460</v>
      </c>
      <c r="AQ2327" s="284">
        <v>460</v>
      </c>
      <c r="AR2327" s="284">
        <v>557</v>
      </c>
      <c r="AS2327" s="284">
        <v>504</v>
      </c>
      <c r="AU2327" t="s">
        <v>4158</v>
      </c>
    </row>
    <row r="2328" spans="4:47" ht="13.5" customHeight="1">
      <c r="D2328" s="283" t="s">
        <v>4159</v>
      </c>
      <c r="E2328" s="283" t="s">
        <v>4713</v>
      </c>
      <c r="F2328" s="285" t="s">
        <v>4750</v>
      </c>
      <c r="G2328" s="199">
        <v>6.3</v>
      </c>
      <c r="H2328" s="287" t="s">
        <v>2022</v>
      </c>
      <c r="I2328" s="287" t="s">
        <v>2022</v>
      </c>
      <c r="J2328" s="287" t="s">
        <v>2022</v>
      </c>
      <c r="K2328" s="287" t="s">
        <v>2022</v>
      </c>
      <c r="L2328" s="287" t="s">
        <v>2022</v>
      </c>
      <c r="M2328" s="287" t="s">
        <v>2022</v>
      </c>
      <c r="N2328" s="287" t="s">
        <v>2022</v>
      </c>
      <c r="O2328" s="287" t="s">
        <v>2022</v>
      </c>
      <c r="P2328" s="287" t="s">
        <v>2022</v>
      </c>
      <c r="Q2328" s="287" t="s">
        <v>2022</v>
      </c>
      <c r="R2328" s="287" t="s">
        <v>2022</v>
      </c>
      <c r="S2328" s="284">
        <v>474</v>
      </c>
      <c r="T2328" s="284">
        <v>573</v>
      </c>
      <c r="U2328" s="284">
        <v>650</v>
      </c>
      <c r="V2328" s="284">
        <v>508</v>
      </c>
      <c r="W2328" s="284">
        <v>566</v>
      </c>
      <c r="X2328" s="284">
        <v>414</v>
      </c>
      <c r="Y2328" s="284">
        <v>451</v>
      </c>
      <c r="Z2328" s="284">
        <v>539</v>
      </c>
      <c r="AA2328" s="284">
        <v>453</v>
      </c>
      <c r="AB2328" s="284">
        <v>444</v>
      </c>
      <c r="AC2328" s="284">
        <v>494</v>
      </c>
      <c r="AD2328" s="284">
        <v>628</v>
      </c>
      <c r="AE2328" s="284">
        <v>479</v>
      </c>
      <c r="AF2328" s="284">
        <v>478</v>
      </c>
      <c r="AG2328" s="284">
        <v>529</v>
      </c>
      <c r="AH2328" s="284">
        <v>634</v>
      </c>
      <c r="AI2328" s="284">
        <v>410</v>
      </c>
      <c r="AJ2328" s="284">
        <v>455</v>
      </c>
      <c r="AK2328" s="284">
        <v>505</v>
      </c>
      <c r="AL2328" s="284">
        <v>605</v>
      </c>
      <c r="AM2328" s="284">
        <v>403</v>
      </c>
      <c r="AN2328" s="284">
        <v>432</v>
      </c>
      <c r="AO2328" s="284">
        <v>504</v>
      </c>
      <c r="AP2328" s="284">
        <v>460</v>
      </c>
      <c r="AQ2328" s="284">
        <v>460</v>
      </c>
      <c r="AR2328" s="284">
        <v>557</v>
      </c>
      <c r="AS2328" s="284">
        <v>504</v>
      </c>
      <c r="AU2328" t="s">
        <v>4159</v>
      </c>
    </row>
    <row r="2329" spans="4:47" ht="13.5" customHeight="1">
      <c r="D2329" s="283" t="s">
        <v>4160</v>
      </c>
      <c r="E2329" s="282"/>
      <c r="F2329" s="285" t="s">
        <v>4198</v>
      </c>
      <c r="G2329" s="199">
        <v>7.1</v>
      </c>
      <c r="H2329" s="287" t="s">
        <v>2022</v>
      </c>
      <c r="I2329" s="287" t="s">
        <v>2022</v>
      </c>
      <c r="J2329" s="287" t="s">
        <v>2022</v>
      </c>
      <c r="K2329" s="287" t="s">
        <v>2022</v>
      </c>
      <c r="L2329" s="287" t="s">
        <v>2022</v>
      </c>
      <c r="M2329" s="287" t="s">
        <v>2022</v>
      </c>
      <c r="N2329" s="287" t="s">
        <v>2022</v>
      </c>
      <c r="O2329" s="287" t="s">
        <v>2022</v>
      </c>
      <c r="P2329" s="287" t="s">
        <v>2022</v>
      </c>
      <c r="Q2329" s="287" t="s">
        <v>2022</v>
      </c>
      <c r="R2329" s="287" t="s">
        <v>2022</v>
      </c>
      <c r="S2329" s="284">
        <v>595</v>
      </c>
      <c r="T2329" s="284">
        <v>703</v>
      </c>
      <c r="U2329" s="284">
        <v>804</v>
      </c>
      <c r="V2329" s="284">
        <v>594</v>
      </c>
      <c r="W2329" s="284">
        <v>662</v>
      </c>
      <c r="X2329" s="284">
        <v>504</v>
      </c>
      <c r="Y2329" s="284">
        <v>546</v>
      </c>
      <c r="Z2329" s="284">
        <v>650</v>
      </c>
      <c r="AA2329" s="284">
        <v>552</v>
      </c>
      <c r="AB2329" s="284">
        <v>533</v>
      </c>
      <c r="AC2329" s="284">
        <v>590</v>
      </c>
      <c r="AD2329" s="284">
        <v>745</v>
      </c>
      <c r="AE2329" s="284">
        <v>576</v>
      </c>
      <c r="AF2329" s="284">
        <v>601</v>
      </c>
      <c r="AG2329" s="284">
        <v>660</v>
      </c>
      <c r="AH2329" s="284">
        <v>787</v>
      </c>
      <c r="AI2329" s="284">
        <v>507</v>
      </c>
      <c r="AJ2329" s="284">
        <v>554</v>
      </c>
      <c r="AK2329" s="284">
        <v>611</v>
      </c>
      <c r="AL2329" s="284">
        <v>730</v>
      </c>
      <c r="AM2329" s="284">
        <v>482</v>
      </c>
      <c r="AN2329" s="284">
        <v>514</v>
      </c>
      <c r="AO2329" s="284">
        <v>598</v>
      </c>
      <c r="AP2329" s="284">
        <v>514</v>
      </c>
      <c r="AQ2329" s="284">
        <v>514</v>
      </c>
      <c r="AR2329" s="284">
        <v>622</v>
      </c>
      <c r="AS2329" s="284">
        <v>603</v>
      </c>
      <c r="AU2329" t="s">
        <v>4160</v>
      </c>
    </row>
    <row r="2330" spans="4:47" ht="13.5" customHeight="1">
      <c r="D2330" s="283" t="s">
        <v>4161</v>
      </c>
      <c r="E2330" s="282"/>
      <c r="F2330" s="285" t="s">
        <v>4202</v>
      </c>
      <c r="G2330" s="199">
        <v>4</v>
      </c>
      <c r="H2330" s="287" t="s">
        <v>2022</v>
      </c>
      <c r="I2330" s="287" t="s">
        <v>2022</v>
      </c>
      <c r="J2330" s="287" t="s">
        <v>2022</v>
      </c>
      <c r="K2330" s="287" t="s">
        <v>2022</v>
      </c>
      <c r="L2330" s="287" t="s">
        <v>2022</v>
      </c>
      <c r="M2330" s="287" t="s">
        <v>2022</v>
      </c>
      <c r="N2330" s="287" t="s">
        <v>2022</v>
      </c>
      <c r="O2330" s="287" t="s">
        <v>2022</v>
      </c>
      <c r="P2330" s="287" t="s">
        <v>2022</v>
      </c>
      <c r="Q2330" s="287" t="s">
        <v>2022</v>
      </c>
      <c r="R2330" s="287" t="s">
        <v>2022</v>
      </c>
      <c r="S2330" s="284">
        <v>746</v>
      </c>
      <c r="T2330" s="284">
        <v>830</v>
      </c>
      <c r="U2330" s="284">
        <v>849</v>
      </c>
      <c r="V2330" s="284">
        <v>668</v>
      </c>
      <c r="W2330" s="284">
        <v>749</v>
      </c>
      <c r="X2330" s="284">
        <v>656</v>
      </c>
      <c r="Y2330" s="284">
        <v>685</v>
      </c>
      <c r="Z2330" s="284">
        <v>815</v>
      </c>
      <c r="AA2330" s="284">
        <v>711</v>
      </c>
      <c r="AB2330" s="284">
        <v>671</v>
      </c>
      <c r="AC2330" s="284">
        <v>708</v>
      </c>
      <c r="AD2330" s="284">
        <v>865</v>
      </c>
      <c r="AE2330" s="284">
        <v>735</v>
      </c>
      <c r="AF2330" s="284">
        <v>731</v>
      </c>
      <c r="AG2330" s="284">
        <v>770</v>
      </c>
      <c r="AH2330" s="284">
        <v>917</v>
      </c>
      <c r="AI2330" s="284">
        <v>646</v>
      </c>
      <c r="AJ2330" s="284">
        <v>677</v>
      </c>
      <c r="AK2330" s="284">
        <v>714</v>
      </c>
      <c r="AL2330" s="284">
        <v>851</v>
      </c>
      <c r="AM2330" s="284">
        <v>605</v>
      </c>
      <c r="AN2330" s="284">
        <v>628</v>
      </c>
      <c r="AO2330" s="284">
        <v>733</v>
      </c>
      <c r="AP2330" s="284">
        <v>633</v>
      </c>
      <c r="AQ2330" s="284">
        <v>633</v>
      </c>
      <c r="AR2330" s="284">
        <v>740</v>
      </c>
      <c r="AS2330" s="284">
        <v>691</v>
      </c>
      <c r="AU2330" t="s">
        <v>4161</v>
      </c>
    </row>
    <row r="2331" spans="4:47" ht="13.5" customHeight="1">
      <c r="D2331" s="283" t="s">
        <v>4162</v>
      </c>
      <c r="E2331" s="282"/>
      <c r="F2331" s="285" t="s">
        <v>4203</v>
      </c>
      <c r="G2331" s="199">
        <v>4.6999999999999993</v>
      </c>
      <c r="H2331" s="287" t="s">
        <v>2022</v>
      </c>
      <c r="I2331" s="287" t="s">
        <v>2022</v>
      </c>
      <c r="J2331" s="287" t="s">
        <v>2022</v>
      </c>
      <c r="K2331" s="287" t="s">
        <v>2022</v>
      </c>
      <c r="L2331" s="287" t="s">
        <v>2022</v>
      </c>
      <c r="M2331" s="287" t="s">
        <v>2022</v>
      </c>
      <c r="N2331" s="287" t="s">
        <v>2022</v>
      </c>
      <c r="O2331" s="287" t="s">
        <v>2022</v>
      </c>
      <c r="P2331" s="287" t="s">
        <v>2022</v>
      </c>
      <c r="Q2331" s="287" t="s">
        <v>2022</v>
      </c>
      <c r="R2331" s="287" t="s">
        <v>2022</v>
      </c>
      <c r="S2331" s="284">
        <v>781</v>
      </c>
      <c r="T2331" s="284">
        <v>871</v>
      </c>
      <c r="U2331" s="284">
        <v>893</v>
      </c>
      <c r="V2331" s="284">
        <v>702</v>
      </c>
      <c r="W2331" s="284">
        <v>786</v>
      </c>
      <c r="X2331" s="284">
        <v>682</v>
      </c>
      <c r="Y2331" s="284">
        <v>716</v>
      </c>
      <c r="Z2331" s="284">
        <v>851</v>
      </c>
      <c r="AA2331" s="284">
        <v>740</v>
      </c>
      <c r="AB2331" s="284">
        <v>702</v>
      </c>
      <c r="AC2331" s="284">
        <v>745</v>
      </c>
      <c r="AD2331" s="284">
        <v>914</v>
      </c>
      <c r="AE2331" s="284">
        <v>768</v>
      </c>
      <c r="AF2331" s="284">
        <v>762</v>
      </c>
      <c r="AG2331" s="284">
        <v>807</v>
      </c>
      <c r="AH2331" s="284">
        <v>960</v>
      </c>
      <c r="AI2331" s="284">
        <v>672</v>
      </c>
      <c r="AJ2331" s="284">
        <v>708</v>
      </c>
      <c r="AK2331" s="284">
        <v>751</v>
      </c>
      <c r="AL2331" s="284">
        <v>895</v>
      </c>
      <c r="AM2331" s="284">
        <v>636</v>
      </c>
      <c r="AN2331" s="284">
        <v>665</v>
      </c>
      <c r="AO2331" s="284">
        <v>774</v>
      </c>
      <c r="AP2331" s="284">
        <v>653</v>
      </c>
      <c r="AQ2331" s="284">
        <v>653</v>
      </c>
      <c r="AR2331" s="284">
        <v>714</v>
      </c>
      <c r="AS2331" s="284">
        <v>722</v>
      </c>
      <c r="AU2331" t="s">
        <v>4162</v>
      </c>
    </row>
    <row r="2332" spans="4:47" ht="13.5" customHeight="1">
      <c r="D2332" s="283" t="s">
        <v>4163</v>
      </c>
      <c r="E2332" s="282"/>
      <c r="F2332" s="285" t="s">
        <v>4204</v>
      </c>
      <c r="G2332" s="199">
        <v>5.5</v>
      </c>
      <c r="H2332" s="287" t="s">
        <v>2022</v>
      </c>
      <c r="I2332" s="287" t="s">
        <v>2022</v>
      </c>
      <c r="J2332" s="287" t="s">
        <v>2022</v>
      </c>
      <c r="K2332" s="287" t="s">
        <v>2022</v>
      </c>
      <c r="L2332" s="287" t="s">
        <v>2022</v>
      </c>
      <c r="M2332" s="287" t="s">
        <v>2022</v>
      </c>
      <c r="N2332" s="287" t="s">
        <v>2022</v>
      </c>
      <c r="O2332" s="287" t="s">
        <v>2022</v>
      </c>
      <c r="P2332" s="287" t="s">
        <v>2022</v>
      </c>
      <c r="Q2332" s="287" t="s">
        <v>2022</v>
      </c>
      <c r="R2332" s="287" t="s">
        <v>2022</v>
      </c>
      <c r="S2332" s="284">
        <v>815</v>
      </c>
      <c r="T2332" s="284">
        <v>914</v>
      </c>
      <c r="U2332" s="284">
        <v>938</v>
      </c>
      <c r="V2332" s="284">
        <v>736</v>
      </c>
      <c r="W2332" s="284">
        <v>824</v>
      </c>
      <c r="X2332" s="284">
        <v>707</v>
      </c>
      <c r="Y2332" s="284">
        <v>746</v>
      </c>
      <c r="Z2332" s="284">
        <v>885</v>
      </c>
      <c r="AA2332" s="284">
        <v>767</v>
      </c>
      <c r="AB2332" s="284">
        <v>731</v>
      </c>
      <c r="AC2332" s="284">
        <v>781</v>
      </c>
      <c r="AD2332" s="284">
        <v>961</v>
      </c>
      <c r="AE2332" s="284">
        <v>799</v>
      </c>
      <c r="AF2332" s="284">
        <v>792</v>
      </c>
      <c r="AG2332" s="284">
        <v>843</v>
      </c>
      <c r="AH2332" s="284">
        <v>1002</v>
      </c>
      <c r="AI2332" s="284">
        <v>695</v>
      </c>
      <c r="AJ2332" s="284">
        <v>737</v>
      </c>
      <c r="AK2332" s="284">
        <v>787</v>
      </c>
      <c r="AL2332" s="284">
        <v>936</v>
      </c>
      <c r="AM2332" s="284">
        <v>665</v>
      </c>
      <c r="AN2332" s="284">
        <v>700</v>
      </c>
      <c r="AO2332" s="284">
        <v>814</v>
      </c>
      <c r="AP2332" s="284">
        <v>701</v>
      </c>
      <c r="AQ2332" s="284">
        <v>701</v>
      </c>
      <c r="AR2332" s="284">
        <v>784</v>
      </c>
      <c r="AS2332" s="284">
        <v>754</v>
      </c>
      <c r="AU2332" t="s">
        <v>4163</v>
      </c>
    </row>
    <row r="2333" spans="4:47" ht="13.5" customHeight="1">
      <c r="D2333" s="283" t="s">
        <v>4164</v>
      </c>
      <c r="E2333" s="282"/>
      <c r="F2333" s="285" t="s">
        <v>4205</v>
      </c>
      <c r="G2333" s="199">
        <v>6.3</v>
      </c>
      <c r="H2333" s="287" t="s">
        <v>2022</v>
      </c>
      <c r="I2333" s="287" t="s">
        <v>2022</v>
      </c>
      <c r="J2333" s="287" t="s">
        <v>2022</v>
      </c>
      <c r="K2333" s="287" t="s">
        <v>2022</v>
      </c>
      <c r="L2333" s="287" t="s">
        <v>2022</v>
      </c>
      <c r="M2333" s="287" t="s">
        <v>2022</v>
      </c>
      <c r="N2333" s="287" t="s">
        <v>2022</v>
      </c>
      <c r="O2333" s="287" t="s">
        <v>2022</v>
      </c>
      <c r="P2333" s="287" t="s">
        <v>2022</v>
      </c>
      <c r="Q2333" s="287" t="s">
        <v>2022</v>
      </c>
      <c r="R2333" s="287" t="s">
        <v>2022</v>
      </c>
      <c r="S2333" s="284">
        <v>848</v>
      </c>
      <c r="T2333" s="284">
        <v>956</v>
      </c>
      <c r="U2333" s="284">
        <v>981</v>
      </c>
      <c r="V2333" s="284">
        <v>768</v>
      </c>
      <c r="W2333" s="284">
        <v>859</v>
      </c>
      <c r="X2333" s="284">
        <v>731</v>
      </c>
      <c r="Y2333" s="284">
        <v>774</v>
      </c>
      <c r="Z2333" s="284">
        <v>917</v>
      </c>
      <c r="AA2333" s="284">
        <v>793</v>
      </c>
      <c r="AB2333" s="284">
        <v>759</v>
      </c>
      <c r="AC2333" s="284">
        <v>815</v>
      </c>
      <c r="AD2333" s="284">
        <v>1005</v>
      </c>
      <c r="AE2333" s="284">
        <v>829</v>
      </c>
      <c r="AF2333" s="284">
        <v>820</v>
      </c>
      <c r="AG2333" s="284">
        <v>877</v>
      </c>
      <c r="AH2333" s="284">
        <v>1042</v>
      </c>
      <c r="AI2333" s="284">
        <v>718</v>
      </c>
      <c r="AJ2333" s="284">
        <v>766</v>
      </c>
      <c r="AK2333" s="284">
        <v>822</v>
      </c>
      <c r="AL2333" s="284">
        <v>976</v>
      </c>
      <c r="AM2333" s="284">
        <v>694</v>
      </c>
      <c r="AN2333" s="284">
        <v>733</v>
      </c>
      <c r="AO2333" s="284">
        <v>853</v>
      </c>
      <c r="AP2333" s="284">
        <v>735</v>
      </c>
      <c r="AQ2333" s="284">
        <v>735</v>
      </c>
      <c r="AR2333" s="284">
        <v>830</v>
      </c>
      <c r="AS2333" s="284">
        <v>785</v>
      </c>
      <c r="AU2333" t="s">
        <v>4164</v>
      </c>
    </row>
    <row r="2334" spans="4:47" ht="13.5" customHeight="1">
      <c r="D2334" s="283" t="s">
        <v>4165</v>
      </c>
      <c r="E2334" s="282"/>
      <c r="F2334" s="285" t="s">
        <v>4496</v>
      </c>
      <c r="G2334" s="199">
        <v>7.1</v>
      </c>
      <c r="H2334" s="287" t="s">
        <v>2022</v>
      </c>
      <c r="I2334" s="287" t="s">
        <v>2022</v>
      </c>
      <c r="J2334" s="287" t="s">
        <v>2022</v>
      </c>
      <c r="K2334" s="287" t="s">
        <v>2022</v>
      </c>
      <c r="L2334" s="287" t="s">
        <v>2022</v>
      </c>
      <c r="M2334" s="287" t="s">
        <v>2022</v>
      </c>
      <c r="N2334" s="287" t="s">
        <v>2022</v>
      </c>
      <c r="O2334" s="287" t="s">
        <v>2022</v>
      </c>
      <c r="P2334" s="287" t="s">
        <v>2022</v>
      </c>
      <c r="Q2334" s="287" t="s">
        <v>2022</v>
      </c>
      <c r="R2334" s="287" t="s">
        <v>2022</v>
      </c>
      <c r="S2334" s="284">
        <v>882</v>
      </c>
      <c r="T2334" s="284">
        <v>998</v>
      </c>
      <c r="U2334" s="284">
        <v>1026</v>
      </c>
      <c r="V2334" s="284">
        <v>801</v>
      </c>
      <c r="W2334" s="284">
        <v>897</v>
      </c>
      <c r="X2334" s="284">
        <v>756</v>
      </c>
      <c r="Y2334" s="284">
        <v>803</v>
      </c>
      <c r="Z2334" s="284">
        <v>951</v>
      </c>
      <c r="AA2334" s="284">
        <v>819</v>
      </c>
      <c r="AB2334" s="284">
        <v>789</v>
      </c>
      <c r="AC2334" s="284">
        <v>851</v>
      </c>
      <c r="AD2334" s="284">
        <v>1051</v>
      </c>
      <c r="AE2334" s="284">
        <v>860</v>
      </c>
      <c r="AF2334" s="284">
        <v>849</v>
      </c>
      <c r="AG2334" s="284">
        <v>912</v>
      </c>
      <c r="AH2334" s="284">
        <v>1083</v>
      </c>
      <c r="AI2334" s="284">
        <v>740</v>
      </c>
      <c r="AJ2334" s="284">
        <v>810</v>
      </c>
      <c r="AK2334" s="284">
        <v>872</v>
      </c>
      <c r="AL2334" s="284">
        <v>1036</v>
      </c>
      <c r="AM2334" s="284">
        <v>723</v>
      </c>
      <c r="AN2334" s="284">
        <v>768</v>
      </c>
      <c r="AO2334" s="284">
        <v>893</v>
      </c>
      <c r="AP2334" s="284">
        <v>769</v>
      </c>
      <c r="AQ2334" s="284">
        <v>769</v>
      </c>
      <c r="AR2334" s="284">
        <v>877</v>
      </c>
      <c r="AS2334" s="284">
        <v>816</v>
      </c>
      <c r="AU2334" t="s">
        <v>4165</v>
      </c>
    </row>
    <row r="2335" spans="4:47" ht="13.5" customHeight="1">
      <c r="D2335" s="283" t="s">
        <v>4166</v>
      </c>
      <c r="E2335" s="282"/>
      <c r="F2335" s="285" t="s">
        <v>4206</v>
      </c>
      <c r="G2335" s="199">
        <v>7.8999999999999995</v>
      </c>
      <c r="H2335" s="287" t="s">
        <v>2022</v>
      </c>
      <c r="I2335" s="287" t="s">
        <v>2022</v>
      </c>
      <c r="J2335" s="287" t="s">
        <v>2022</v>
      </c>
      <c r="K2335" s="287" t="s">
        <v>2022</v>
      </c>
      <c r="L2335" s="287" t="s">
        <v>2022</v>
      </c>
      <c r="M2335" s="287" t="s">
        <v>2022</v>
      </c>
      <c r="N2335" s="287" t="s">
        <v>2022</v>
      </c>
      <c r="O2335" s="287" t="s">
        <v>2022</v>
      </c>
      <c r="P2335" s="287" t="s">
        <v>2022</v>
      </c>
      <c r="Q2335" s="287" t="s">
        <v>2022</v>
      </c>
      <c r="R2335" s="287" t="s">
        <v>2022</v>
      </c>
      <c r="S2335" s="284">
        <v>917</v>
      </c>
      <c r="T2335" s="284">
        <v>1041</v>
      </c>
      <c r="U2335" s="284">
        <v>1071</v>
      </c>
      <c r="V2335" s="284">
        <v>837</v>
      </c>
      <c r="W2335" s="284">
        <v>934</v>
      </c>
      <c r="X2335" s="284">
        <v>781</v>
      </c>
      <c r="Y2335" s="284">
        <v>833</v>
      </c>
      <c r="Z2335" s="284">
        <v>985</v>
      </c>
      <c r="AA2335" s="284">
        <v>847</v>
      </c>
      <c r="AB2335" s="284">
        <v>819</v>
      </c>
      <c r="AC2335" s="284">
        <v>887</v>
      </c>
      <c r="AD2335" s="284">
        <v>1098</v>
      </c>
      <c r="AE2335" s="284">
        <v>891</v>
      </c>
      <c r="AF2335" s="284">
        <v>879</v>
      </c>
      <c r="AG2335" s="284">
        <v>948</v>
      </c>
      <c r="AH2335" s="284">
        <v>1125</v>
      </c>
      <c r="AI2335" s="284">
        <v>764</v>
      </c>
      <c r="AJ2335" s="284">
        <v>840</v>
      </c>
      <c r="AK2335" s="284">
        <v>908</v>
      </c>
      <c r="AL2335" s="284">
        <v>1078</v>
      </c>
      <c r="AM2335" s="284">
        <v>753</v>
      </c>
      <c r="AN2335" s="284">
        <v>803</v>
      </c>
      <c r="AO2335" s="284">
        <v>933</v>
      </c>
      <c r="AP2335" s="284">
        <v>804</v>
      </c>
      <c r="AQ2335" s="284">
        <v>804</v>
      </c>
      <c r="AR2335" s="284">
        <v>924</v>
      </c>
      <c r="AS2335" s="284">
        <v>849</v>
      </c>
      <c r="AU2335" t="s">
        <v>4166</v>
      </c>
    </row>
    <row r="2336" spans="4:47" ht="13.5" customHeight="1">
      <c r="D2336" s="283" t="s">
        <v>4167</v>
      </c>
      <c r="E2336" s="282"/>
      <c r="F2336" s="285" t="s">
        <v>4207</v>
      </c>
      <c r="G2336" s="199">
        <v>8.6999999999999993</v>
      </c>
      <c r="H2336" s="287" t="s">
        <v>2022</v>
      </c>
      <c r="I2336" s="287" t="s">
        <v>2022</v>
      </c>
      <c r="J2336" s="287" t="s">
        <v>2022</v>
      </c>
      <c r="K2336" s="287" t="s">
        <v>2022</v>
      </c>
      <c r="L2336" s="287" t="s">
        <v>2022</v>
      </c>
      <c r="M2336" s="287" t="s">
        <v>2022</v>
      </c>
      <c r="N2336" s="287" t="s">
        <v>2022</v>
      </c>
      <c r="O2336" s="287" t="s">
        <v>2022</v>
      </c>
      <c r="P2336" s="287" t="s">
        <v>2022</v>
      </c>
      <c r="Q2336" s="287" t="s">
        <v>2022</v>
      </c>
      <c r="R2336" s="287" t="s">
        <v>2022</v>
      </c>
      <c r="S2336" s="284">
        <v>950</v>
      </c>
      <c r="T2336" s="284">
        <v>1083</v>
      </c>
      <c r="U2336" s="284">
        <v>1116</v>
      </c>
      <c r="V2336" s="284">
        <v>869</v>
      </c>
      <c r="W2336" s="284">
        <v>971</v>
      </c>
      <c r="X2336" s="284">
        <v>806</v>
      </c>
      <c r="Y2336" s="284">
        <v>862</v>
      </c>
      <c r="Z2336" s="284">
        <v>1019</v>
      </c>
      <c r="AA2336" s="284">
        <v>873</v>
      </c>
      <c r="AB2336" s="284">
        <v>847</v>
      </c>
      <c r="AC2336" s="284">
        <v>921</v>
      </c>
      <c r="AD2336" s="284">
        <v>1143</v>
      </c>
      <c r="AE2336" s="284">
        <v>921</v>
      </c>
      <c r="AF2336" s="284">
        <v>908</v>
      </c>
      <c r="AG2336" s="284">
        <v>983</v>
      </c>
      <c r="AH2336" s="284">
        <v>1166</v>
      </c>
      <c r="AI2336" s="284">
        <v>787</v>
      </c>
      <c r="AJ2336" s="284">
        <v>869</v>
      </c>
      <c r="AK2336" s="284">
        <v>943</v>
      </c>
      <c r="AL2336" s="284">
        <v>1119</v>
      </c>
      <c r="AM2336" s="284">
        <v>782</v>
      </c>
      <c r="AN2336" s="284">
        <v>838</v>
      </c>
      <c r="AO2336" s="284">
        <v>972</v>
      </c>
      <c r="AP2336" s="284">
        <v>838</v>
      </c>
      <c r="AQ2336" s="284">
        <v>838</v>
      </c>
      <c r="AR2336" s="284">
        <v>970</v>
      </c>
      <c r="AS2336" s="284">
        <v>880</v>
      </c>
      <c r="AU2336" t="s">
        <v>4167</v>
      </c>
    </row>
    <row r="2337" spans="4:47" ht="13.5" customHeight="1">
      <c r="D2337" s="283" t="s">
        <v>4168</v>
      </c>
      <c r="E2337" s="282"/>
      <c r="F2337" s="285" t="s">
        <v>4208</v>
      </c>
      <c r="G2337" s="199">
        <v>9.4</v>
      </c>
      <c r="H2337" s="287" t="s">
        <v>2022</v>
      </c>
      <c r="I2337" s="287" t="s">
        <v>2022</v>
      </c>
      <c r="J2337" s="287" t="s">
        <v>2022</v>
      </c>
      <c r="K2337" s="287" t="s">
        <v>2022</v>
      </c>
      <c r="L2337" s="287" t="s">
        <v>2022</v>
      </c>
      <c r="M2337" s="287" t="s">
        <v>2022</v>
      </c>
      <c r="N2337" s="287" t="s">
        <v>2022</v>
      </c>
      <c r="O2337" s="287" t="s">
        <v>2022</v>
      </c>
      <c r="P2337" s="287" t="s">
        <v>2022</v>
      </c>
      <c r="Q2337" s="287" t="s">
        <v>2022</v>
      </c>
      <c r="R2337" s="287" t="s">
        <v>2022</v>
      </c>
      <c r="S2337" s="284">
        <v>984</v>
      </c>
      <c r="T2337" s="284">
        <v>1125</v>
      </c>
      <c r="U2337" s="284">
        <v>1161</v>
      </c>
      <c r="V2337" s="284">
        <v>903</v>
      </c>
      <c r="W2337" s="284">
        <v>1008</v>
      </c>
      <c r="X2337" s="284">
        <v>831</v>
      </c>
      <c r="Y2337" s="284">
        <v>891</v>
      </c>
      <c r="Z2337" s="284">
        <v>1053</v>
      </c>
      <c r="AA2337" s="284">
        <v>900</v>
      </c>
      <c r="AB2337" s="284">
        <v>877</v>
      </c>
      <c r="AC2337" s="284">
        <v>957</v>
      </c>
      <c r="AD2337" s="284">
        <v>1189</v>
      </c>
      <c r="AE2337" s="284">
        <v>953</v>
      </c>
      <c r="AF2337" s="284">
        <v>938</v>
      </c>
      <c r="AG2337" s="284">
        <v>1019</v>
      </c>
      <c r="AH2337" s="284">
        <v>1208</v>
      </c>
      <c r="AI2337" s="284">
        <v>811</v>
      </c>
      <c r="AJ2337" s="284">
        <v>898</v>
      </c>
      <c r="AK2337" s="284">
        <v>979</v>
      </c>
      <c r="AL2337" s="284">
        <v>1160</v>
      </c>
      <c r="AM2337" s="284">
        <v>811</v>
      </c>
      <c r="AN2337" s="284">
        <v>873</v>
      </c>
      <c r="AO2337" s="284">
        <v>1012</v>
      </c>
      <c r="AP2337" s="284">
        <v>873</v>
      </c>
      <c r="AQ2337" s="284">
        <v>873</v>
      </c>
      <c r="AR2337" s="284">
        <v>1017</v>
      </c>
      <c r="AS2337" s="284">
        <v>912</v>
      </c>
      <c r="AU2337" t="s">
        <v>4168</v>
      </c>
    </row>
    <row r="2338" spans="4:47" ht="13.5" customHeight="1">
      <c r="D2338" s="283" t="s">
        <v>4169</v>
      </c>
      <c r="E2338" s="282"/>
      <c r="F2338" s="285" t="s">
        <v>4199</v>
      </c>
      <c r="G2338" s="199">
        <v>7.8999999999999995</v>
      </c>
      <c r="H2338" s="287" t="s">
        <v>2022</v>
      </c>
      <c r="I2338" s="287" t="s">
        <v>2022</v>
      </c>
      <c r="J2338" s="287" t="s">
        <v>2022</v>
      </c>
      <c r="K2338" s="287" t="s">
        <v>2022</v>
      </c>
      <c r="L2338" s="287" t="s">
        <v>2022</v>
      </c>
      <c r="M2338" s="287" t="s">
        <v>2022</v>
      </c>
      <c r="N2338" s="287" t="s">
        <v>2022</v>
      </c>
      <c r="O2338" s="287" t="s">
        <v>2022</v>
      </c>
      <c r="P2338" s="287" t="s">
        <v>2022</v>
      </c>
      <c r="Q2338" s="287" t="s">
        <v>2022</v>
      </c>
      <c r="R2338" s="287" t="s">
        <v>2022</v>
      </c>
      <c r="S2338" s="284">
        <v>615</v>
      </c>
      <c r="T2338" s="284">
        <v>732</v>
      </c>
      <c r="U2338" s="284">
        <v>833</v>
      </c>
      <c r="V2338" s="284">
        <v>618</v>
      </c>
      <c r="W2338" s="284">
        <v>689</v>
      </c>
      <c r="X2338" s="284">
        <v>519</v>
      </c>
      <c r="Y2338" s="284">
        <v>566</v>
      </c>
      <c r="Z2338" s="284">
        <v>672</v>
      </c>
      <c r="AA2338" s="284">
        <v>568</v>
      </c>
      <c r="AB2338" s="284">
        <v>553</v>
      </c>
      <c r="AC2338" s="284">
        <v>616</v>
      </c>
      <c r="AD2338" s="284">
        <v>781</v>
      </c>
      <c r="AE2338" s="284">
        <v>596</v>
      </c>
      <c r="AF2338" s="284">
        <v>621</v>
      </c>
      <c r="AG2338" s="284">
        <v>686</v>
      </c>
      <c r="AH2338" s="284">
        <v>817</v>
      </c>
      <c r="AI2338" s="284">
        <v>521</v>
      </c>
      <c r="AJ2338" s="284">
        <v>574</v>
      </c>
      <c r="AK2338" s="284">
        <v>637</v>
      </c>
      <c r="AL2338" s="284">
        <v>760</v>
      </c>
      <c r="AM2338" s="284">
        <v>498</v>
      </c>
      <c r="AN2338" s="284">
        <v>533</v>
      </c>
      <c r="AO2338" s="284">
        <v>620</v>
      </c>
      <c r="AP2338" s="284">
        <v>538</v>
      </c>
      <c r="AQ2338" s="284">
        <v>538</v>
      </c>
      <c r="AR2338" s="284">
        <v>658</v>
      </c>
      <c r="AS2338" s="284">
        <v>627</v>
      </c>
      <c r="AU2338" t="s">
        <v>4169</v>
      </c>
    </row>
    <row r="2339" spans="4:47" ht="13.5" customHeight="1">
      <c r="D2339" s="283" t="s">
        <v>4170</v>
      </c>
      <c r="E2339" s="282"/>
      <c r="F2339" s="285" t="s">
        <v>4200</v>
      </c>
      <c r="G2339" s="199">
        <v>8.6999999999999993</v>
      </c>
      <c r="H2339" s="287" t="s">
        <v>2022</v>
      </c>
      <c r="I2339" s="287" t="s">
        <v>2022</v>
      </c>
      <c r="J2339" s="287" t="s">
        <v>2022</v>
      </c>
      <c r="K2339" s="287" t="s">
        <v>2022</v>
      </c>
      <c r="L2339" s="287" t="s">
        <v>2022</v>
      </c>
      <c r="M2339" s="287" t="s">
        <v>2022</v>
      </c>
      <c r="N2339" s="287" t="s">
        <v>2022</v>
      </c>
      <c r="O2339" s="287" t="s">
        <v>2022</v>
      </c>
      <c r="P2339" s="287" t="s">
        <v>2022</v>
      </c>
      <c r="Q2339" s="287" t="s">
        <v>2022</v>
      </c>
      <c r="R2339" s="287" t="s">
        <v>2022</v>
      </c>
      <c r="S2339" s="284">
        <v>634</v>
      </c>
      <c r="T2339" s="284">
        <v>759</v>
      </c>
      <c r="U2339" s="284">
        <v>861</v>
      </c>
      <c r="V2339" s="284">
        <v>641</v>
      </c>
      <c r="W2339" s="284">
        <v>715</v>
      </c>
      <c r="X2339" s="284">
        <v>534</v>
      </c>
      <c r="Y2339" s="284">
        <v>585</v>
      </c>
      <c r="Z2339" s="284">
        <v>694</v>
      </c>
      <c r="AA2339" s="284">
        <v>584</v>
      </c>
      <c r="AB2339" s="284">
        <v>572</v>
      </c>
      <c r="AC2339" s="284">
        <v>641</v>
      </c>
      <c r="AD2339" s="284">
        <v>814</v>
      </c>
      <c r="AE2339" s="284">
        <v>616</v>
      </c>
      <c r="AF2339" s="284">
        <v>640</v>
      </c>
      <c r="AG2339" s="284">
        <v>711</v>
      </c>
      <c r="AH2339" s="284">
        <v>847</v>
      </c>
      <c r="AI2339" s="284">
        <v>533</v>
      </c>
      <c r="AJ2339" s="284">
        <v>593</v>
      </c>
      <c r="AK2339" s="284">
        <v>663</v>
      </c>
      <c r="AL2339" s="284">
        <v>790</v>
      </c>
      <c r="AM2339" s="284">
        <v>512</v>
      </c>
      <c r="AN2339" s="284">
        <v>552</v>
      </c>
      <c r="AO2339" s="284">
        <v>641</v>
      </c>
      <c r="AP2339" s="284">
        <v>561</v>
      </c>
      <c r="AQ2339" s="284">
        <v>561</v>
      </c>
      <c r="AR2339" s="284">
        <v>694</v>
      </c>
      <c r="AS2339" s="284">
        <v>649</v>
      </c>
      <c r="AU2339" t="s">
        <v>4170</v>
      </c>
    </row>
    <row r="2340" spans="4:47" ht="13.5" customHeight="1">
      <c r="D2340" s="283" t="s">
        <v>4171</v>
      </c>
      <c r="E2340" s="282"/>
      <c r="F2340" s="285" t="s">
        <v>4201</v>
      </c>
      <c r="G2340" s="199">
        <v>9.4</v>
      </c>
      <c r="H2340" s="287" t="s">
        <v>2022</v>
      </c>
      <c r="I2340" s="287" t="s">
        <v>2022</v>
      </c>
      <c r="J2340" s="287" t="s">
        <v>2022</v>
      </c>
      <c r="K2340" s="287" t="s">
        <v>2022</v>
      </c>
      <c r="L2340" s="287" t="s">
        <v>2022</v>
      </c>
      <c r="M2340" s="287" t="s">
        <v>2022</v>
      </c>
      <c r="N2340" s="287" t="s">
        <v>2022</v>
      </c>
      <c r="O2340" s="287" t="s">
        <v>2022</v>
      </c>
      <c r="P2340" s="287" t="s">
        <v>2022</v>
      </c>
      <c r="Q2340" s="287" t="s">
        <v>2022</v>
      </c>
      <c r="R2340" s="287" t="s">
        <v>2022</v>
      </c>
      <c r="S2340" s="284">
        <v>655</v>
      </c>
      <c r="T2340" s="284">
        <v>788</v>
      </c>
      <c r="U2340" s="284">
        <v>890</v>
      </c>
      <c r="V2340" s="284">
        <v>665</v>
      </c>
      <c r="W2340" s="284">
        <v>741</v>
      </c>
      <c r="X2340" s="284">
        <v>549</v>
      </c>
      <c r="Y2340" s="284">
        <v>604</v>
      </c>
      <c r="Z2340" s="284">
        <v>717</v>
      </c>
      <c r="AA2340" s="284">
        <v>600</v>
      </c>
      <c r="AB2340" s="284">
        <v>591</v>
      </c>
      <c r="AC2340" s="284">
        <v>666</v>
      </c>
      <c r="AD2340" s="284">
        <v>849</v>
      </c>
      <c r="AE2340" s="284">
        <v>637</v>
      </c>
      <c r="AF2340" s="284">
        <v>660</v>
      </c>
      <c r="AG2340" s="284">
        <v>736</v>
      </c>
      <c r="AH2340" s="284">
        <v>877</v>
      </c>
      <c r="AI2340" s="284">
        <v>547</v>
      </c>
      <c r="AJ2340" s="284">
        <v>613</v>
      </c>
      <c r="AK2340" s="284">
        <v>688</v>
      </c>
      <c r="AL2340" s="284">
        <v>820</v>
      </c>
      <c r="AM2340" s="284">
        <v>528</v>
      </c>
      <c r="AN2340" s="284">
        <v>571</v>
      </c>
      <c r="AO2340" s="284">
        <v>662</v>
      </c>
      <c r="AP2340" s="284">
        <v>585</v>
      </c>
      <c r="AQ2340" s="284">
        <v>585</v>
      </c>
      <c r="AR2340" s="284">
        <v>730</v>
      </c>
      <c r="AS2340" s="284">
        <v>673</v>
      </c>
      <c r="AU2340" t="s">
        <v>4171</v>
      </c>
    </row>
    <row r="2341" spans="4:47" ht="13.5" customHeight="1">
      <c r="D2341" s="283" t="s">
        <v>4172</v>
      </c>
      <c r="E2341" s="282"/>
      <c r="F2341" s="285" t="s">
        <v>4209</v>
      </c>
      <c r="G2341" s="199">
        <v>13.4</v>
      </c>
      <c r="H2341" s="287" t="s">
        <v>2022</v>
      </c>
      <c r="I2341" s="287" t="s">
        <v>2022</v>
      </c>
      <c r="J2341" s="287" t="s">
        <v>2022</v>
      </c>
      <c r="K2341" s="287" t="s">
        <v>2022</v>
      </c>
      <c r="L2341" s="287" t="s">
        <v>2022</v>
      </c>
      <c r="M2341" s="287" t="s">
        <v>2022</v>
      </c>
      <c r="N2341" s="287" t="s">
        <v>2022</v>
      </c>
      <c r="O2341" s="287" t="s">
        <v>2022</v>
      </c>
      <c r="P2341" s="287" t="s">
        <v>2022</v>
      </c>
      <c r="Q2341" s="287" t="s">
        <v>2022</v>
      </c>
      <c r="R2341" s="287" t="s">
        <v>2022</v>
      </c>
      <c r="S2341" s="284">
        <v>1272</v>
      </c>
      <c r="T2341" s="284">
        <v>1476</v>
      </c>
      <c r="U2341" s="284">
        <v>1564</v>
      </c>
      <c r="V2341" s="284">
        <v>1193</v>
      </c>
      <c r="W2341" s="284">
        <v>1330</v>
      </c>
      <c r="X2341" s="284">
        <v>1048</v>
      </c>
      <c r="Y2341" s="284">
        <v>1134</v>
      </c>
      <c r="Z2341" s="284">
        <v>1334</v>
      </c>
      <c r="AA2341" s="284">
        <v>1140</v>
      </c>
      <c r="AB2341" s="284">
        <v>1105</v>
      </c>
      <c r="AC2341" s="284">
        <v>1218</v>
      </c>
      <c r="AD2341" s="284">
        <v>1518</v>
      </c>
      <c r="AE2341" s="284">
        <v>1200</v>
      </c>
      <c r="AF2341" s="284">
        <v>1234</v>
      </c>
      <c r="AG2341" s="284">
        <v>1350</v>
      </c>
      <c r="AH2341" s="284">
        <v>1595</v>
      </c>
      <c r="AI2341" s="284">
        <v>1037</v>
      </c>
      <c r="AJ2341" s="284">
        <v>1148</v>
      </c>
      <c r="AK2341" s="284">
        <v>1262</v>
      </c>
      <c r="AL2341" s="284">
        <v>1491</v>
      </c>
      <c r="AM2341" s="284">
        <v>967</v>
      </c>
      <c r="AN2341" s="284">
        <v>1035</v>
      </c>
      <c r="AO2341" s="284">
        <v>1192</v>
      </c>
      <c r="AP2341" s="284">
        <v>1078</v>
      </c>
      <c r="AQ2341" s="284">
        <v>1078</v>
      </c>
      <c r="AR2341" s="284">
        <v>1307</v>
      </c>
      <c r="AS2341" s="284">
        <v>1179</v>
      </c>
      <c r="AU2341" t="s">
        <v>4172</v>
      </c>
    </row>
    <row r="2342" spans="4:47" ht="13.5" customHeight="1">
      <c r="D2342" s="283" t="s">
        <v>4173</v>
      </c>
      <c r="E2342" s="282"/>
      <c r="F2342" s="285" t="s">
        <v>4210</v>
      </c>
      <c r="G2342" s="199">
        <v>14.1</v>
      </c>
      <c r="H2342" s="287" t="s">
        <v>2022</v>
      </c>
      <c r="I2342" s="287" t="s">
        <v>2022</v>
      </c>
      <c r="J2342" s="287" t="s">
        <v>2022</v>
      </c>
      <c r="K2342" s="287" t="s">
        <v>2022</v>
      </c>
      <c r="L2342" s="287" t="s">
        <v>2022</v>
      </c>
      <c r="M2342" s="287" t="s">
        <v>2022</v>
      </c>
      <c r="N2342" s="287" t="s">
        <v>2022</v>
      </c>
      <c r="O2342" s="287" t="s">
        <v>2022</v>
      </c>
      <c r="P2342" s="287" t="s">
        <v>2022</v>
      </c>
      <c r="Q2342" s="287" t="s">
        <v>2022</v>
      </c>
      <c r="R2342" s="287" t="s">
        <v>2022</v>
      </c>
      <c r="S2342" s="284">
        <v>1296</v>
      </c>
      <c r="T2342" s="284">
        <v>1500</v>
      </c>
      <c r="U2342" s="284">
        <v>1592</v>
      </c>
      <c r="V2342" s="284">
        <v>1213</v>
      </c>
      <c r="W2342" s="284">
        <v>1352</v>
      </c>
      <c r="X2342" s="284">
        <v>1096</v>
      </c>
      <c r="Y2342" s="284">
        <v>1187</v>
      </c>
      <c r="Z2342" s="284">
        <v>1396</v>
      </c>
      <c r="AA2342" s="284">
        <v>1193</v>
      </c>
      <c r="AB2342" s="284">
        <v>1158</v>
      </c>
      <c r="AC2342" s="284">
        <v>1278</v>
      </c>
      <c r="AD2342" s="284">
        <v>1592</v>
      </c>
      <c r="AE2342" s="284">
        <v>1257</v>
      </c>
      <c r="AF2342" s="284">
        <v>1287</v>
      </c>
      <c r="AG2342" s="284">
        <v>1410</v>
      </c>
      <c r="AH2342" s="284">
        <v>1665</v>
      </c>
      <c r="AI2342" s="284">
        <v>1085</v>
      </c>
      <c r="AJ2342" s="284">
        <v>1185</v>
      </c>
      <c r="AK2342" s="284">
        <v>1306</v>
      </c>
      <c r="AL2342" s="284">
        <v>1543</v>
      </c>
      <c r="AM2342" s="284">
        <v>1020</v>
      </c>
      <c r="AN2342" s="284">
        <v>1093</v>
      </c>
      <c r="AO2342" s="284">
        <v>1258</v>
      </c>
      <c r="AP2342" s="284">
        <v>1123</v>
      </c>
      <c r="AQ2342" s="284">
        <v>1123</v>
      </c>
      <c r="AR2342" s="284">
        <v>1353</v>
      </c>
      <c r="AS2342" s="284">
        <v>1269</v>
      </c>
      <c r="AU2342" t="s">
        <v>4173</v>
      </c>
    </row>
    <row r="2343" spans="4:47" ht="13.5" customHeight="1">
      <c r="D2343" s="283" t="s">
        <v>4174</v>
      </c>
      <c r="E2343" s="282"/>
      <c r="F2343" s="285" t="s">
        <v>4211</v>
      </c>
      <c r="G2343" s="199">
        <v>14.9</v>
      </c>
      <c r="H2343" s="287" t="s">
        <v>2022</v>
      </c>
      <c r="I2343" s="287" t="s">
        <v>2022</v>
      </c>
      <c r="J2343" s="287" t="s">
        <v>2022</v>
      </c>
      <c r="K2343" s="287" t="s">
        <v>2022</v>
      </c>
      <c r="L2343" s="287" t="s">
        <v>2022</v>
      </c>
      <c r="M2343" s="287" t="s">
        <v>2022</v>
      </c>
      <c r="N2343" s="287" t="s">
        <v>2022</v>
      </c>
      <c r="O2343" s="287" t="s">
        <v>2022</v>
      </c>
      <c r="P2343" s="287" t="s">
        <v>2022</v>
      </c>
      <c r="Q2343" s="287" t="s">
        <v>2022</v>
      </c>
      <c r="R2343" s="287" t="s">
        <v>2022</v>
      </c>
      <c r="S2343" s="284">
        <v>1318</v>
      </c>
      <c r="T2343" s="284">
        <v>1523</v>
      </c>
      <c r="U2343" s="284">
        <v>1619</v>
      </c>
      <c r="V2343" s="284">
        <v>1231</v>
      </c>
      <c r="W2343" s="284">
        <v>1371</v>
      </c>
      <c r="X2343" s="284">
        <v>1120</v>
      </c>
      <c r="Y2343" s="284">
        <v>1215</v>
      </c>
      <c r="Z2343" s="284">
        <v>1429</v>
      </c>
      <c r="AA2343" s="284">
        <v>1219</v>
      </c>
      <c r="AB2343" s="284">
        <v>1186</v>
      </c>
      <c r="AC2343" s="284">
        <v>1312</v>
      </c>
      <c r="AD2343" s="284">
        <v>1636</v>
      </c>
      <c r="AE2343" s="284">
        <v>1287</v>
      </c>
      <c r="AF2343" s="284">
        <v>1316</v>
      </c>
      <c r="AG2343" s="284">
        <v>1444</v>
      </c>
      <c r="AH2343" s="284">
        <v>1705</v>
      </c>
      <c r="AI2343" s="284">
        <v>1107</v>
      </c>
      <c r="AJ2343" s="284">
        <v>1214</v>
      </c>
      <c r="AK2343" s="284">
        <v>1340</v>
      </c>
      <c r="AL2343" s="284">
        <v>1583</v>
      </c>
      <c r="AM2343" s="284">
        <v>1048</v>
      </c>
      <c r="AN2343" s="284">
        <v>1127</v>
      </c>
      <c r="AO2343" s="284">
        <v>1297</v>
      </c>
      <c r="AP2343" s="284">
        <v>1141</v>
      </c>
      <c r="AQ2343" s="284">
        <v>1141</v>
      </c>
      <c r="AR2343" s="284">
        <v>1417</v>
      </c>
      <c r="AS2343" s="284">
        <v>1287</v>
      </c>
      <c r="AU2343" t="s">
        <v>4174</v>
      </c>
    </row>
    <row r="2344" spans="4:47" ht="13.5" customHeight="1">
      <c r="D2344" s="283" t="s">
        <v>4175</v>
      </c>
      <c r="E2344" s="282"/>
      <c r="F2344" s="285" t="s">
        <v>4212</v>
      </c>
      <c r="G2344" s="199">
        <v>15.7</v>
      </c>
      <c r="H2344" s="287" t="s">
        <v>2022</v>
      </c>
      <c r="I2344" s="287" t="s">
        <v>2022</v>
      </c>
      <c r="J2344" s="287" t="s">
        <v>2022</v>
      </c>
      <c r="K2344" s="287" t="s">
        <v>2022</v>
      </c>
      <c r="L2344" s="287" t="s">
        <v>2022</v>
      </c>
      <c r="M2344" s="287" t="s">
        <v>2022</v>
      </c>
      <c r="N2344" s="287" t="s">
        <v>2022</v>
      </c>
      <c r="O2344" s="287" t="s">
        <v>2022</v>
      </c>
      <c r="P2344" s="287" t="s">
        <v>2022</v>
      </c>
      <c r="Q2344" s="287" t="s">
        <v>2022</v>
      </c>
      <c r="R2344" s="287" t="s">
        <v>2022</v>
      </c>
      <c r="S2344" s="284">
        <v>1351</v>
      </c>
      <c r="T2344" s="284">
        <v>1563</v>
      </c>
      <c r="U2344" s="284">
        <v>1662</v>
      </c>
      <c r="V2344" s="284">
        <v>1263</v>
      </c>
      <c r="W2344" s="284">
        <v>1406</v>
      </c>
      <c r="X2344" s="284">
        <v>1146</v>
      </c>
      <c r="Y2344" s="284">
        <v>1245</v>
      </c>
      <c r="Z2344" s="284">
        <v>1464</v>
      </c>
      <c r="AA2344" s="284">
        <v>1247</v>
      </c>
      <c r="AB2344" s="284">
        <v>1216</v>
      </c>
      <c r="AC2344" s="284">
        <v>1348</v>
      </c>
      <c r="AD2344" s="284">
        <v>1683</v>
      </c>
      <c r="AE2344" s="284">
        <v>1319</v>
      </c>
      <c r="AF2344" s="284">
        <v>1345</v>
      </c>
      <c r="AG2344" s="284">
        <v>1480</v>
      </c>
      <c r="AH2344" s="284">
        <v>1747</v>
      </c>
      <c r="AI2344" s="284">
        <v>1132</v>
      </c>
      <c r="AJ2344" s="284">
        <v>1244</v>
      </c>
      <c r="AK2344" s="284">
        <v>1376</v>
      </c>
      <c r="AL2344" s="284">
        <v>1625</v>
      </c>
      <c r="AM2344" s="284">
        <v>1078</v>
      </c>
      <c r="AN2344" s="284">
        <v>1162</v>
      </c>
      <c r="AO2344" s="284">
        <v>1337</v>
      </c>
      <c r="AP2344" s="284">
        <v>1161</v>
      </c>
      <c r="AQ2344" s="284">
        <v>1161</v>
      </c>
      <c r="AR2344" s="284">
        <v>1390</v>
      </c>
      <c r="AS2344" s="284">
        <v>1317</v>
      </c>
      <c r="AU2344" t="s">
        <v>4175</v>
      </c>
    </row>
    <row r="2345" spans="4:47" ht="13.5" customHeight="1">
      <c r="D2345" s="283" t="s">
        <v>4176</v>
      </c>
      <c r="E2345" s="283" t="s">
        <v>4713</v>
      </c>
      <c r="F2345" s="285" t="s">
        <v>4213</v>
      </c>
      <c r="G2345" s="199">
        <v>10.199999999999999</v>
      </c>
      <c r="H2345" s="287" t="s">
        <v>2022</v>
      </c>
      <c r="I2345" s="287" t="s">
        <v>2022</v>
      </c>
      <c r="J2345" s="287" t="s">
        <v>2022</v>
      </c>
      <c r="K2345" s="287" t="s">
        <v>2022</v>
      </c>
      <c r="L2345" s="287" t="s">
        <v>2022</v>
      </c>
      <c r="M2345" s="287" t="s">
        <v>2022</v>
      </c>
      <c r="N2345" s="287" t="s">
        <v>2022</v>
      </c>
      <c r="O2345" s="287" t="s">
        <v>2022</v>
      </c>
      <c r="P2345" s="287" t="s">
        <v>2022</v>
      </c>
      <c r="Q2345" s="287" t="s">
        <v>2022</v>
      </c>
      <c r="R2345" s="287" t="s">
        <v>2022</v>
      </c>
      <c r="S2345" s="284">
        <v>1481</v>
      </c>
      <c r="T2345" s="284">
        <v>1674</v>
      </c>
      <c r="U2345" s="284">
        <v>1688</v>
      </c>
      <c r="V2345" s="284">
        <v>1297</v>
      </c>
      <c r="W2345" s="284">
        <v>1452</v>
      </c>
      <c r="X2345" s="284">
        <v>1235</v>
      </c>
      <c r="Y2345" s="284">
        <v>1309</v>
      </c>
      <c r="Z2345" s="284">
        <v>1542</v>
      </c>
      <c r="AA2345" s="284">
        <v>1339</v>
      </c>
      <c r="AB2345" s="284">
        <v>1273</v>
      </c>
      <c r="AC2345" s="284">
        <v>1367</v>
      </c>
      <c r="AD2345" s="284">
        <v>1674</v>
      </c>
      <c r="AE2345" s="284">
        <v>1392</v>
      </c>
      <c r="AF2345" s="284">
        <v>1428</v>
      </c>
      <c r="AG2345" s="284">
        <v>1526</v>
      </c>
      <c r="AH2345" s="284">
        <v>1802</v>
      </c>
      <c r="AI2345" s="284">
        <v>1218</v>
      </c>
      <c r="AJ2345" s="284">
        <v>1326</v>
      </c>
      <c r="AK2345" s="284">
        <v>1421</v>
      </c>
      <c r="AL2345" s="284">
        <v>1679</v>
      </c>
      <c r="AM2345" s="284">
        <v>1105</v>
      </c>
      <c r="AN2345" s="284">
        <v>1162</v>
      </c>
      <c r="AO2345" s="284">
        <v>1340</v>
      </c>
      <c r="AP2345" s="284">
        <v>1215</v>
      </c>
      <c r="AQ2345" s="284">
        <v>1215</v>
      </c>
      <c r="AR2345" s="284">
        <v>1420</v>
      </c>
      <c r="AS2345" s="284">
        <v>1285</v>
      </c>
      <c r="AU2345" t="s">
        <v>4176</v>
      </c>
    </row>
    <row r="2346" spans="4:47" ht="13.5" customHeight="1">
      <c r="D2346" s="283" t="s">
        <v>4177</v>
      </c>
      <c r="E2346" s="283" t="s">
        <v>4713</v>
      </c>
      <c r="F2346" s="285" t="s">
        <v>4213</v>
      </c>
      <c r="G2346" s="199">
        <v>10.199999999999999</v>
      </c>
      <c r="H2346" s="287" t="s">
        <v>2022</v>
      </c>
      <c r="I2346" s="287" t="s">
        <v>2022</v>
      </c>
      <c r="J2346" s="287" t="s">
        <v>2022</v>
      </c>
      <c r="K2346" s="287" t="s">
        <v>2022</v>
      </c>
      <c r="L2346" s="287" t="s">
        <v>2022</v>
      </c>
      <c r="M2346" s="287" t="s">
        <v>2022</v>
      </c>
      <c r="N2346" s="287" t="s">
        <v>2022</v>
      </c>
      <c r="O2346" s="287" t="s">
        <v>2022</v>
      </c>
      <c r="P2346" s="287" t="s">
        <v>2022</v>
      </c>
      <c r="Q2346" s="287" t="s">
        <v>2022</v>
      </c>
      <c r="R2346" s="287" t="s">
        <v>2022</v>
      </c>
      <c r="S2346" s="284">
        <v>1481</v>
      </c>
      <c r="T2346" s="284">
        <v>1674</v>
      </c>
      <c r="U2346" s="284">
        <v>1688</v>
      </c>
      <c r="V2346" s="284">
        <v>1297</v>
      </c>
      <c r="W2346" s="284">
        <v>1452</v>
      </c>
      <c r="X2346" s="284">
        <v>1235</v>
      </c>
      <c r="Y2346" s="284">
        <v>1309</v>
      </c>
      <c r="Z2346" s="284">
        <v>1542</v>
      </c>
      <c r="AA2346" s="284">
        <v>1339</v>
      </c>
      <c r="AB2346" s="284">
        <v>1273</v>
      </c>
      <c r="AC2346" s="284">
        <v>1367</v>
      </c>
      <c r="AD2346" s="284">
        <v>1674</v>
      </c>
      <c r="AE2346" s="284">
        <v>1392</v>
      </c>
      <c r="AF2346" s="284">
        <v>1428</v>
      </c>
      <c r="AG2346" s="284">
        <v>1526</v>
      </c>
      <c r="AH2346" s="284">
        <v>1802</v>
      </c>
      <c r="AI2346" s="284">
        <v>1218</v>
      </c>
      <c r="AJ2346" s="284">
        <v>1326</v>
      </c>
      <c r="AK2346" s="284">
        <v>1421</v>
      </c>
      <c r="AL2346" s="284">
        <v>1679</v>
      </c>
      <c r="AM2346" s="284">
        <v>1105</v>
      </c>
      <c r="AN2346" s="284">
        <v>1162</v>
      </c>
      <c r="AO2346" s="284">
        <v>1340</v>
      </c>
      <c r="AP2346" s="284">
        <v>1215</v>
      </c>
      <c r="AQ2346" s="284">
        <v>1215</v>
      </c>
      <c r="AR2346" s="284">
        <v>1420</v>
      </c>
      <c r="AS2346" s="284">
        <v>1285</v>
      </c>
      <c r="AU2346" t="s">
        <v>4177</v>
      </c>
    </row>
    <row r="2347" spans="4:47" ht="13.5" customHeight="1">
      <c r="D2347" s="283" t="s">
        <v>4178</v>
      </c>
      <c r="E2347" s="282"/>
      <c r="F2347" s="285" t="s">
        <v>4215</v>
      </c>
      <c r="G2347" s="199">
        <v>11</v>
      </c>
      <c r="H2347" s="287" t="s">
        <v>2022</v>
      </c>
      <c r="I2347" s="287" t="s">
        <v>2022</v>
      </c>
      <c r="J2347" s="287" t="s">
        <v>2022</v>
      </c>
      <c r="K2347" s="287" t="s">
        <v>2022</v>
      </c>
      <c r="L2347" s="287" t="s">
        <v>2022</v>
      </c>
      <c r="M2347" s="287" t="s">
        <v>2022</v>
      </c>
      <c r="N2347" s="287" t="s">
        <v>2022</v>
      </c>
      <c r="O2347" s="287" t="s">
        <v>2022</v>
      </c>
      <c r="P2347" s="287" t="s">
        <v>2022</v>
      </c>
      <c r="Q2347" s="287" t="s">
        <v>2022</v>
      </c>
      <c r="R2347" s="287" t="s">
        <v>2022</v>
      </c>
      <c r="S2347" s="284">
        <v>1602</v>
      </c>
      <c r="T2347" s="284">
        <v>1805</v>
      </c>
      <c r="U2347" s="284">
        <v>1842</v>
      </c>
      <c r="V2347" s="284">
        <v>1383</v>
      </c>
      <c r="W2347" s="284">
        <v>1547</v>
      </c>
      <c r="X2347" s="284">
        <v>1325</v>
      </c>
      <c r="Y2347" s="284">
        <v>1404</v>
      </c>
      <c r="Z2347" s="284">
        <v>1653</v>
      </c>
      <c r="AA2347" s="284">
        <v>1437</v>
      </c>
      <c r="AB2347" s="284">
        <v>1361</v>
      </c>
      <c r="AC2347" s="284">
        <v>1462</v>
      </c>
      <c r="AD2347" s="284">
        <v>1791</v>
      </c>
      <c r="AE2347" s="284">
        <v>1489</v>
      </c>
      <c r="AF2347" s="284">
        <v>1551</v>
      </c>
      <c r="AG2347" s="284">
        <v>1656</v>
      </c>
      <c r="AH2347" s="284">
        <v>1955</v>
      </c>
      <c r="AI2347" s="284">
        <v>1315</v>
      </c>
      <c r="AJ2347" s="284">
        <v>1425</v>
      </c>
      <c r="AK2347" s="284">
        <v>1527</v>
      </c>
      <c r="AL2347" s="284">
        <v>1804</v>
      </c>
      <c r="AM2347" s="284">
        <v>1184</v>
      </c>
      <c r="AN2347" s="284">
        <v>1244</v>
      </c>
      <c r="AO2347" s="284">
        <v>1435</v>
      </c>
      <c r="AP2347" s="284">
        <v>1268</v>
      </c>
      <c r="AQ2347" s="284">
        <v>1268</v>
      </c>
      <c r="AR2347" s="284">
        <v>1486</v>
      </c>
      <c r="AS2347" s="284">
        <v>1384</v>
      </c>
      <c r="AU2347" t="s">
        <v>4178</v>
      </c>
    </row>
    <row r="2348" spans="4:47" ht="13.5" customHeight="1">
      <c r="D2348" s="283" t="s">
        <v>4179</v>
      </c>
      <c r="E2348" s="283" t="s">
        <v>4713</v>
      </c>
      <c r="F2348" s="285" t="s">
        <v>4214</v>
      </c>
      <c r="G2348" s="199">
        <v>11.799999999999999</v>
      </c>
      <c r="H2348" s="287" t="s">
        <v>2022</v>
      </c>
      <c r="I2348" s="287" t="s">
        <v>2022</v>
      </c>
      <c r="J2348" s="287" t="s">
        <v>2022</v>
      </c>
      <c r="K2348" s="287" t="s">
        <v>2022</v>
      </c>
      <c r="L2348" s="287" t="s">
        <v>2022</v>
      </c>
      <c r="M2348" s="287" t="s">
        <v>2022</v>
      </c>
      <c r="N2348" s="287" t="s">
        <v>2022</v>
      </c>
      <c r="O2348" s="287" t="s">
        <v>2022</v>
      </c>
      <c r="P2348" s="287" t="s">
        <v>2022</v>
      </c>
      <c r="Q2348" s="287" t="s">
        <v>2022</v>
      </c>
      <c r="R2348" s="287" t="s">
        <v>2022</v>
      </c>
      <c r="S2348" s="284">
        <v>1565</v>
      </c>
      <c r="T2348" s="284">
        <v>1761</v>
      </c>
      <c r="U2348" s="284">
        <v>1791</v>
      </c>
      <c r="V2348" s="284">
        <v>1377</v>
      </c>
      <c r="W2348" s="284">
        <v>1539</v>
      </c>
      <c r="X2348" s="284">
        <v>1328</v>
      </c>
      <c r="Y2348" s="284">
        <v>1411</v>
      </c>
      <c r="Z2348" s="284">
        <v>1661</v>
      </c>
      <c r="AA2348" s="284">
        <v>1440</v>
      </c>
      <c r="AB2348" s="284">
        <v>1374</v>
      </c>
      <c r="AC2348" s="284">
        <v>1482</v>
      </c>
      <c r="AD2348" s="284">
        <v>1818</v>
      </c>
      <c r="AE2348" s="284">
        <v>1502</v>
      </c>
      <c r="AF2348" s="284">
        <v>1530</v>
      </c>
      <c r="AG2348" s="284">
        <v>1640</v>
      </c>
      <c r="AH2348" s="284">
        <v>1936</v>
      </c>
      <c r="AI2348" s="284">
        <v>1310</v>
      </c>
      <c r="AJ2348" s="284">
        <v>1397</v>
      </c>
      <c r="AK2348" s="284">
        <v>1505</v>
      </c>
      <c r="AL2348" s="284">
        <v>1777</v>
      </c>
      <c r="AM2348" s="284">
        <v>1206</v>
      </c>
      <c r="AN2348" s="284">
        <v>1274</v>
      </c>
      <c r="AO2348" s="284">
        <v>1469</v>
      </c>
      <c r="AP2348" s="284">
        <v>1300</v>
      </c>
      <c r="AQ2348" s="284">
        <v>1300</v>
      </c>
      <c r="AR2348" s="284">
        <v>1506</v>
      </c>
      <c r="AS2348" s="284">
        <v>1460</v>
      </c>
      <c r="AU2348" t="s">
        <v>4179</v>
      </c>
    </row>
    <row r="2349" spans="4:47" ht="13.5" customHeight="1">
      <c r="D2349" s="283" t="s">
        <v>4180</v>
      </c>
      <c r="E2349" s="283" t="s">
        <v>4713</v>
      </c>
      <c r="F2349" s="285" t="s">
        <v>4214</v>
      </c>
      <c r="G2349" s="199">
        <v>11.799999999999999</v>
      </c>
      <c r="H2349" s="287" t="s">
        <v>2022</v>
      </c>
      <c r="I2349" s="287" t="s">
        <v>2022</v>
      </c>
      <c r="J2349" s="287" t="s">
        <v>2022</v>
      </c>
      <c r="K2349" s="287" t="s">
        <v>2022</v>
      </c>
      <c r="L2349" s="287" t="s">
        <v>2022</v>
      </c>
      <c r="M2349" s="287" t="s">
        <v>2022</v>
      </c>
      <c r="N2349" s="287" t="s">
        <v>2022</v>
      </c>
      <c r="O2349" s="287" t="s">
        <v>2022</v>
      </c>
      <c r="P2349" s="287" t="s">
        <v>2022</v>
      </c>
      <c r="Q2349" s="287" t="s">
        <v>2022</v>
      </c>
      <c r="R2349" s="287" t="s">
        <v>2022</v>
      </c>
      <c r="S2349" s="284">
        <v>1565</v>
      </c>
      <c r="T2349" s="284">
        <v>1761</v>
      </c>
      <c r="U2349" s="284">
        <v>1791</v>
      </c>
      <c r="V2349" s="284">
        <v>1377</v>
      </c>
      <c r="W2349" s="284">
        <v>1539</v>
      </c>
      <c r="X2349" s="284">
        <v>1328</v>
      </c>
      <c r="Y2349" s="284">
        <v>1411</v>
      </c>
      <c r="Z2349" s="284">
        <v>1661</v>
      </c>
      <c r="AA2349" s="284">
        <v>1440</v>
      </c>
      <c r="AB2349" s="284">
        <v>1374</v>
      </c>
      <c r="AC2349" s="284">
        <v>1482</v>
      </c>
      <c r="AD2349" s="284">
        <v>1818</v>
      </c>
      <c r="AE2349" s="284">
        <v>1502</v>
      </c>
      <c r="AF2349" s="284">
        <v>1530</v>
      </c>
      <c r="AG2349" s="284">
        <v>1640</v>
      </c>
      <c r="AH2349" s="284">
        <v>1936</v>
      </c>
      <c r="AI2349" s="284">
        <v>1310</v>
      </c>
      <c r="AJ2349" s="284">
        <v>1397</v>
      </c>
      <c r="AK2349" s="284">
        <v>1505</v>
      </c>
      <c r="AL2349" s="284">
        <v>1777</v>
      </c>
      <c r="AM2349" s="284">
        <v>1206</v>
      </c>
      <c r="AN2349" s="284">
        <v>1274</v>
      </c>
      <c r="AO2349" s="284">
        <v>1469</v>
      </c>
      <c r="AP2349" s="284">
        <v>1300</v>
      </c>
      <c r="AQ2349" s="284">
        <v>1300</v>
      </c>
      <c r="AR2349" s="284">
        <v>1506</v>
      </c>
      <c r="AS2349" s="284">
        <v>1460</v>
      </c>
      <c r="AU2349" t="s">
        <v>4180</v>
      </c>
    </row>
    <row r="2350" spans="4:47" ht="13.5" customHeight="1">
      <c r="D2350" s="283" t="s">
        <v>4181</v>
      </c>
      <c r="E2350" s="282"/>
      <c r="F2350" s="285" t="s">
        <v>4216</v>
      </c>
      <c r="G2350" s="199">
        <v>12.6</v>
      </c>
      <c r="H2350" s="287" t="s">
        <v>2022</v>
      </c>
      <c r="I2350" s="287" t="s">
        <v>2022</v>
      </c>
      <c r="J2350" s="287" t="s">
        <v>2022</v>
      </c>
      <c r="K2350" s="287" t="s">
        <v>2022</v>
      </c>
      <c r="L2350" s="287" t="s">
        <v>2022</v>
      </c>
      <c r="M2350" s="287" t="s">
        <v>2022</v>
      </c>
      <c r="N2350" s="287" t="s">
        <v>2022</v>
      </c>
      <c r="O2350" s="287" t="s">
        <v>2022</v>
      </c>
      <c r="P2350" s="287" t="s">
        <v>2022</v>
      </c>
      <c r="Q2350" s="287" t="s">
        <v>2022</v>
      </c>
      <c r="R2350" s="287" t="s">
        <v>2022</v>
      </c>
      <c r="S2350" s="284">
        <v>1687</v>
      </c>
      <c r="T2350" s="284">
        <v>1892</v>
      </c>
      <c r="U2350" s="284">
        <v>1945</v>
      </c>
      <c r="V2350" s="284">
        <v>1462</v>
      </c>
      <c r="W2350" s="284">
        <v>1636</v>
      </c>
      <c r="X2350" s="284">
        <v>1418</v>
      </c>
      <c r="Y2350" s="284">
        <v>1507</v>
      </c>
      <c r="Z2350" s="284">
        <v>1773</v>
      </c>
      <c r="AA2350" s="284">
        <v>1540</v>
      </c>
      <c r="AB2350" s="284">
        <v>1463</v>
      </c>
      <c r="AC2350" s="284">
        <v>1578</v>
      </c>
      <c r="AD2350" s="284">
        <v>1936</v>
      </c>
      <c r="AE2350" s="284">
        <v>1599</v>
      </c>
      <c r="AF2350" s="284">
        <v>1653</v>
      </c>
      <c r="AG2350" s="284">
        <v>1771</v>
      </c>
      <c r="AH2350" s="284">
        <v>2091</v>
      </c>
      <c r="AI2350" s="284">
        <v>1408</v>
      </c>
      <c r="AJ2350" s="284">
        <v>1497</v>
      </c>
      <c r="AK2350" s="284">
        <v>1612</v>
      </c>
      <c r="AL2350" s="284">
        <v>1903</v>
      </c>
      <c r="AM2350" s="284">
        <v>1286</v>
      </c>
      <c r="AN2350" s="284">
        <v>1357</v>
      </c>
      <c r="AO2350" s="284">
        <v>1564</v>
      </c>
      <c r="AP2350" s="284">
        <v>1355</v>
      </c>
      <c r="AQ2350" s="284">
        <v>1355</v>
      </c>
      <c r="AR2350" s="284">
        <v>1573</v>
      </c>
      <c r="AS2350" s="284">
        <v>1560</v>
      </c>
      <c r="AU2350" t="s">
        <v>4181</v>
      </c>
    </row>
    <row r="2351" spans="4:47" ht="13.5" customHeight="1">
      <c r="D2351" s="283" t="s">
        <v>4182</v>
      </c>
      <c r="E2351" s="282"/>
      <c r="F2351" s="285" t="s">
        <v>4217</v>
      </c>
      <c r="G2351" s="199">
        <v>13.4</v>
      </c>
      <c r="H2351" s="287" t="s">
        <v>2022</v>
      </c>
      <c r="I2351" s="287" t="s">
        <v>2022</v>
      </c>
      <c r="J2351" s="287" t="s">
        <v>2022</v>
      </c>
      <c r="K2351" s="287" t="s">
        <v>2022</v>
      </c>
      <c r="L2351" s="287" t="s">
        <v>2022</v>
      </c>
      <c r="M2351" s="287" t="s">
        <v>2022</v>
      </c>
      <c r="N2351" s="287" t="s">
        <v>2022</v>
      </c>
      <c r="O2351" s="287" t="s">
        <v>2022</v>
      </c>
      <c r="P2351" s="287" t="s">
        <v>2022</v>
      </c>
      <c r="Q2351" s="287" t="s">
        <v>2022</v>
      </c>
      <c r="R2351" s="287" t="s">
        <v>2022</v>
      </c>
      <c r="S2351" s="284">
        <v>1707</v>
      </c>
      <c r="T2351" s="284">
        <v>1921</v>
      </c>
      <c r="U2351" s="284">
        <v>1975</v>
      </c>
      <c r="V2351" s="284">
        <v>1487</v>
      </c>
      <c r="W2351" s="284">
        <v>1663</v>
      </c>
      <c r="X2351" s="284">
        <v>1434</v>
      </c>
      <c r="Y2351" s="284">
        <v>1527</v>
      </c>
      <c r="Z2351" s="284">
        <v>1796</v>
      </c>
      <c r="AA2351" s="284">
        <v>1557</v>
      </c>
      <c r="AB2351" s="284">
        <v>1484</v>
      </c>
      <c r="AC2351" s="284">
        <v>1604</v>
      </c>
      <c r="AD2351" s="284">
        <v>1971</v>
      </c>
      <c r="AE2351" s="284">
        <v>1620</v>
      </c>
      <c r="AF2351" s="284">
        <v>1674</v>
      </c>
      <c r="AG2351" s="284">
        <v>1798</v>
      </c>
      <c r="AH2351" s="284">
        <v>2121</v>
      </c>
      <c r="AI2351" s="284">
        <v>1422</v>
      </c>
      <c r="AJ2351" s="284">
        <v>1517</v>
      </c>
      <c r="AK2351" s="284">
        <v>1638</v>
      </c>
      <c r="AL2351" s="284">
        <v>1934</v>
      </c>
      <c r="AM2351" s="284">
        <v>1302</v>
      </c>
      <c r="AN2351" s="284">
        <v>1377</v>
      </c>
      <c r="AO2351" s="284">
        <v>1586</v>
      </c>
      <c r="AP2351" s="284">
        <v>1379</v>
      </c>
      <c r="AQ2351" s="284">
        <v>1379</v>
      </c>
      <c r="AR2351" s="284">
        <v>1609</v>
      </c>
      <c r="AS2351" s="284">
        <v>1584</v>
      </c>
      <c r="AU2351" t="s">
        <v>4182</v>
      </c>
    </row>
    <row r="2352" spans="4:47" ht="13.5" customHeight="1">
      <c r="D2352" s="283" t="s">
        <v>4183</v>
      </c>
      <c r="E2352" s="282"/>
      <c r="F2352" s="285" t="s">
        <v>4218</v>
      </c>
      <c r="G2352" s="199">
        <v>14.1</v>
      </c>
      <c r="H2352" s="287" t="s">
        <v>2022</v>
      </c>
      <c r="I2352" s="287" t="s">
        <v>2022</v>
      </c>
      <c r="J2352" s="287" t="s">
        <v>2022</v>
      </c>
      <c r="K2352" s="287" t="s">
        <v>2022</v>
      </c>
      <c r="L2352" s="287" t="s">
        <v>2022</v>
      </c>
      <c r="M2352" s="287" t="s">
        <v>2022</v>
      </c>
      <c r="N2352" s="287" t="s">
        <v>2022</v>
      </c>
      <c r="O2352" s="287" t="s">
        <v>2022</v>
      </c>
      <c r="P2352" s="287" t="s">
        <v>2022</v>
      </c>
      <c r="Q2352" s="287" t="s">
        <v>2022</v>
      </c>
      <c r="R2352" s="287" t="s">
        <v>2022</v>
      </c>
      <c r="S2352" s="284">
        <v>1727</v>
      </c>
      <c r="T2352" s="284">
        <v>1948</v>
      </c>
      <c r="U2352" s="284">
        <v>2003</v>
      </c>
      <c r="V2352" s="284">
        <v>1510</v>
      </c>
      <c r="W2352" s="284">
        <v>1688</v>
      </c>
      <c r="X2352" s="284">
        <v>1448</v>
      </c>
      <c r="Y2352" s="284">
        <v>1545</v>
      </c>
      <c r="Z2352" s="284">
        <v>1818</v>
      </c>
      <c r="AA2352" s="284">
        <v>1572</v>
      </c>
      <c r="AB2352" s="284">
        <v>1503</v>
      </c>
      <c r="AC2352" s="284">
        <v>1629</v>
      </c>
      <c r="AD2352" s="284">
        <v>2005</v>
      </c>
      <c r="AE2352" s="284">
        <v>1640</v>
      </c>
      <c r="AF2352" s="284">
        <v>1692</v>
      </c>
      <c r="AG2352" s="284">
        <v>1822</v>
      </c>
      <c r="AH2352" s="284">
        <v>2150</v>
      </c>
      <c r="AI2352" s="284">
        <v>1434</v>
      </c>
      <c r="AJ2352" s="284">
        <v>1536</v>
      </c>
      <c r="AK2352" s="284">
        <v>1663</v>
      </c>
      <c r="AL2352" s="284">
        <v>1963</v>
      </c>
      <c r="AM2352" s="284">
        <v>1316</v>
      </c>
      <c r="AN2352" s="284">
        <v>1395</v>
      </c>
      <c r="AO2352" s="284">
        <v>1607</v>
      </c>
      <c r="AP2352" s="284">
        <v>1402</v>
      </c>
      <c r="AQ2352" s="284">
        <v>1402</v>
      </c>
      <c r="AR2352" s="284">
        <v>1644</v>
      </c>
      <c r="AS2352" s="284">
        <v>1607</v>
      </c>
      <c r="AU2352" t="s">
        <v>4183</v>
      </c>
    </row>
    <row r="2353" spans="4:47" ht="13.5" customHeight="1">
      <c r="D2353" s="283" t="s">
        <v>4184</v>
      </c>
      <c r="E2353" s="282"/>
      <c r="F2353" s="285" t="s">
        <v>4219</v>
      </c>
      <c r="G2353" s="199">
        <v>14.9</v>
      </c>
      <c r="H2353" s="287" t="s">
        <v>2022</v>
      </c>
      <c r="I2353" s="287" t="s">
        <v>2022</v>
      </c>
      <c r="J2353" s="287" t="s">
        <v>2022</v>
      </c>
      <c r="K2353" s="287" t="s">
        <v>2022</v>
      </c>
      <c r="L2353" s="287" t="s">
        <v>2022</v>
      </c>
      <c r="M2353" s="287" t="s">
        <v>2022</v>
      </c>
      <c r="N2353" s="287" t="s">
        <v>2022</v>
      </c>
      <c r="O2353" s="287" t="s">
        <v>2022</v>
      </c>
      <c r="P2353" s="287" t="s">
        <v>2022</v>
      </c>
      <c r="Q2353" s="287" t="s">
        <v>2022</v>
      </c>
      <c r="R2353" s="287" t="s">
        <v>2022</v>
      </c>
      <c r="S2353" s="284">
        <v>1752</v>
      </c>
      <c r="T2353" s="284">
        <v>1967</v>
      </c>
      <c r="U2353" s="284">
        <v>2030</v>
      </c>
      <c r="V2353" s="284">
        <v>1524</v>
      </c>
      <c r="W2353" s="284">
        <v>1704</v>
      </c>
      <c r="X2353" s="284">
        <v>1482</v>
      </c>
      <c r="Y2353" s="284">
        <v>1584</v>
      </c>
      <c r="Z2353" s="284">
        <v>1862</v>
      </c>
      <c r="AA2353" s="284">
        <v>1609</v>
      </c>
      <c r="AB2353" s="284">
        <v>1541</v>
      </c>
      <c r="AC2353" s="284">
        <v>1674</v>
      </c>
      <c r="AD2353" s="284">
        <v>2061</v>
      </c>
      <c r="AE2353" s="284">
        <v>1681</v>
      </c>
      <c r="AF2353" s="284">
        <v>1731</v>
      </c>
      <c r="AG2353" s="284">
        <v>1867</v>
      </c>
      <c r="AH2353" s="284">
        <v>2202</v>
      </c>
      <c r="AI2353" s="284">
        <v>1467</v>
      </c>
      <c r="AJ2353" s="284">
        <v>1575</v>
      </c>
      <c r="AK2353" s="284">
        <v>1708</v>
      </c>
      <c r="AL2353" s="284">
        <v>2015</v>
      </c>
      <c r="AM2353" s="284">
        <v>1359</v>
      </c>
      <c r="AN2353" s="284">
        <v>1445</v>
      </c>
      <c r="AO2353" s="284">
        <v>1664</v>
      </c>
      <c r="AP2353" s="284">
        <v>1416</v>
      </c>
      <c r="AQ2353" s="284">
        <v>1416</v>
      </c>
      <c r="AR2353" s="284">
        <v>1738</v>
      </c>
      <c r="AS2353" s="284">
        <v>1621</v>
      </c>
      <c r="AU2353" t="s">
        <v>4184</v>
      </c>
    </row>
    <row r="2354" spans="4:47" ht="13.5" customHeight="1">
      <c r="D2354" s="283" t="s">
        <v>4185</v>
      </c>
      <c r="E2354" s="282"/>
      <c r="F2354" s="285" t="s">
        <v>4220</v>
      </c>
      <c r="G2354" s="199">
        <v>15.7</v>
      </c>
      <c r="H2354" s="287" t="s">
        <v>2022</v>
      </c>
      <c r="I2354" s="287" t="s">
        <v>2022</v>
      </c>
      <c r="J2354" s="287" t="s">
        <v>2022</v>
      </c>
      <c r="K2354" s="287" t="s">
        <v>2022</v>
      </c>
      <c r="L2354" s="287" t="s">
        <v>2022</v>
      </c>
      <c r="M2354" s="287" t="s">
        <v>2022</v>
      </c>
      <c r="N2354" s="287" t="s">
        <v>2022</v>
      </c>
      <c r="O2354" s="287" t="s">
        <v>2022</v>
      </c>
      <c r="P2354" s="287" t="s">
        <v>2022</v>
      </c>
      <c r="Q2354" s="287" t="s">
        <v>2022</v>
      </c>
      <c r="R2354" s="287" t="s">
        <v>2022</v>
      </c>
      <c r="S2354" s="284">
        <v>1772</v>
      </c>
      <c r="T2354" s="284">
        <v>1995</v>
      </c>
      <c r="U2354" s="284">
        <v>2059</v>
      </c>
      <c r="V2354" s="284">
        <v>1548</v>
      </c>
      <c r="W2354" s="284">
        <v>1730</v>
      </c>
      <c r="X2354" s="284">
        <v>1497</v>
      </c>
      <c r="Y2354" s="284">
        <v>1604</v>
      </c>
      <c r="Z2354" s="284">
        <v>1885</v>
      </c>
      <c r="AA2354" s="284">
        <v>1625</v>
      </c>
      <c r="AB2354" s="284">
        <v>1561</v>
      </c>
      <c r="AC2354" s="284">
        <v>1699</v>
      </c>
      <c r="AD2354" s="284">
        <v>2095</v>
      </c>
      <c r="AE2354" s="284">
        <v>1701</v>
      </c>
      <c r="AF2354" s="284">
        <v>1751</v>
      </c>
      <c r="AG2354" s="284">
        <v>1893</v>
      </c>
      <c r="AH2354" s="284">
        <v>2233</v>
      </c>
      <c r="AI2354" s="284">
        <v>1481</v>
      </c>
      <c r="AJ2354" s="284">
        <v>1594</v>
      </c>
      <c r="AK2354" s="284">
        <v>1733</v>
      </c>
      <c r="AL2354" s="284">
        <v>2045</v>
      </c>
      <c r="AM2354" s="284">
        <v>1374</v>
      </c>
      <c r="AN2354" s="284">
        <v>1464</v>
      </c>
      <c r="AO2354" s="284">
        <v>1685</v>
      </c>
      <c r="AP2354" s="284">
        <v>1439</v>
      </c>
      <c r="AQ2354" s="284">
        <v>1439</v>
      </c>
      <c r="AR2354" s="284">
        <v>1774</v>
      </c>
      <c r="AS2354" s="284">
        <v>1644</v>
      </c>
      <c r="AU2354" t="s">
        <v>4185</v>
      </c>
    </row>
    <row r="2355" spans="4:47" ht="13.5" customHeight="1">
      <c r="D2355" s="283" t="s">
        <v>4186</v>
      </c>
      <c r="E2355" s="282"/>
      <c r="F2355" s="285" t="s">
        <v>4221</v>
      </c>
      <c r="G2355" s="199">
        <v>12.6</v>
      </c>
      <c r="H2355" s="287" t="s">
        <v>2022</v>
      </c>
      <c r="I2355" s="287" t="s">
        <v>2022</v>
      </c>
      <c r="J2355" s="287" t="s">
        <v>2022</v>
      </c>
      <c r="K2355" s="287" t="s">
        <v>2022</v>
      </c>
      <c r="L2355" s="287" t="s">
        <v>2022</v>
      </c>
      <c r="M2355" s="287" t="s">
        <v>2022</v>
      </c>
      <c r="N2355" s="287" t="s">
        <v>2022</v>
      </c>
      <c r="O2355" s="287" t="s">
        <v>2022</v>
      </c>
      <c r="P2355" s="287" t="s">
        <v>2022</v>
      </c>
      <c r="Q2355" s="287" t="s">
        <v>2022</v>
      </c>
      <c r="R2355" s="287" t="s">
        <v>2022</v>
      </c>
      <c r="S2355" s="284">
        <v>1028</v>
      </c>
      <c r="T2355" s="284">
        <v>1205</v>
      </c>
      <c r="U2355" s="284">
        <v>1376</v>
      </c>
      <c r="V2355" s="284">
        <v>991</v>
      </c>
      <c r="W2355" s="284">
        <v>1103</v>
      </c>
      <c r="X2355" s="284">
        <v>865</v>
      </c>
      <c r="Y2355" s="284">
        <v>944</v>
      </c>
      <c r="Z2355" s="284">
        <v>1111</v>
      </c>
      <c r="AA2355" s="284">
        <v>949</v>
      </c>
      <c r="AB2355" s="284">
        <v>914</v>
      </c>
      <c r="AC2355" s="284">
        <v>1018</v>
      </c>
      <c r="AD2355" s="284">
        <v>1278</v>
      </c>
      <c r="AE2355" s="284">
        <v>989</v>
      </c>
      <c r="AF2355" s="284">
        <v>1051</v>
      </c>
      <c r="AG2355" s="284">
        <v>1158</v>
      </c>
      <c r="AH2355" s="284">
        <v>1370</v>
      </c>
      <c r="AI2355" s="284">
        <v>878</v>
      </c>
      <c r="AJ2355" s="284">
        <v>956</v>
      </c>
      <c r="AK2355" s="284">
        <v>1062</v>
      </c>
      <c r="AL2355" s="284">
        <v>1256</v>
      </c>
      <c r="AM2355" s="284">
        <v>822</v>
      </c>
      <c r="AN2355" s="284">
        <v>882</v>
      </c>
      <c r="AO2355" s="284">
        <v>1016</v>
      </c>
      <c r="AP2355" s="284">
        <v>860</v>
      </c>
      <c r="AQ2355" s="284">
        <v>860</v>
      </c>
      <c r="AR2355" s="284">
        <v>1052</v>
      </c>
      <c r="AS2355" s="284">
        <v>1039</v>
      </c>
      <c r="AU2355" t="s">
        <v>4186</v>
      </c>
    </row>
    <row r="2356" spans="4:47" ht="13.5" customHeight="1">
      <c r="D2356" s="283" t="s">
        <v>4187</v>
      </c>
      <c r="E2356" s="282"/>
      <c r="F2356" s="285" t="s">
        <v>4222</v>
      </c>
      <c r="G2356" s="199">
        <v>14.1</v>
      </c>
      <c r="H2356" s="287" t="s">
        <v>2022</v>
      </c>
      <c r="I2356" s="287" t="s">
        <v>2022</v>
      </c>
      <c r="J2356" s="287" t="s">
        <v>2022</v>
      </c>
      <c r="K2356" s="287" t="s">
        <v>2022</v>
      </c>
      <c r="L2356" s="287" t="s">
        <v>2022</v>
      </c>
      <c r="M2356" s="287" t="s">
        <v>2022</v>
      </c>
      <c r="N2356" s="287" t="s">
        <v>2022</v>
      </c>
      <c r="O2356" s="287" t="s">
        <v>2022</v>
      </c>
      <c r="P2356" s="287" t="s">
        <v>2022</v>
      </c>
      <c r="Q2356" s="287" t="s">
        <v>2022</v>
      </c>
      <c r="R2356" s="287" t="s">
        <v>2022</v>
      </c>
      <c r="S2356" s="284">
        <v>1068</v>
      </c>
      <c r="T2356" s="284">
        <v>1260</v>
      </c>
      <c r="U2356" s="284">
        <v>1433</v>
      </c>
      <c r="V2356" s="284">
        <v>1039</v>
      </c>
      <c r="W2356" s="284">
        <v>1155</v>
      </c>
      <c r="X2356" s="284">
        <v>895</v>
      </c>
      <c r="Y2356" s="284">
        <v>982</v>
      </c>
      <c r="Z2356" s="284">
        <v>1156</v>
      </c>
      <c r="AA2356" s="284">
        <v>981</v>
      </c>
      <c r="AB2356" s="284">
        <v>953</v>
      </c>
      <c r="AC2356" s="284">
        <v>1069</v>
      </c>
      <c r="AD2356" s="284">
        <v>1347</v>
      </c>
      <c r="AE2356" s="284">
        <v>1030</v>
      </c>
      <c r="AF2356" s="284">
        <v>1090</v>
      </c>
      <c r="AG2356" s="284">
        <v>1209</v>
      </c>
      <c r="AH2356" s="284">
        <v>1429</v>
      </c>
      <c r="AI2356" s="284">
        <v>904</v>
      </c>
      <c r="AJ2356" s="284">
        <v>995</v>
      </c>
      <c r="AK2356" s="284">
        <v>1113</v>
      </c>
      <c r="AL2356" s="284">
        <v>1316</v>
      </c>
      <c r="AM2356" s="284">
        <v>852</v>
      </c>
      <c r="AN2356" s="284">
        <v>920</v>
      </c>
      <c r="AO2356" s="284">
        <v>1058</v>
      </c>
      <c r="AP2356" s="284">
        <v>907</v>
      </c>
      <c r="AQ2356" s="284">
        <v>907</v>
      </c>
      <c r="AR2356" s="284">
        <v>1124</v>
      </c>
      <c r="AS2356" s="284">
        <v>1086</v>
      </c>
      <c r="AU2356" t="s">
        <v>4187</v>
      </c>
    </row>
    <row r="2357" spans="4:47" ht="13.5" customHeight="1">
      <c r="D2357" s="283" t="s">
        <v>4188</v>
      </c>
      <c r="E2357" s="282"/>
      <c r="F2357" s="285" t="s">
        <v>4223</v>
      </c>
      <c r="G2357" s="199">
        <v>15.7</v>
      </c>
      <c r="H2357" s="287" t="s">
        <v>2022</v>
      </c>
      <c r="I2357" s="287" t="s">
        <v>2022</v>
      </c>
      <c r="J2357" s="287" t="s">
        <v>2022</v>
      </c>
      <c r="K2357" s="287" t="s">
        <v>2022</v>
      </c>
      <c r="L2357" s="287" t="s">
        <v>2022</v>
      </c>
      <c r="M2357" s="287" t="s">
        <v>2022</v>
      </c>
      <c r="N2357" s="287" t="s">
        <v>2022</v>
      </c>
      <c r="O2357" s="287" t="s">
        <v>2022</v>
      </c>
      <c r="P2357" s="287" t="s">
        <v>2022</v>
      </c>
      <c r="Q2357" s="287" t="s">
        <v>2022</v>
      </c>
      <c r="R2357" s="287" t="s">
        <v>2022</v>
      </c>
      <c r="S2357" s="284">
        <v>1107</v>
      </c>
      <c r="T2357" s="284">
        <v>1315</v>
      </c>
      <c r="U2357" s="284">
        <v>1490</v>
      </c>
      <c r="V2357" s="284">
        <v>1087</v>
      </c>
      <c r="W2357" s="284">
        <v>1207</v>
      </c>
      <c r="X2357" s="284">
        <v>925</v>
      </c>
      <c r="Y2357" s="284">
        <v>1020</v>
      </c>
      <c r="Z2357" s="284">
        <v>1200</v>
      </c>
      <c r="AA2357" s="284">
        <v>1013</v>
      </c>
      <c r="AB2357" s="284">
        <v>992</v>
      </c>
      <c r="AC2357" s="284">
        <v>1120</v>
      </c>
      <c r="AD2357" s="284">
        <v>1415</v>
      </c>
      <c r="AE2357" s="284">
        <v>1070</v>
      </c>
      <c r="AF2357" s="284">
        <v>1129</v>
      </c>
      <c r="AG2357" s="284">
        <v>1260</v>
      </c>
      <c r="AH2357" s="284">
        <v>1489</v>
      </c>
      <c r="AI2357" s="284">
        <v>930</v>
      </c>
      <c r="AJ2357" s="284">
        <v>1034</v>
      </c>
      <c r="AK2357" s="284">
        <v>1163</v>
      </c>
      <c r="AL2357" s="284">
        <v>1376</v>
      </c>
      <c r="AM2357" s="284">
        <v>882</v>
      </c>
      <c r="AN2357" s="284">
        <v>958</v>
      </c>
      <c r="AO2357" s="284">
        <v>1101</v>
      </c>
      <c r="AP2357" s="284">
        <v>954</v>
      </c>
      <c r="AQ2357" s="284">
        <v>954</v>
      </c>
      <c r="AR2357" s="284">
        <v>1196</v>
      </c>
      <c r="AS2357" s="284">
        <v>1132</v>
      </c>
      <c r="AU2357" t="s">
        <v>4188</v>
      </c>
    </row>
    <row r="2358" spans="4:47" ht="13.5" customHeight="1">
      <c r="D2358" s="283" t="s">
        <v>4189</v>
      </c>
      <c r="E2358" s="282"/>
      <c r="F2358" s="285" t="s">
        <v>4224</v>
      </c>
      <c r="G2358" s="199">
        <v>10.199999999999999</v>
      </c>
      <c r="H2358" s="287" t="s">
        <v>2022</v>
      </c>
      <c r="I2358" s="287" t="s">
        <v>2022</v>
      </c>
      <c r="J2358" s="287" t="s">
        <v>2022</v>
      </c>
      <c r="K2358" s="287" t="s">
        <v>2022</v>
      </c>
      <c r="L2358" s="287" t="s">
        <v>2022</v>
      </c>
      <c r="M2358" s="287" t="s">
        <v>2022</v>
      </c>
      <c r="N2358" s="287" t="s">
        <v>2022</v>
      </c>
      <c r="O2358" s="287" t="s">
        <v>2022</v>
      </c>
      <c r="P2358" s="287" t="s">
        <v>2022</v>
      </c>
      <c r="Q2358" s="287" t="s">
        <v>2022</v>
      </c>
      <c r="R2358" s="287" t="s">
        <v>2022</v>
      </c>
      <c r="S2358" s="284">
        <v>1801</v>
      </c>
      <c r="T2358" s="284">
        <v>2001</v>
      </c>
      <c r="U2358" s="284">
        <v>1953</v>
      </c>
      <c r="V2358" s="284">
        <v>1511</v>
      </c>
      <c r="W2358" s="284">
        <v>1692</v>
      </c>
      <c r="X2358" s="284">
        <v>1496</v>
      </c>
      <c r="Y2358" s="284">
        <v>1574</v>
      </c>
      <c r="Z2358" s="284">
        <v>1854</v>
      </c>
      <c r="AA2358" s="284">
        <v>1616</v>
      </c>
      <c r="AB2358" s="284">
        <v>1532</v>
      </c>
      <c r="AC2358" s="284">
        <v>1631</v>
      </c>
      <c r="AD2358" s="284">
        <v>1984</v>
      </c>
      <c r="AE2358" s="284">
        <v>1679</v>
      </c>
      <c r="AF2358" s="284">
        <v>1714</v>
      </c>
      <c r="AG2358" s="284">
        <v>1816</v>
      </c>
      <c r="AH2358" s="284">
        <v>2143</v>
      </c>
      <c r="AI2358" s="284">
        <v>1468</v>
      </c>
      <c r="AJ2358" s="284">
        <v>1580</v>
      </c>
      <c r="AK2358" s="284">
        <v>1680</v>
      </c>
      <c r="AL2358" s="284">
        <v>1983</v>
      </c>
      <c r="AM2358" s="284">
        <v>1334</v>
      </c>
      <c r="AN2358" s="284">
        <v>1401</v>
      </c>
      <c r="AO2358" s="284">
        <v>1617</v>
      </c>
      <c r="AP2358" s="284">
        <v>1426</v>
      </c>
      <c r="AQ2358" s="284">
        <v>1426</v>
      </c>
      <c r="AR2358" s="284">
        <v>1631</v>
      </c>
      <c r="AS2358" s="284">
        <v>1506</v>
      </c>
      <c r="AU2358" t="s">
        <v>4189</v>
      </c>
    </row>
    <row r="2359" spans="4:47" ht="13.5" customHeight="1">
      <c r="D2359" s="283" t="s">
        <v>4190</v>
      </c>
      <c r="E2359" s="282"/>
      <c r="F2359" s="285" t="s">
        <v>4225</v>
      </c>
      <c r="G2359" s="199">
        <v>11</v>
      </c>
      <c r="H2359" s="287" t="s">
        <v>2022</v>
      </c>
      <c r="I2359" s="287" t="s">
        <v>2022</v>
      </c>
      <c r="J2359" s="287" t="s">
        <v>2022</v>
      </c>
      <c r="K2359" s="287" t="s">
        <v>2022</v>
      </c>
      <c r="L2359" s="287" t="s">
        <v>2022</v>
      </c>
      <c r="M2359" s="287" t="s">
        <v>2022</v>
      </c>
      <c r="N2359" s="287" t="s">
        <v>2022</v>
      </c>
      <c r="O2359" s="287" t="s">
        <v>2022</v>
      </c>
      <c r="P2359" s="287" t="s">
        <v>2022</v>
      </c>
      <c r="Q2359" s="287" t="s">
        <v>2022</v>
      </c>
      <c r="R2359" s="287" t="s">
        <v>2022</v>
      </c>
      <c r="S2359" s="284">
        <v>1834</v>
      </c>
      <c r="T2359" s="284">
        <v>2042</v>
      </c>
      <c r="U2359" s="284">
        <v>1997</v>
      </c>
      <c r="V2359" s="284">
        <v>1544</v>
      </c>
      <c r="W2359" s="284">
        <v>1728</v>
      </c>
      <c r="X2359" s="284">
        <v>1521</v>
      </c>
      <c r="Y2359" s="284">
        <v>1603</v>
      </c>
      <c r="Z2359" s="284">
        <v>1887</v>
      </c>
      <c r="AA2359" s="284">
        <v>1643</v>
      </c>
      <c r="AB2359" s="284">
        <v>1561</v>
      </c>
      <c r="AC2359" s="284">
        <v>1666</v>
      </c>
      <c r="AD2359" s="284">
        <v>2030</v>
      </c>
      <c r="AE2359" s="284">
        <v>1710</v>
      </c>
      <c r="AF2359" s="284">
        <v>1743</v>
      </c>
      <c r="AG2359" s="284">
        <v>1851</v>
      </c>
      <c r="AH2359" s="284">
        <v>2184</v>
      </c>
      <c r="AI2359" s="284">
        <v>1491</v>
      </c>
      <c r="AJ2359" s="284">
        <v>1610</v>
      </c>
      <c r="AK2359" s="284">
        <v>1716</v>
      </c>
      <c r="AL2359" s="284">
        <v>2024</v>
      </c>
      <c r="AM2359" s="284">
        <v>1363</v>
      </c>
      <c r="AN2359" s="284">
        <v>1436</v>
      </c>
      <c r="AO2359" s="284">
        <v>1657</v>
      </c>
      <c r="AP2359" s="284">
        <v>1461</v>
      </c>
      <c r="AQ2359" s="284">
        <v>1461</v>
      </c>
      <c r="AR2359" s="284">
        <v>1678</v>
      </c>
      <c r="AS2359" s="284">
        <v>1537</v>
      </c>
      <c r="AU2359" t="s">
        <v>4190</v>
      </c>
    </row>
    <row r="2360" spans="4:47" ht="13.5" customHeight="1">
      <c r="D2360" s="283" t="s">
        <v>4191</v>
      </c>
      <c r="E2360" s="282"/>
      <c r="F2360" s="285" t="s">
        <v>4226</v>
      </c>
      <c r="G2360" s="199">
        <v>11.799999999999999</v>
      </c>
      <c r="H2360" s="287" t="s">
        <v>2022</v>
      </c>
      <c r="I2360" s="287" t="s">
        <v>2022</v>
      </c>
      <c r="J2360" s="287" t="s">
        <v>2022</v>
      </c>
      <c r="K2360" s="287" t="s">
        <v>2022</v>
      </c>
      <c r="L2360" s="287" t="s">
        <v>2022</v>
      </c>
      <c r="M2360" s="287" t="s">
        <v>2022</v>
      </c>
      <c r="N2360" s="287" t="s">
        <v>2022</v>
      </c>
      <c r="O2360" s="287" t="s">
        <v>2022</v>
      </c>
      <c r="P2360" s="287" t="s">
        <v>2022</v>
      </c>
      <c r="Q2360" s="287" t="s">
        <v>2022</v>
      </c>
      <c r="R2360" s="287" t="s">
        <v>2022</v>
      </c>
      <c r="S2360" s="284">
        <v>1884</v>
      </c>
      <c r="T2360" s="284">
        <v>2087</v>
      </c>
      <c r="U2360" s="284">
        <v>2056</v>
      </c>
      <c r="V2360" s="284">
        <v>1590</v>
      </c>
      <c r="W2360" s="284">
        <v>1780</v>
      </c>
      <c r="X2360" s="284">
        <v>1589</v>
      </c>
      <c r="Y2360" s="284">
        <v>1677</v>
      </c>
      <c r="Z2360" s="284">
        <v>1973</v>
      </c>
      <c r="AA2360" s="284">
        <v>1718</v>
      </c>
      <c r="AB2360" s="284">
        <v>1634</v>
      </c>
      <c r="AC2360" s="284">
        <v>1746</v>
      </c>
      <c r="AD2360" s="284">
        <v>2128</v>
      </c>
      <c r="AE2360" s="284">
        <v>1789</v>
      </c>
      <c r="AF2360" s="284">
        <v>1816</v>
      </c>
      <c r="AG2360" s="284">
        <v>1931</v>
      </c>
      <c r="AH2360" s="284">
        <v>2278</v>
      </c>
      <c r="AI2360" s="284">
        <v>1560</v>
      </c>
      <c r="AJ2360" s="284">
        <v>1652</v>
      </c>
      <c r="AK2360" s="284">
        <v>1764</v>
      </c>
      <c r="AL2360" s="284">
        <v>2082</v>
      </c>
      <c r="AM2360" s="284">
        <v>1436</v>
      </c>
      <c r="AN2360" s="284">
        <v>1514</v>
      </c>
      <c r="AO2360" s="284">
        <v>1746</v>
      </c>
      <c r="AP2360" s="284">
        <v>1512</v>
      </c>
      <c r="AQ2360" s="284">
        <v>1512</v>
      </c>
      <c r="AR2360" s="284">
        <v>1717</v>
      </c>
      <c r="AS2360" s="284">
        <v>1681</v>
      </c>
      <c r="AU2360" t="s">
        <v>4191</v>
      </c>
    </row>
    <row r="2361" spans="4:47" ht="13.5" customHeight="1">
      <c r="D2361" s="283" t="s">
        <v>4192</v>
      </c>
      <c r="E2361" s="282"/>
      <c r="F2361" s="285" t="s">
        <v>4227</v>
      </c>
      <c r="G2361" s="199">
        <v>12.6</v>
      </c>
      <c r="H2361" s="287" t="s">
        <v>2022</v>
      </c>
      <c r="I2361" s="287" t="s">
        <v>2022</v>
      </c>
      <c r="J2361" s="287" t="s">
        <v>2022</v>
      </c>
      <c r="K2361" s="287" t="s">
        <v>2022</v>
      </c>
      <c r="L2361" s="287" t="s">
        <v>2022</v>
      </c>
      <c r="M2361" s="287" t="s">
        <v>2022</v>
      </c>
      <c r="N2361" s="287" t="s">
        <v>2022</v>
      </c>
      <c r="O2361" s="287" t="s">
        <v>2022</v>
      </c>
      <c r="P2361" s="287" t="s">
        <v>2022</v>
      </c>
      <c r="Q2361" s="287" t="s">
        <v>2022</v>
      </c>
      <c r="R2361" s="287" t="s">
        <v>2022</v>
      </c>
      <c r="S2361" s="284">
        <v>1919</v>
      </c>
      <c r="T2361" s="284">
        <v>2130</v>
      </c>
      <c r="U2361" s="284">
        <v>2101</v>
      </c>
      <c r="V2361" s="284">
        <v>1624</v>
      </c>
      <c r="W2361" s="284">
        <v>1817</v>
      </c>
      <c r="X2361" s="284">
        <v>1614</v>
      </c>
      <c r="Y2361" s="284">
        <v>1707</v>
      </c>
      <c r="Z2361" s="284">
        <v>2008</v>
      </c>
      <c r="AA2361" s="284">
        <v>1745</v>
      </c>
      <c r="AB2361" s="284">
        <v>1664</v>
      </c>
      <c r="AC2361" s="284">
        <v>1782</v>
      </c>
      <c r="AD2361" s="284">
        <v>2175</v>
      </c>
      <c r="AE2361" s="284">
        <v>1821</v>
      </c>
      <c r="AF2361" s="284">
        <v>1846</v>
      </c>
      <c r="AG2361" s="284">
        <v>1967</v>
      </c>
      <c r="AH2361" s="284">
        <v>2320</v>
      </c>
      <c r="AI2361" s="284">
        <v>1584</v>
      </c>
      <c r="AJ2361" s="284">
        <v>1682</v>
      </c>
      <c r="AK2361" s="284">
        <v>1801</v>
      </c>
      <c r="AL2361" s="284">
        <v>2124</v>
      </c>
      <c r="AM2361" s="284">
        <v>1466</v>
      </c>
      <c r="AN2361" s="284">
        <v>1549</v>
      </c>
      <c r="AO2361" s="284">
        <v>1787</v>
      </c>
      <c r="AP2361" s="284">
        <v>1548</v>
      </c>
      <c r="AQ2361" s="284">
        <v>1548</v>
      </c>
      <c r="AR2361" s="284">
        <v>1764</v>
      </c>
      <c r="AS2361" s="284">
        <v>1713</v>
      </c>
      <c r="AU2361" t="s">
        <v>4192</v>
      </c>
    </row>
    <row r="2362" spans="4:47" ht="13.5" customHeight="1">
      <c r="D2362" s="283" t="s">
        <v>4193</v>
      </c>
      <c r="E2362" s="282"/>
      <c r="F2362" s="285" t="s">
        <v>4228</v>
      </c>
      <c r="G2362" s="199">
        <v>13.4</v>
      </c>
      <c r="H2362" s="287" t="s">
        <v>2022</v>
      </c>
      <c r="I2362" s="287" t="s">
        <v>2022</v>
      </c>
      <c r="J2362" s="287" t="s">
        <v>2022</v>
      </c>
      <c r="K2362" s="287" t="s">
        <v>2022</v>
      </c>
      <c r="L2362" s="287" t="s">
        <v>2022</v>
      </c>
      <c r="M2362" s="287" t="s">
        <v>2022</v>
      </c>
      <c r="N2362" s="287" t="s">
        <v>2022</v>
      </c>
      <c r="O2362" s="287" t="s">
        <v>2022</v>
      </c>
      <c r="P2362" s="287" t="s">
        <v>2022</v>
      </c>
      <c r="Q2362" s="287" t="s">
        <v>2022</v>
      </c>
      <c r="R2362" s="287" t="s">
        <v>2022</v>
      </c>
      <c r="S2362" s="284">
        <v>1954</v>
      </c>
      <c r="T2362" s="284">
        <v>2173</v>
      </c>
      <c r="U2362" s="284">
        <v>2147</v>
      </c>
      <c r="V2362" s="284">
        <v>1658</v>
      </c>
      <c r="W2362" s="284">
        <v>1855</v>
      </c>
      <c r="X2362" s="284">
        <v>1640</v>
      </c>
      <c r="Y2362" s="284">
        <v>1737</v>
      </c>
      <c r="Z2362" s="284">
        <v>2042</v>
      </c>
      <c r="AA2362" s="284">
        <v>1773</v>
      </c>
      <c r="AB2362" s="284">
        <v>1694</v>
      </c>
      <c r="AC2362" s="284">
        <v>1818</v>
      </c>
      <c r="AD2362" s="284">
        <v>2221</v>
      </c>
      <c r="AE2362" s="284">
        <v>1853</v>
      </c>
      <c r="AF2362" s="284">
        <v>1875</v>
      </c>
      <c r="AG2362" s="284">
        <v>2003</v>
      </c>
      <c r="AH2362" s="284">
        <v>2362</v>
      </c>
      <c r="AI2362" s="284">
        <v>1607</v>
      </c>
      <c r="AJ2362" s="284">
        <v>1727</v>
      </c>
      <c r="AK2362" s="284">
        <v>1852</v>
      </c>
      <c r="AL2362" s="284">
        <v>2184</v>
      </c>
      <c r="AM2362" s="284">
        <v>1496</v>
      </c>
      <c r="AN2362" s="284">
        <v>1584</v>
      </c>
      <c r="AO2362" s="284">
        <v>1827</v>
      </c>
      <c r="AP2362" s="284">
        <v>1583</v>
      </c>
      <c r="AQ2362" s="284">
        <v>1583</v>
      </c>
      <c r="AR2362" s="284">
        <v>1812</v>
      </c>
      <c r="AS2362" s="284">
        <v>1746</v>
      </c>
      <c r="AU2362" t="s">
        <v>4193</v>
      </c>
    </row>
    <row r="2363" spans="4:47" ht="13.5" customHeight="1">
      <c r="D2363" s="283" t="s">
        <v>4194</v>
      </c>
      <c r="E2363" s="282"/>
      <c r="F2363" s="285" t="s">
        <v>4229</v>
      </c>
      <c r="G2363" s="199">
        <v>14.1</v>
      </c>
      <c r="H2363" s="287" t="s">
        <v>2022</v>
      </c>
      <c r="I2363" s="287" t="s">
        <v>2022</v>
      </c>
      <c r="J2363" s="287" t="s">
        <v>2022</v>
      </c>
      <c r="K2363" s="287" t="s">
        <v>2022</v>
      </c>
      <c r="L2363" s="287" t="s">
        <v>2022</v>
      </c>
      <c r="M2363" s="287" t="s">
        <v>2022</v>
      </c>
      <c r="N2363" s="287" t="s">
        <v>2022</v>
      </c>
      <c r="O2363" s="287" t="s">
        <v>2022</v>
      </c>
      <c r="P2363" s="287" t="s">
        <v>2022</v>
      </c>
      <c r="Q2363" s="287" t="s">
        <v>2022</v>
      </c>
      <c r="R2363" s="287" t="s">
        <v>2022</v>
      </c>
      <c r="S2363" s="284">
        <v>1988</v>
      </c>
      <c r="T2363" s="284">
        <v>2215</v>
      </c>
      <c r="U2363" s="284">
        <v>2191</v>
      </c>
      <c r="V2363" s="284">
        <v>1590</v>
      </c>
      <c r="W2363" s="284">
        <v>1807</v>
      </c>
      <c r="X2363" s="284">
        <v>1664</v>
      </c>
      <c r="Y2363" s="284">
        <v>1765</v>
      </c>
      <c r="Z2363" s="284">
        <v>2075</v>
      </c>
      <c r="AA2363" s="284">
        <v>1799</v>
      </c>
      <c r="AB2363" s="284">
        <v>1722</v>
      </c>
      <c r="AC2363" s="284">
        <v>1853</v>
      </c>
      <c r="AD2363" s="284">
        <v>2267</v>
      </c>
      <c r="AE2363" s="284">
        <v>1883</v>
      </c>
      <c r="AF2363" s="284">
        <v>1904</v>
      </c>
      <c r="AG2363" s="284">
        <v>2038</v>
      </c>
      <c r="AH2363" s="284">
        <v>2403</v>
      </c>
      <c r="AI2363" s="284">
        <v>1630</v>
      </c>
      <c r="AJ2363" s="284">
        <v>1756</v>
      </c>
      <c r="AK2363" s="284">
        <v>1887</v>
      </c>
      <c r="AL2363" s="284">
        <v>2225</v>
      </c>
      <c r="AM2363" s="284">
        <v>1525</v>
      </c>
      <c r="AN2363" s="284">
        <v>1619</v>
      </c>
      <c r="AO2363" s="284">
        <v>1866</v>
      </c>
      <c r="AP2363" s="284">
        <v>1616</v>
      </c>
      <c r="AQ2363" s="284">
        <v>1616</v>
      </c>
      <c r="AR2363" s="284">
        <v>1857</v>
      </c>
      <c r="AS2363" s="284">
        <v>1777</v>
      </c>
      <c r="AU2363" t="s">
        <v>4194</v>
      </c>
    </row>
    <row r="2364" spans="4:47" ht="13.5" customHeight="1">
      <c r="D2364" s="283" t="s">
        <v>4195</v>
      </c>
      <c r="E2364" s="282"/>
      <c r="F2364" s="285" t="s">
        <v>4230</v>
      </c>
      <c r="G2364" s="199">
        <v>14.9</v>
      </c>
      <c r="H2364" s="287" t="s">
        <v>2022</v>
      </c>
      <c r="I2364" s="287" t="s">
        <v>2022</v>
      </c>
      <c r="J2364" s="287" t="s">
        <v>2022</v>
      </c>
      <c r="K2364" s="287" t="s">
        <v>2022</v>
      </c>
      <c r="L2364" s="287" t="s">
        <v>2022</v>
      </c>
      <c r="M2364" s="287" t="s">
        <v>2022</v>
      </c>
      <c r="N2364" s="287" t="s">
        <v>2022</v>
      </c>
      <c r="O2364" s="287" t="s">
        <v>2022</v>
      </c>
      <c r="P2364" s="287" t="s">
        <v>2022</v>
      </c>
      <c r="Q2364" s="287" t="s">
        <v>2022</v>
      </c>
      <c r="R2364" s="287" t="s">
        <v>2022</v>
      </c>
      <c r="S2364" s="284">
        <v>1998</v>
      </c>
      <c r="T2364" s="284">
        <v>2220</v>
      </c>
      <c r="U2364" s="284">
        <v>2201</v>
      </c>
      <c r="V2364" s="284">
        <v>1696</v>
      </c>
      <c r="W2364" s="284">
        <v>1895</v>
      </c>
      <c r="X2364" s="284">
        <v>1688</v>
      </c>
      <c r="Y2364" s="284">
        <v>1794</v>
      </c>
      <c r="Z2364" s="284">
        <v>2108</v>
      </c>
      <c r="AA2364" s="284">
        <v>1825</v>
      </c>
      <c r="AB2364" s="284">
        <v>1751</v>
      </c>
      <c r="AC2364" s="284">
        <v>1887</v>
      </c>
      <c r="AD2364" s="284">
        <v>2311</v>
      </c>
      <c r="AE2364" s="284">
        <v>1913</v>
      </c>
      <c r="AF2364" s="284">
        <v>1933</v>
      </c>
      <c r="AG2364" s="284">
        <v>2073</v>
      </c>
      <c r="AH2364" s="284">
        <v>2443</v>
      </c>
      <c r="AI2364" s="284">
        <v>1653</v>
      </c>
      <c r="AJ2364" s="284">
        <v>1784</v>
      </c>
      <c r="AK2364" s="284">
        <v>1921</v>
      </c>
      <c r="AL2364" s="284">
        <v>2265</v>
      </c>
      <c r="AM2364" s="284">
        <v>1553</v>
      </c>
      <c r="AN2364" s="284">
        <v>1652</v>
      </c>
      <c r="AO2364" s="284">
        <v>1905</v>
      </c>
      <c r="AP2364" s="284">
        <v>1619</v>
      </c>
      <c r="AQ2364" s="284">
        <v>1619</v>
      </c>
      <c r="AR2364" s="284">
        <v>1941</v>
      </c>
      <c r="AS2364" s="284">
        <v>1782</v>
      </c>
      <c r="AU2364" t="s">
        <v>4195</v>
      </c>
    </row>
    <row r="2365" spans="4:47" ht="13.5" customHeight="1">
      <c r="D2365" s="283" t="s">
        <v>4196</v>
      </c>
      <c r="E2365" s="282"/>
      <c r="F2365" s="285" t="s">
        <v>4231</v>
      </c>
      <c r="G2365" s="199">
        <v>15.7</v>
      </c>
      <c r="H2365" s="287" t="s">
        <v>2022</v>
      </c>
      <c r="I2365" s="287" t="s">
        <v>2022</v>
      </c>
      <c r="J2365" s="287" t="s">
        <v>2022</v>
      </c>
      <c r="K2365" s="287" t="s">
        <v>2022</v>
      </c>
      <c r="L2365" s="287" t="s">
        <v>2022</v>
      </c>
      <c r="M2365" s="287" t="s">
        <v>2022</v>
      </c>
      <c r="N2365" s="287" t="s">
        <v>2022</v>
      </c>
      <c r="O2365" s="287" t="s">
        <v>2022</v>
      </c>
      <c r="P2365" s="287" t="s">
        <v>2022</v>
      </c>
      <c r="Q2365" s="287" t="s">
        <v>2022</v>
      </c>
      <c r="R2365" s="287" t="s">
        <v>2022</v>
      </c>
      <c r="S2365" s="284">
        <v>2032</v>
      </c>
      <c r="T2365" s="284">
        <v>2262</v>
      </c>
      <c r="U2365" s="284">
        <v>2245</v>
      </c>
      <c r="V2365" s="284">
        <v>1729</v>
      </c>
      <c r="W2365" s="284">
        <v>1933</v>
      </c>
      <c r="X2365" s="284">
        <v>1713</v>
      </c>
      <c r="Y2365" s="284">
        <v>1823</v>
      </c>
      <c r="Z2365" s="284">
        <v>2141</v>
      </c>
      <c r="AA2365" s="284">
        <v>1852</v>
      </c>
      <c r="AB2365" s="284">
        <v>1780</v>
      </c>
      <c r="AC2365" s="284">
        <v>1922</v>
      </c>
      <c r="AD2365" s="284">
        <v>2357</v>
      </c>
      <c r="AE2365" s="284">
        <v>1944</v>
      </c>
      <c r="AF2365" s="284">
        <v>1962</v>
      </c>
      <c r="AG2365" s="284">
        <v>2108</v>
      </c>
      <c r="AH2365" s="284">
        <v>2484</v>
      </c>
      <c r="AI2365" s="284">
        <v>1676</v>
      </c>
      <c r="AJ2365" s="284">
        <v>1814</v>
      </c>
      <c r="AK2365" s="284">
        <v>1956</v>
      </c>
      <c r="AL2365" s="284">
        <v>2306</v>
      </c>
      <c r="AM2365" s="284">
        <v>1582</v>
      </c>
      <c r="AN2365" s="284">
        <v>1687</v>
      </c>
      <c r="AO2365" s="284">
        <v>1944</v>
      </c>
      <c r="AP2365" s="284">
        <v>1653</v>
      </c>
      <c r="AQ2365" s="284">
        <v>1653</v>
      </c>
      <c r="AR2365" s="284">
        <v>1987</v>
      </c>
      <c r="AS2365" s="284">
        <v>1813</v>
      </c>
      <c r="AU2365" t="s">
        <v>4196</v>
      </c>
    </row>
    <row r="2366" spans="4:47" ht="13.5" customHeight="1">
      <c r="D2366" s="283" t="s">
        <v>1600</v>
      </c>
      <c r="E2366" s="282"/>
      <c r="F2366" s="285" t="s">
        <v>1603</v>
      </c>
      <c r="G2366" s="199">
        <v>2.5</v>
      </c>
      <c r="H2366" s="287">
        <v>348</v>
      </c>
      <c r="I2366" s="287">
        <v>380</v>
      </c>
      <c r="J2366" s="287">
        <v>437</v>
      </c>
      <c r="K2366" s="287">
        <v>348</v>
      </c>
      <c r="L2366" s="287">
        <v>380</v>
      </c>
      <c r="M2366" s="287">
        <v>437</v>
      </c>
      <c r="N2366" s="287">
        <v>388</v>
      </c>
      <c r="O2366" s="287">
        <v>348</v>
      </c>
      <c r="P2366" s="287">
        <v>380</v>
      </c>
      <c r="Q2366" s="287">
        <v>437</v>
      </c>
      <c r="R2366" s="287">
        <v>388</v>
      </c>
      <c r="S2366" s="284">
        <v>348</v>
      </c>
      <c r="T2366" s="284">
        <v>380</v>
      </c>
      <c r="U2366" s="284">
        <v>437</v>
      </c>
      <c r="V2366" s="284">
        <v>380</v>
      </c>
      <c r="W2366" s="284">
        <v>437</v>
      </c>
      <c r="X2366" s="284">
        <v>348</v>
      </c>
      <c r="Y2366" s="284">
        <v>380</v>
      </c>
      <c r="Z2366" s="284">
        <v>437</v>
      </c>
      <c r="AA2366" s="284">
        <v>388</v>
      </c>
      <c r="AB2366" s="284">
        <v>348</v>
      </c>
      <c r="AC2366" s="284">
        <v>380</v>
      </c>
      <c r="AD2366" s="284">
        <v>437</v>
      </c>
      <c r="AE2366" s="284">
        <v>388</v>
      </c>
      <c r="AF2366" s="284">
        <v>348</v>
      </c>
      <c r="AG2366" s="284">
        <v>380</v>
      </c>
      <c r="AH2366" s="284">
        <v>437</v>
      </c>
      <c r="AI2366" s="284">
        <v>380</v>
      </c>
      <c r="AJ2366" s="284">
        <v>348</v>
      </c>
      <c r="AK2366" s="284">
        <v>380</v>
      </c>
      <c r="AL2366" s="284">
        <v>437</v>
      </c>
      <c r="AM2366" s="284">
        <v>348</v>
      </c>
      <c r="AN2366" s="284">
        <v>380</v>
      </c>
      <c r="AO2366" s="284">
        <v>437</v>
      </c>
      <c r="AP2366" s="284">
        <v>419</v>
      </c>
      <c r="AQ2366" s="284">
        <v>419</v>
      </c>
      <c r="AR2366" s="284">
        <v>419</v>
      </c>
      <c r="AS2366" s="284">
        <v>419</v>
      </c>
      <c r="AU2366" t="s">
        <v>1600</v>
      </c>
    </row>
    <row r="2367" spans="4:47" ht="13.5" customHeight="1">
      <c r="D2367" s="283" t="s">
        <v>1601</v>
      </c>
      <c r="E2367" s="282"/>
      <c r="F2367" s="285" t="s">
        <v>1604</v>
      </c>
      <c r="G2367" s="199">
        <v>3</v>
      </c>
      <c r="H2367" s="287">
        <v>381</v>
      </c>
      <c r="I2367" s="287">
        <v>418</v>
      </c>
      <c r="J2367" s="287">
        <v>481</v>
      </c>
      <c r="K2367" s="287">
        <v>381</v>
      </c>
      <c r="L2367" s="287">
        <v>418</v>
      </c>
      <c r="M2367" s="287">
        <v>481</v>
      </c>
      <c r="N2367" s="287">
        <v>426</v>
      </c>
      <c r="O2367" s="287">
        <v>381</v>
      </c>
      <c r="P2367" s="287">
        <v>418</v>
      </c>
      <c r="Q2367" s="287">
        <v>481</v>
      </c>
      <c r="R2367" s="287">
        <v>426</v>
      </c>
      <c r="S2367" s="284">
        <v>381</v>
      </c>
      <c r="T2367" s="284">
        <v>418</v>
      </c>
      <c r="U2367" s="284">
        <v>481</v>
      </c>
      <c r="V2367" s="284">
        <v>418</v>
      </c>
      <c r="W2367" s="284">
        <v>481</v>
      </c>
      <c r="X2367" s="284">
        <v>381</v>
      </c>
      <c r="Y2367" s="284">
        <v>418</v>
      </c>
      <c r="Z2367" s="284">
        <v>481</v>
      </c>
      <c r="AA2367" s="284">
        <v>426</v>
      </c>
      <c r="AB2367" s="284">
        <v>381</v>
      </c>
      <c r="AC2367" s="284">
        <v>418</v>
      </c>
      <c r="AD2367" s="284">
        <v>481</v>
      </c>
      <c r="AE2367" s="284">
        <v>426</v>
      </c>
      <c r="AF2367" s="284">
        <v>381</v>
      </c>
      <c r="AG2367" s="284">
        <v>418</v>
      </c>
      <c r="AH2367" s="284">
        <v>481</v>
      </c>
      <c r="AI2367" s="284">
        <v>418</v>
      </c>
      <c r="AJ2367" s="284">
        <v>381</v>
      </c>
      <c r="AK2367" s="284">
        <v>418</v>
      </c>
      <c r="AL2367" s="284">
        <v>481</v>
      </c>
      <c r="AM2367" s="284">
        <v>381</v>
      </c>
      <c r="AN2367" s="284">
        <v>418</v>
      </c>
      <c r="AO2367" s="284">
        <v>481</v>
      </c>
      <c r="AP2367" s="284">
        <v>461</v>
      </c>
      <c r="AQ2367" s="284">
        <v>461</v>
      </c>
      <c r="AR2367" s="284">
        <v>461</v>
      </c>
      <c r="AS2367" s="284">
        <v>461</v>
      </c>
      <c r="AU2367" t="s">
        <v>1601</v>
      </c>
    </row>
    <row r="2368" spans="4:47" ht="13.5" customHeight="1">
      <c r="D2368" s="283" t="s">
        <v>3004</v>
      </c>
      <c r="E2368" s="282"/>
      <c r="F2368" s="285" t="s">
        <v>3593</v>
      </c>
      <c r="G2368" s="199">
        <v>3.3000000000000003</v>
      </c>
      <c r="H2368" s="287">
        <v>391</v>
      </c>
      <c r="I2368" s="287">
        <v>429</v>
      </c>
      <c r="J2368" s="287">
        <v>494</v>
      </c>
      <c r="K2368" s="287">
        <v>391</v>
      </c>
      <c r="L2368" s="287">
        <v>429</v>
      </c>
      <c r="M2368" s="287">
        <v>494</v>
      </c>
      <c r="N2368" s="287">
        <v>440</v>
      </c>
      <c r="O2368" s="287">
        <v>391</v>
      </c>
      <c r="P2368" s="287">
        <v>429</v>
      </c>
      <c r="Q2368" s="287">
        <v>494</v>
      </c>
      <c r="R2368" s="287">
        <v>440</v>
      </c>
      <c r="S2368" s="284">
        <v>391</v>
      </c>
      <c r="T2368" s="284">
        <v>429</v>
      </c>
      <c r="U2368" s="284">
        <v>494</v>
      </c>
      <c r="V2368" s="284">
        <v>429</v>
      </c>
      <c r="W2368" s="284">
        <v>494</v>
      </c>
      <c r="X2368" s="284">
        <v>391</v>
      </c>
      <c r="Y2368" s="284">
        <v>429</v>
      </c>
      <c r="Z2368" s="284">
        <v>494</v>
      </c>
      <c r="AA2368" s="284">
        <v>440</v>
      </c>
      <c r="AB2368" s="284">
        <v>391</v>
      </c>
      <c r="AC2368" s="284">
        <v>429</v>
      </c>
      <c r="AD2368" s="284">
        <v>494</v>
      </c>
      <c r="AE2368" s="284">
        <v>440</v>
      </c>
      <c r="AF2368" s="284">
        <v>391</v>
      </c>
      <c r="AG2368" s="284">
        <v>429</v>
      </c>
      <c r="AH2368" s="284">
        <v>494</v>
      </c>
      <c r="AI2368" s="284">
        <v>429</v>
      </c>
      <c r="AJ2368" s="284">
        <v>391</v>
      </c>
      <c r="AK2368" s="284">
        <v>429</v>
      </c>
      <c r="AL2368" s="284">
        <v>494</v>
      </c>
      <c r="AM2368" s="284">
        <v>391</v>
      </c>
      <c r="AN2368" s="284">
        <v>429</v>
      </c>
      <c r="AO2368" s="284">
        <v>494</v>
      </c>
      <c r="AP2368" s="284">
        <v>472</v>
      </c>
      <c r="AQ2368" s="284">
        <v>472</v>
      </c>
      <c r="AR2368" s="284">
        <v>472</v>
      </c>
      <c r="AS2368" s="284">
        <v>472</v>
      </c>
      <c r="AU2368" t="s">
        <v>3004</v>
      </c>
    </row>
    <row r="2369" spans="4:47" ht="13.5" customHeight="1">
      <c r="D2369" s="283" t="s">
        <v>1602</v>
      </c>
      <c r="E2369" s="282"/>
      <c r="F2369" s="285" t="s">
        <v>1605</v>
      </c>
      <c r="G2369" s="199">
        <v>3.5</v>
      </c>
      <c r="H2369" s="287">
        <v>412</v>
      </c>
      <c r="I2369" s="287">
        <v>454</v>
      </c>
      <c r="J2369" s="287">
        <v>523</v>
      </c>
      <c r="K2369" s="287">
        <v>412</v>
      </c>
      <c r="L2369" s="287">
        <v>454</v>
      </c>
      <c r="M2369" s="287">
        <v>523</v>
      </c>
      <c r="N2369" s="287">
        <v>463</v>
      </c>
      <c r="O2369" s="287">
        <v>412</v>
      </c>
      <c r="P2369" s="287">
        <v>454</v>
      </c>
      <c r="Q2369" s="287">
        <v>523</v>
      </c>
      <c r="R2369" s="287">
        <v>463</v>
      </c>
      <c r="S2369" s="284">
        <v>412</v>
      </c>
      <c r="T2369" s="284">
        <v>454</v>
      </c>
      <c r="U2369" s="284">
        <v>523</v>
      </c>
      <c r="V2369" s="284">
        <v>454</v>
      </c>
      <c r="W2369" s="284">
        <v>523</v>
      </c>
      <c r="X2369" s="284">
        <v>412</v>
      </c>
      <c r="Y2369" s="284">
        <v>454</v>
      </c>
      <c r="Z2369" s="284">
        <v>523</v>
      </c>
      <c r="AA2369" s="284">
        <v>463</v>
      </c>
      <c r="AB2369" s="284">
        <v>412</v>
      </c>
      <c r="AC2369" s="284">
        <v>454</v>
      </c>
      <c r="AD2369" s="284">
        <v>523</v>
      </c>
      <c r="AE2369" s="284">
        <v>463</v>
      </c>
      <c r="AF2369" s="284">
        <v>412</v>
      </c>
      <c r="AG2369" s="284">
        <v>454</v>
      </c>
      <c r="AH2369" s="284">
        <v>523</v>
      </c>
      <c r="AI2369" s="284">
        <v>454</v>
      </c>
      <c r="AJ2369" s="284">
        <v>412</v>
      </c>
      <c r="AK2369" s="284">
        <v>454</v>
      </c>
      <c r="AL2369" s="284">
        <v>523</v>
      </c>
      <c r="AM2369" s="284">
        <v>412</v>
      </c>
      <c r="AN2369" s="284">
        <v>454</v>
      </c>
      <c r="AO2369" s="284">
        <v>523</v>
      </c>
      <c r="AP2369" s="284">
        <v>502</v>
      </c>
      <c r="AQ2369" s="284">
        <v>502</v>
      </c>
      <c r="AR2369" s="284">
        <v>502</v>
      </c>
      <c r="AS2369" s="284">
        <v>502</v>
      </c>
      <c r="AU2369" t="s">
        <v>1602</v>
      </c>
    </row>
    <row r="2370" spans="4:47" ht="13.5" customHeight="1">
      <c r="D2370" s="283" t="s">
        <v>2691</v>
      </c>
      <c r="E2370" s="282"/>
      <c r="F2370" s="285" t="s">
        <v>2693</v>
      </c>
      <c r="G2370" s="199">
        <v>1.5</v>
      </c>
      <c r="H2370" s="284">
        <v>293</v>
      </c>
      <c r="I2370" s="284">
        <v>321</v>
      </c>
      <c r="J2370" s="284">
        <v>370</v>
      </c>
      <c r="K2370" s="284">
        <v>293</v>
      </c>
      <c r="L2370" s="284">
        <v>321</v>
      </c>
      <c r="M2370" s="284">
        <v>370</v>
      </c>
      <c r="N2370" s="284">
        <v>331</v>
      </c>
      <c r="O2370" s="284">
        <v>293</v>
      </c>
      <c r="P2370" s="284">
        <v>321</v>
      </c>
      <c r="Q2370" s="284">
        <v>370</v>
      </c>
      <c r="R2370" s="284">
        <v>331</v>
      </c>
      <c r="S2370" s="284">
        <v>293</v>
      </c>
      <c r="T2370" s="284">
        <v>321</v>
      </c>
      <c r="U2370" s="284">
        <v>370</v>
      </c>
      <c r="V2370" s="284">
        <v>321</v>
      </c>
      <c r="W2370" s="284">
        <v>370</v>
      </c>
      <c r="X2370" s="284">
        <v>293</v>
      </c>
      <c r="Y2370" s="284">
        <v>321</v>
      </c>
      <c r="Z2370" s="284">
        <v>370</v>
      </c>
      <c r="AA2370" s="284">
        <v>331</v>
      </c>
      <c r="AB2370" s="284">
        <v>293</v>
      </c>
      <c r="AC2370" s="284">
        <v>321</v>
      </c>
      <c r="AD2370" s="284">
        <v>370</v>
      </c>
      <c r="AE2370" s="284">
        <v>331</v>
      </c>
      <c r="AF2370" s="284">
        <v>293</v>
      </c>
      <c r="AG2370" s="284">
        <v>321</v>
      </c>
      <c r="AH2370" s="284">
        <v>370</v>
      </c>
      <c r="AI2370" s="284">
        <v>321</v>
      </c>
      <c r="AJ2370" s="284">
        <v>293</v>
      </c>
      <c r="AK2370" s="284">
        <v>321</v>
      </c>
      <c r="AL2370" s="284">
        <v>370</v>
      </c>
      <c r="AM2370" s="284">
        <v>293</v>
      </c>
      <c r="AN2370" s="284">
        <v>321</v>
      </c>
      <c r="AO2370" s="284">
        <v>370</v>
      </c>
      <c r="AP2370" s="284">
        <v>353</v>
      </c>
      <c r="AQ2370" s="284">
        <v>353</v>
      </c>
      <c r="AR2370" s="284">
        <v>353</v>
      </c>
      <c r="AS2370" s="284">
        <v>353</v>
      </c>
      <c r="AU2370" t="s">
        <v>2691</v>
      </c>
    </row>
    <row r="2371" spans="4:47" ht="13.5" customHeight="1">
      <c r="D2371" s="283" t="s">
        <v>2692</v>
      </c>
      <c r="E2371" s="282"/>
      <c r="F2371" s="285" t="s">
        <v>2694</v>
      </c>
      <c r="G2371" s="199">
        <v>2.3000000000000003</v>
      </c>
      <c r="H2371" s="284">
        <v>316</v>
      </c>
      <c r="I2371" s="284">
        <v>350</v>
      </c>
      <c r="J2371" s="284">
        <v>403</v>
      </c>
      <c r="K2371" s="284">
        <v>316</v>
      </c>
      <c r="L2371" s="284">
        <v>350</v>
      </c>
      <c r="M2371" s="284">
        <v>403</v>
      </c>
      <c r="N2371" s="284">
        <v>360</v>
      </c>
      <c r="O2371" s="284">
        <v>316</v>
      </c>
      <c r="P2371" s="284">
        <v>350</v>
      </c>
      <c r="Q2371" s="284">
        <v>403</v>
      </c>
      <c r="R2371" s="284">
        <v>360</v>
      </c>
      <c r="S2371" s="284">
        <v>316</v>
      </c>
      <c r="T2371" s="284">
        <v>350</v>
      </c>
      <c r="U2371" s="284">
        <v>403</v>
      </c>
      <c r="V2371" s="284">
        <v>350</v>
      </c>
      <c r="W2371" s="284">
        <v>403</v>
      </c>
      <c r="X2371" s="284">
        <v>316</v>
      </c>
      <c r="Y2371" s="284">
        <v>350</v>
      </c>
      <c r="Z2371" s="284">
        <v>403</v>
      </c>
      <c r="AA2371" s="284">
        <v>360</v>
      </c>
      <c r="AB2371" s="284">
        <v>316</v>
      </c>
      <c r="AC2371" s="284">
        <v>350</v>
      </c>
      <c r="AD2371" s="284">
        <v>403</v>
      </c>
      <c r="AE2371" s="284">
        <v>360</v>
      </c>
      <c r="AF2371" s="284">
        <v>316</v>
      </c>
      <c r="AG2371" s="284">
        <v>350</v>
      </c>
      <c r="AH2371" s="284">
        <v>403</v>
      </c>
      <c r="AI2371" s="284">
        <v>350</v>
      </c>
      <c r="AJ2371" s="284">
        <v>316</v>
      </c>
      <c r="AK2371" s="284">
        <v>350</v>
      </c>
      <c r="AL2371" s="284">
        <v>403</v>
      </c>
      <c r="AM2371" s="284">
        <v>316</v>
      </c>
      <c r="AN2371" s="284">
        <v>350</v>
      </c>
      <c r="AO2371" s="284">
        <v>403</v>
      </c>
      <c r="AP2371" s="284">
        <v>385</v>
      </c>
      <c r="AQ2371" s="284">
        <v>385</v>
      </c>
      <c r="AR2371" s="284">
        <v>385</v>
      </c>
      <c r="AS2371" s="284">
        <v>385</v>
      </c>
      <c r="AU2371" t="s">
        <v>2692</v>
      </c>
    </row>
    <row r="2372" spans="4:47" ht="13.5" customHeight="1">
      <c r="D2372" s="283" t="s">
        <v>2690</v>
      </c>
      <c r="E2372" s="282"/>
      <c r="F2372" s="285" t="s">
        <v>2695</v>
      </c>
      <c r="G2372" s="199">
        <v>3</v>
      </c>
      <c r="H2372" s="284">
        <v>339</v>
      </c>
      <c r="I2372" s="284">
        <v>379</v>
      </c>
      <c r="J2372" s="284">
        <v>437</v>
      </c>
      <c r="K2372" s="284">
        <v>339</v>
      </c>
      <c r="L2372" s="284">
        <v>379</v>
      </c>
      <c r="M2372" s="284">
        <v>437</v>
      </c>
      <c r="N2372" s="284">
        <v>388</v>
      </c>
      <c r="O2372" s="284">
        <v>339</v>
      </c>
      <c r="P2372" s="284">
        <v>379</v>
      </c>
      <c r="Q2372" s="284">
        <v>437</v>
      </c>
      <c r="R2372" s="284">
        <v>388</v>
      </c>
      <c r="S2372" s="284">
        <v>339</v>
      </c>
      <c r="T2372" s="284">
        <v>379</v>
      </c>
      <c r="U2372" s="284">
        <v>437</v>
      </c>
      <c r="V2372" s="284">
        <v>379</v>
      </c>
      <c r="W2372" s="284">
        <v>437</v>
      </c>
      <c r="X2372" s="284">
        <v>339</v>
      </c>
      <c r="Y2372" s="284">
        <v>379</v>
      </c>
      <c r="Z2372" s="284">
        <v>437</v>
      </c>
      <c r="AA2372" s="284">
        <v>388</v>
      </c>
      <c r="AB2372" s="284">
        <v>339</v>
      </c>
      <c r="AC2372" s="284">
        <v>379</v>
      </c>
      <c r="AD2372" s="284">
        <v>437</v>
      </c>
      <c r="AE2372" s="284">
        <v>388</v>
      </c>
      <c r="AF2372" s="284">
        <v>339</v>
      </c>
      <c r="AG2372" s="284">
        <v>379</v>
      </c>
      <c r="AH2372" s="284">
        <v>437</v>
      </c>
      <c r="AI2372" s="284">
        <v>379</v>
      </c>
      <c r="AJ2372" s="284">
        <v>339</v>
      </c>
      <c r="AK2372" s="284">
        <v>379</v>
      </c>
      <c r="AL2372" s="284">
        <v>437</v>
      </c>
      <c r="AM2372" s="284">
        <v>339</v>
      </c>
      <c r="AN2372" s="284">
        <v>379</v>
      </c>
      <c r="AO2372" s="284">
        <v>437</v>
      </c>
      <c r="AP2372" s="284">
        <v>417</v>
      </c>
      <c r="AQ2372" s="284">
        <v>417</v>
      </c>
      <c r="AR2372" s="284">
        <v>417</v>
      </c>
      <c r="AS2372" s="284">
        <v>417</v>
      </c>
      <c r="AU2372" t="s">
        <v>2690</v>
      </c>
    </row>
    <row r="2373" spans="4:47" ht="13.5" customHeight="1">
      <c r="D2373" s="283" t="s">
        <v>1844</v>
      </c>
      <c r="E2373" s="282"/>
      <c r="F2373" s="285" t="s">
        <v>1847</v>
      </c>
      <c r="G2373" s="199">
        <v>1.3</v>
      </c>
      <c r="H2373" s="284">
        <v>284</v>
      </c>
      <c r="I2373" s="284">
        <v>312</v>
      </c>
      <c r="J2373" s="284">
        <v>359</v>
      </c>
      <c r="K2373" s="284">
        <v>284</v>
      </c>
      <c r="L2373" s="284">
        <v>312</v>
      </c>
      <c r="M2373" s="284">
        <v>359</v>
      </c>
      <c r="N2373" s="284">
        <v>321</v>
      </c>
      <c r="O2373" s="284">
        <v>284</v>
      </c>
      <c r="P2373" s="284">
        <v>312</v>
      </c>
      <c r="Q2373" s="284">
        <v>359</v>
      </c>
      <c r="R2373" s="284">
        <v>321</v>
      </c>
      <c r="S2373" s="284">
        <v>284</v>
      </c>
      <c r="T2373" s="284">
        <v>312</v>
      </c>
      <c r="U2373" s="284">
        <v>359</v>
      </c>
      <c r="V2373" s="284">
        <v>312</v>
      </c>
      <c r="W2373" s="284">
        <v>359</v>
      </c>
      <c r="X2373" s="284">
        <v>284</v>
      </c>
      <c r="Y2373" s="284">
        <v>312</v>
      </c>
      <c r="Z2373" s="284">
        <v>359</v>
      </c>
      <c r="AA2373" s="284">
        <v>321</v>
      </c>
      <c r="AB2373" s="284">
        <v>284</v>
      </c>
      <c r="AC2373" s="284">
        <v>312</v>
      </c>
      <c r="AD2373" s="284">
        <v>359</v>
      </c>
      <c r="AE2373" s="284">
        <v>321</v>
      </c>
      <c r="AF2373" s="284">
        <v>284</v>
      </c>
      <c r="AG2373" s="284">
        <v>312</v>
      </c>
      <c r="AH2373" s="284">
        <v>359</v>
      </c>
      <c r="AI2373" s="284">
        <v>312</v>
      </c>
      <c r="AJ2373" s="284">
        <v>284</v>
      </c>
      <c r="AK2373" s="284">
        <v>312</v>
      </c>
      <c r="AL2373" s="284">
        <v>359</v>
      </c>
      <c r="AM2373" s="284">
        <v>284</v>
      </c>
      <c r="AN2373" s="284">
        <v>312</v>
      </c>
      <c r="AO2373" s="284">
        <v>359</v>
      </c>
      <c r="AP2373" s="284">
        <v>342</v>
      </c>
      <c r="AQ2373" s="284">
        <v>342</v>
      </c>
      <c r="AR2373" s="284">
        <v>342</v>
      </c>
      <c r="AS2373" s="284">
        <v>342</v>
      </c>
      <c r="AU2373" t="s">
        <v>1844</v>
      </c>
    </row>
    <row r="2374" spans="4:47" ht="13.5" customHeight="1">
      <c r="D2374" s="283" t="s">
        <v>1845</v>
      </c>
      <c r="E2374" s="282"/>
      <c r="F2374" s="285" t="s">
        <v>1848</v>
      </c>
      <c r="G2374" s="199">
        <v>1.5</v>
      </c>
      <c r="H2374" s="284">
        <v>306</v>
      </c>
      <c r="I2374" s="284">
        <v>339</v>
      </c>
      <c r="J2374" s="284">
        <v>390</v>
      </c>
      <c r="K2374" s="284">
        <v>306</v>
      </c>
      <c r="L2374" s="284">
        <v>339</v>
      </c>
      <c r="M2374" s="284">
        <v>390</v>
      </c>
      <c r="N2374" s="284">
        <v>348</v>
      </c>
      <c r="O2374" s="284">
        <v>306</v>
      </c>
      <c r="P2374" s="284">
        <v>339</v>
      </c>
      <c r="Q2374" s="284">
        <v>390</v>
      </c>
      <c r="R2374" s="284">
        <v>348</v>
      </c>
      <c r="S2374" s="284">
        <v>306</v>
      </c>
      <c r="T2374" s="284">
        <v>339</v>
      </c>
      <c r="U2374" s="284">
        <v>390</v>
      </c>
      <c r="V2374" s="284">
        <v>339</v>
      </c>
      <c r="W2374" s="284">
        <v>390</v>
      </c>
      <c r="X2374" s="284">
        <v>306</v>
      </c>
      <c r="Y2374" s="284">
        <v>339</v>
      </c>
      <c r="Z2374" s="284">
        <v>390</v>
      </c>
      <c r="AA2374" s="284">
        <v>348</v>
      </c>
      <c r="AB2374" s="284">
        <v>306</v>
      </c>
      <c r="AC2374" s="284">
        <v>339</v>
      </c>
      <c r="AD2374" s="284">
        <v>390</v>
      </c>
      <c r="AE2374" s="284">
        <v>348</v>
      </c>
      <c r="AF2374" s="284">
        <v>306</v>
      </c>
      <c r="AG2374" s="284">
        <v>339</v>
      </c>
      <c r="AH2374" s="284">
        <v>390</v>
      </c>
      <c r="AI2374" s="284">
        <v>339</v>
      </c>
      <c r="AJ2374" s="284">
        <v>306</v>
      </c>
      <c r="AK2374" s="284">
        <v>339</v>
      </c>
      <c r="AL2374" s="284">
        <v>390</v>
      </c>
      <c r="AM2374" s="284">
        <v>306</v>
      </c>
      <c r="AN2374" s="284">
        <v>339</v>
      </c>
      <c r="AO2374" s="284">
        <v>390</v>
      </c>
      <c r="AP2374" s="284">
        <v>372</v>
      </c>
      <c r="AQ2374" s="284">
        <v>372</v>
      </c>
      <c r="AR2374" s="284">
        <v>372</v>
      </c>
      <c r="AS2374" s="284">
        <v>372</v>
      </c>
      <c r="AU2374" t="s">
        <v>1845</v>
      </c>
    </row>
    <row r="2375" spans="4:47" ht="13.5" customHeight="1">
      <c r="D2375" s="283" t="s">
        <v>3005</v>
      </c>
      <c r="E2375" s="282"/>
      <c r="F2375" s="285" t="s">
        <v>3594</v>
      </c>
      <c r="G2375" s="199">
        <v>1.7000000000000002</v>
      </c>
      <c r="H2375" s="284">
        <v>313</v>
      </c>
      <c r="I2375" s="284">
        <v>347</v>
      </c>
      <c r="J2375" s="284">
        <v>400</v>
      </c>
      <c r="K2375" s="284">
        <v>313</v>
      </c>
      <c r="L2375" s="284">
        <v>347</v>
      </c>
      <c r="M2375" s="284">
        <v>400</v>
      </c>
      <c r="N2375" s="284">
        <v>358</v>
      </c>
      <c r="O2375" s="284">
        <v>313</v>
      </c>
      <c r="P2375" s="284">
        <v>347</v>
      </c>
      <c r="Q2375" s="284">
        <v>400</v>
      </c>
      <c r="R2375" s="284">
        <v>358</v>
      </c>
      <c r="S2375" s="284">
        <v>313</v>
      </c>
      <c r="T2375" s="284">
        <v>347</v>
      </c>
      <c r="U2375" s="284">
        <v>400</v>
      </c>
      <c r="V2375" s="284">
        <v>347</v>
      </c>
      <c r="W2375" s="284">
        <v>400</v>
      </c>
      <c r="X2375" s="284">
        <v>313</v>
      </c>
      <c r="Y2375" s="284">
        <v>347</v>
      </c>
      <c r="Z2375" s="284">
        <v>400</v>
      </c>
      <c r="AA2375" s="284">
        <v>358</v>
      </c>
      <c r="AB2375" s="284">
        <v>313</v>
      </c>
      <c r="AC2375" s="284">
        <v>347</v>
      </c>
      <c r="AD2375" s="284">
        <v>400</v>
      </c>
      <c r="AE2375" s="284">
        <v>358</v>
      </c>
      <c r="AF2375" s="284">
        <v>313</v>
      </c>
      <c r="AG2375" s="284">
        <v>347</v>
      </c>
      <c r="AH2375" s="284">
        <v>400</v>
      </c>
      <c r="AI2375" s="284">
        <v>347</v>
      </c>
      <c r="AJ2375" s="284">
        <v>313</v>
      </c>
      <c r="AK2375" s="284">
        <v>347</v>
      </c>
      <c r="AL2375" s="284">
        <v>400</v>
      </c>
      <c r="AM2375" s="284">
        <v>313</v>
      </c>
      <c r="AN2375" s="284">
        <v>347</v>
      </c>
      <c r="AO2375" s="284">
        <v>400</v>
      </c>
      <c r="AP2375" s="284">
        <v>382</v>
      </c>
      <c r="AQ2375" s="284">
        <v>382</v>
      </c>
      <c r="AR2375" s="284">
        <v>382</v>
      </c>
      <c r="AS2375" s="284">
        <v>382</v>
      </c>
      <c r="AU2375" t="s">
        <v>3005</v>
      </c>
    </row>
    <row r="2376" spans="4:47" ht="13.5" customHeight="1">
      <c r="D2376" s="283" t="s">
        <v>1846</v>
      </c>
      <c r="E2376" s="282"/>
      <c r="F2376" s="285" t="s">
        <v>1849</v>
      </c>
      <c r="G2376" s="199">
        <v>1.8</v>
      </c>
      <c r="H2376" s="284">
        <v>328</v>
      </c>
      <c r="I2376" s="284">
        <v>365</v>
      </c>
      <c r="J2376" s="284">
        <v>421</v>
      </c>
      <c r="K2376" s="284">
        <v>328</v>
      </c>
      <c r="L2376" s="284">
        <v>365</v>
      </c>
      <c r="M2376" s="284">
        <v>421</v>
      </c>
      <c r="N2376" s="284">
        <v>375</v>
      </c>
      <c r="O2376" s="284">
        <v>328</v>
      </c>
      <c r="P2376" s="284">
        <v>365</v>
      </c>
      <c r="Q2376" s="284">
        <v>421</v>
      </c>
      <c r="R2376" s="284">
        <v>375</v>
      </c>
      <c r="S2376" s="284">
        <v>328</v>
      </c>
      <c r="T2376" s="284">
        <v>365</v>
      </c>
      <c r="U2376" s="284">
        <v>421</v>
      </c>
      <c r="V2376" s="284">
        <v>365</v>
      </c>
      <c r="W2376" s="284">
        <v>421</v>
      </c>
      <c r="X2376" s="284">
        <v>328</v>
      </c>
      <c r="Y2376" s="284">
        <v>365</v>
      </c>
      <c r="Z2376" s="284">
        <v>421</v>
      </c>
      <c r="AA2376" s="284">
        <v>375</v>
      </c>
      <c r="AB2376" s="284">
        <v>328</v>
      </c>
      <c r="AC2376" s="284">
        <v>365</v>
      </c>
      <c r="AD2376" s="284">
        <v>421</v>
      </c>
      <c r="AE2376" s="284">
        <v>375</v>
      </c>
      <c r="AF2376" s="284">
        <v>328</v>
      </c>
      <c r="AG2376" s="284">
        <v>365</v>
      </c>
      <c r="AH2376" s="284">
        <v>421</v>
      </c>
      <c r="AI2376" s="284">
        <v>365</v>
      </c>
      <c r="AJ2376" s="284">
        <v>328</v>
      </c>
      <c r="AK2376" s="284">
        <v>365</v>
      </c>
      <c r="AL2376" s="284">
        <v>421</v>
      </c>
      <c r="AM2376" s="284">
        <v>328</v>
      </c>
      <c r="AN2376" s="284">
        <v>365</v>
      </c>
      <c r="AO2376" s="284">
        <v>421</v>
      </c>
      <c r="AP2376" s="284">
        <v>402</v>
      </c>
      <c r="AQ2376" s="284">
        <v>402</v>
      </c>
      <c r="AR2376" s="284">
        <v>402</v>
      </c>
      <c r="AS2376" s="284">
        <v>402</v>
      </c>
      <c r="AU2376" t="s">
        <v>1846</v>
      </c>
    </row>
    <row r="2377" spans="4:47" ht="13.5" customHeight="1">
      <c r="D2377" s="283" t="s">
        <v>1628</v>
      </c>
      <c r="E2377" s="282"/>
      <c r="F2377" s="285" t="s">
        <v>1640</v>
      </c>
      <c r="G2377" s="199">
        <v>5.5</v>
      </c>
      <c r="H2377" s="284">
        <v>679</v>
      </c>
      <c r="I2377" s="284">
        <v>742</v>
      </c>
      <c r="J2377" s="284">
        <v>837</v>
      </c>
      <c r="K2377" s="284">
        <v>705</v>
      </c>
      <c r="L2377" s="284">
        <v>757</v>
      </c>
      <c r="M2377" s="284">
        <v>885</v>
      </c>
      <c r="N2377" s="284">
        <v>782</v>
      </c>
      <c r="O2377" s="284">
        <v>676</v>
      </c>
      <c r="P2377" s="284">
        <v>780</v>
      </c>
      <c r="Q2377" s="284">
        <v>872</v>
      </c>
      <c r="R2377" s="284">
        <v>793</v>
      </c>
      <c r="S2377" s="284">
        <v>801</v>
      </c>
      <c r="T2377" s="284">
        <v>920</v>
      </c>
      <c r="U2377" s="284">
        <v>1048</v>
      </c>
      <c r="V2377" s="284">
        <v>880</v>
      </c>
      <c r="W2377" s="284">
        <v>935</v>
      </c>
      <c r="X2377" s="284">
        <v>670</v>
      </c>
      <c r="Y2377" s="284">
        <v>772</v>
      </c>
      <c r="Z2377" s="284">
        <v>900</v>
      </c>
      <c r="AA2377" s="284">
        <v>794</v>
      </c>
      <c r="AB2377" s="284">
        <v>684</v>
      </c>
      <c r="AC2377" s="284">
        <v>796</v>
      </c>
      <c r="AD2377" s="284">
        <v>934</v>
      </c>
      <c r="AE2377" s="284">
        <v>810</v>
      </c>
      <c r="AF2377" s="284">
        <v>719</v>
      </c>
      <c r="AG2377" s="284">
        <v>832</v>
      </c>
      <c r="AH2377" s="284">
        <v>977</v>
      </c>
      <c r="AI2377" s="284">
        <v>749</v>
      </c>
      <c r="AJ2377" s="284">
        <v>718</v>
      </c>
      <c r="AK2377" s="284">
        <v>823</v>
      </c>
      <c r="AL2377" s="284">
        <v>952</v>
      </c>
      <c r="AM2377" s="284">
        <v>678</v>
      </c>
      <c r="AN2377" s="284">
        <v>758</v>
      </c>
      <c r="AO2377" s="284">
        <v>854</v>
      </c>
      <c r="AP2377" s="284">
        <v>785</v>
      </c>
      <c r="AQ2377" s="284">
        <v>785</v>
      </c>
      <c r="AR2377" s="284">
        <v>853</v>
      </c>
      <c r="AS2377" s="284">
        <v>834</v>
      </c>
      <c r="AU2377" t="s">
        <v>1628</v>
      </c>
    </row>
    <row r="2378" spans="4:47" ht="13.5" customHeight="1">
      <c r="D2378" s="283" t="s">
        <v>3549</v>
      </c>
      <c r="E2378" s="282"/>
      <c r="F2378" s="285" t="s">
        <v>1640</v>
      </c>
      <c r="G2378" s="199">
        <v>5.5</v>
      </c>
      <c r="H2378" s="284">
        <v>679</v>
      </c>
      <c r="I2378" s="284">
        <v>742</v>
      </c>
      <c r="J2378" s="284">
        <v>837</v>
      </c>
      <c r="K2378" s="284">
        <v>705</v>
      </c>
      <c r="L2378" s="284">
        <v>757</v>
      </c>
      <c r="M2378" s="284">
        <v>885</v>
      </c>
      <c r="N2378" s="284">
        <v>782</v>
      </c>
      <c r="O2378" s="284">
        <v>676</v>
      </c>
      <c r="P2378" s="284">
        <v>780</v>
      </c>
      <c r="Q2378" s="284">
        <v>872</v>
      </c>
      <c r="R2378" s="284">
        <v>793</v>
      </c>
      <c r="S2378" s="284">
        <v>801</v>
      </c>
      <c r="T2378" s="284">
        <v>920</v>
      </c>
      <c r="U2378" s="284">
        <v>1048</v>
      </c>
      <c r="V2378" s="284">
        <v>880</v>
      </c>
      <c r="W2378" s="284">
        <v>935</v>
      </c>
      <c r="X2378" s="284">
        <v>670</v>
      </c>
      <c r="Y2378" s="284">
        <v>772</v>
      </c>
      <c r="Z2378" s="284">
        <v>900</v>
      </c>
      <c r="AA2378" s="284">
        <v>794</v>
      </c>
      <c r="AB2378" s="284">
        <v>684</v>
      </c>
      <c r="AC2378" s="284">
        <v>796</v>
      </c>
      <c r="AD2378" s="284">
        <v>934</v>
      </c>
      <c r="AE2378" s="284">
        <v>810</v>
      </c>
      <c r="AF2378" s="284">
        <v>719</v>
      </c>
      <c r="AG2378" s="284">
        <v>832</v>
      </c>
      <c r="AH2378" s="284">
        <v>977</v>
      </c>
      <c r="AI2378" s="284">
        <v>749</v>
      </c>
      <c r="AJ2378" s="284">
        <v>718</v>
      </c>
      <c r="AK2378" s="284">
        <v>823</v>
      </c>
      <c r="AL2378" s="284">
        <v>952</v>
      </c>
      <c r="AM2378" s="284">
        <v>678</v>
      </c>
      <c r="AN2378" s="284">
        <v>758</v>
      </c>
      <c r="AO2378" s="284">
        <v>854</v>
      </c>
      <c r="AP2378" s="284">
        <v>785</v>
      </c>
      <c r="AQ2378" s="284">
        <v>785</v>
      </c>
      <c r="AR2378" s="284">
        <v>853</v>
      </c>
      <c r="AS2378" s="284">
        <v>834</v>
      </c>
      <c r="AU2378" t="s">
        <v>3549</v>
      </c>
    </row>
    <row r="2379" spans="4:47" ht="13.5" customHeight="1">
      <c r="D2379" s="283" t="s">
        <v>1629</v>
      </c>
      <c r="E2379" s="282"/>
      <c r="F2379" s="285" t="s">
        <v>1640</v>
      </c>
      <c r="G2379" s="199">
        <v>6.1</v>
      </c>
      <c r="H2379" s="284">
        <v>729</v>
      </c>
      <c r="I2379" s="284">
        <v>799</v>
      </c>
      <c r="J2379" s="284">
        <v>902</v>
      </c>
      <c r="K2379" s="284">
        <v>759</v>
      </c>
      <c r="L2379" s="284">
        <v>816</v>
      </c>
      <c r="M2379" s="284">
        <v>959</v>
      </c>
      <c r="N2379" s="284">
        <v>842</v>
      </c>
      <c r="O2379" s="284">
        <v>729</v>
      </c>
      <c r="P2379" s="284">
        <v>844</v>
      </c>
      <c r="Q2379" s="284">
        <v>943</v>
      </c>
      <c r="R2379" s="284">
        <v>856</v>
      </c>
      <c r="S2379" s="284">
        <v>869</v>
      </c>
      <c r="T2379" s="284">
        <v>1006</v>
      </c>
      <c r="U2379" s="284">
        <v>1146</v>
      </c>
      <c r="V2379" s="284">
        <v>962</v>
      </c>
      <c r="W2379" s="284">
        <v>1024</v>
      </c>
      <c r="X2379" s="284">
        <v>712</v>
      </c>
      <c r="Y2379" s="284">
        <v>824</v>
      </c>
      <c r="Z2379" s="284">
        <v>961</v>
      </c>
      <c r="AA2379" s="284">
        <v>846</v>
      </c>
      <c r="AB2379" s="284">
        <v>728</v>
      </c>
      <c r="AC2379" s="284">
        <v>850</v>
      </c>
      <c r="AD2379" s="284">
        <v>998</v>
      </c>
      <c r="AE2379" s="284">
        <v>863</v>
      </c>
      <c r="AF2379" s="284">
        <v>763</v>
      </c>
      <c r="AG2379" s="284">
        <v>886</v>
      </c>
      <c r="AH2379" s="284">
        <v>1041</v>
      </c>
      <c r="AI2379" s="284">
        <v>798</v>
      </c>
      <c r="AJ2379" s="284">
        <v>763</v>
      </c>
      <c r="AK2379" s="284">
        <v>878</v>
      </c>
      <c r="AL2379" s="284">
        <v>1016</v>
      </c>
      <c r="AM2379" s="284">
        <v>721</v>
      </c>
      <c r="AN2379" s="284">
        <v>809</v>
      </c>
      <c r="AO2379" s="284">
        <v>912</v>
      </c>
      <c r="AP2379" s="284">
        <v>843</v>
      </c>
      <c r="AQ2379" s="284">
        <v>843</v>
      </c>
      <c r="AR2379" s="284">
        <v>916</v>
      </c>
      <c r="AS2379" s="284">
        <v>894</v>
      </c>
      <c r="AU2379" t="s">
        <v>1629</v>
      </c>
    </row>
    <row r="2380" spans="4:47" ht="13.5" customHeight="1">
      <c r="D2380" s="283" t="s">
        <v>3553</v>
      </c>
      <c r="E2380" s="282"/>
      <c r="F2380" s="285" t="s">
        <v>1640</v>
      </c>
      <c r="G2380" s="199">
        <v>6.1</v>
      </c>
      <c r="H2380" s="284">
        <v>729</v>
      </c>
      <c r="I2380" s="284">
        <v>799</v>
      </c>
      <c r="J2380" s="284">
        <v>902</v>
      </c>
      <c r="K2380" s="284">
        <v>759</v>
      </c>
      <c r="L2380" s="284">
        <v>816</v>
      </c>
      <c r="M2380" s="284">
        <v>959</v>
      </c>
      <c r="N2380" s="284">
        <v>842</v>
      </c>
      <c r="O2380" s="284">
        <v>729</v>
      </c>
      <c r="P2380" s="284">
        <v>844</v>
      </c>
      <c r="Q2380" s="284">
        <v>943</v>
      </c>
      <c r="R2380" s="284">
        <v>856</v>
      </c>
      <c r="S2380" s="284">
        <v>869</v>
      </c>
      <c r="T2380" s="284">
        <v>1006</v>
      </c>
      <c r="U2380" s="284">
        <v>1146</v>
      </c>
      <c r="V2380" s="284">
        <v>962</v>
      </c>
      <c r="W2380" s="284">
        <v>1024</v>
      </c>
      <c r="X2380" s="284">
        <v>712</v>
      </c>
      <c r="Y2380" s="284">
        <v>824</v>
      </c>
      <c r="Z2380" s="284">
        <v>961</v>
      </c>
      <c r="AA2380" s="284">
        <v>846</v>
      </c>
      <c r="AB2380" s="284">
        <v>728</v>
      </c>
      <c r="AC2380" s="284">
        <v>850</v>
      </c>
      <c r="AD2380" s="284">
        <v>998</v>
      </c>
      <c r="AE2380" s="284">
        <v>863</v>
      </c>
      <c r="AF2380" s="284">
        <v>763</v>
      </c>
      <c r="AG2380" s="284">
        <v>886</v>
      </c>
      <c r="AH2380" s="284">
        <v>1041</v>
      </c>
      <c r="AI2380" s="284">
        <v>798</v>
      </c>
      <c r="AJ2380" s="284">
        <v>763</v>
      </c>
      <c r="AK2380" s="284">
        <v>878</v>
      </c>
      <c r="AL2380" s="284">
        <v>1016</v>
      </c>
      <c r="AM2380" s="284">
        <v>721</v>
      </c>
      <c r="AN2380" s="284">
        <v>809</v>
      </c>
      <c r="AO2380" s="284">
        <v>912</v>
      </c>
      <c r="AP2380" s="284">
        <v>843</v>
      </c>
      <c r="AQ2380" s="284">
        <v>843</v>
      </c>
      <c r="AR2380" s="284">
        <v>916</v>
      </c>
      <c r="AS2380" s="284">
        <v>894</v>
      </c>
      <c r="AU2380" t="s">
        <v>3553</v>
      </c>
    </row>
    <row r="2381" spans="4:47" ht="13.5" customHeight="1">
      <c r="D2381" s="283" t="s">
        <v>3008</v>
      </c>
      <c r="E2381" s="282"/>
      <c r="F2381" s="285" t="s">
        <v>1640</v>
      </c>
      <c r="G2381" s="199">
        <v>6.5</v>
      </c>
      <c r="H2381" s="284">
        <v>802</v>
      </c>
      <c r="I2381" s="284">
        <v>852</v>
      </c>
      <c r="J2381" s="284">
        <v>989</v>
      </c>
      <c r="K2381" s="284">
        <v>826</v>
      </c>
      <c r="L2381" s="284">
        <v>875</v>
      </c>
      <c r="M2381" s="284">
        <v>1026</v>
      </c>
      <c r="N2381" s="284">
        <v>942</v>
      </c>
      <c r="O2381" s="284">
        <v>831</v>
      </c>
      <c r="P2381" s="284">
        <v>895</v>
      </c>
      <c r="Q2381" s="284">
        <v>1014</v>
      </c>
      <c r="R2381" s="284">
        <v>938</v>
      </c>
      <c r="S2381" s="284">
        <v>925</v>
      </c>
      <c r="T2381" s="284">
        <v>1071</v>
      </c>
      <c r="U2381" s="284">
        <v>1220</v>
      </c>
      <c r="V2381" s="284">
        <v>1024</v>
      </c>
      <c r="W2381" s="284">
        <v>1095</v>
      </c>
      <c r="X2381" s="284">
        <v>824</v>
      </c>
      <c r="Y2381" s="284">
        <v>953</v>
      </c>
      <c r="Z2381" s="284">
        <v>1101</v>
      </c>
      <c r="AA2381" s="284">
        <v>952</v>
      </c>
      <c r="AB2381" s="284">
        <v>868</v>
      </c>
      <c r="AC2381" s="284">
        <v>1016</v>
      </c>
      <c r="AD2381" s="284">
        <v>1180</v>
      </c>
      <c r="AE2381" s="284">
        <v>991</v>
      </c>
      <c r="AF2381" s="284">
        <v>903</v>
      </c>
      <c r="AG2381" s="284">
        <v>1051</v>
      </c>
      <c r="AH2381" s="284">
        <v>1221</v>
      </c>
      <c r="AI2381" s="284">
        <v>891</v>
      </c>
      <c r="AJ2381" s="284">
        <v>879</v>
      </c>
      <c r="AK2381" s="284">
        <v>1027</v>
      </c>
      <c r="AL2381" s="284">
        <v>1192</v>
      </c>
      <c r="AM2381" s="284">
        <v>813</v>
      </c>
      <c r="AN2381" s="284">
        <v>924</v>
      </c>
      <c r="AO2381" s="284">
        <v>1043</v>
      </c>
      <c r="AP2381" s="284">
        <v>936</v>
      </c>
      <c r="AQ2381" s="284">
        <v>936</v>
      </c>
      <c r="AR2381" s="284">
        <v>1072</v>
      </c>
      <c r="AS2381" s="284">
        <v>985</v>
      </c>
      <c r="AU2381" t="s">
        <v>3008</v>
      </c>
    </row>
    <row r="2382" spans="4:47" ht="13.5" customHeight="1">
      <c r="D2382" s="283" t="s">
        <v>3557</v>
      </c>
      <c r="E2382" s="282"/>
      <c r="F2382" s="285" t="s">
        <v>1640</v>
      </c>
      <c r="G2382" s="199">
        <v>6.5</v>
      </c>
      <c r="H2382" s="284">
        <v>802</v>
      </c>
      <c r="I2382" s="284">
        <v>852</v>
      </c>
      <c r="J2382" s="284">
        <v>989</v>
      </c>
      <c r="K2382" s="284">
        <v>826</v>
      </c>
      <c r="L2382" s="284">
        <v>875</v>
      </c>
      <c r="M2382" s="284">
        <v>1026</v>
      </c>
      <c r="N2382" s="284">
        <v>942</v>
      </c>
      <c r="O2382" s="284">
        <v>831</v>
      </c>
      <c r="P2382" s="284">
        <v>895</v>
      </c>
      <c r="Q2382" s="284">
        <v>1014</v>
      </c>
      <c r="R2382" s="284">
        <v>938</v>
      </c>
      <c r="S2382" s="284">
        <v>925</v>
      </c>
      <c r="T2382" s="284">
        <v>1071</v>
      </c>
      <c r="U2382" s="284">
        <v>1220</v>
      </c>
      <c r="V2382" s="284">
        <v>1024</v>
      </c>
      <c r="W2382" s="284">
        <v>1095</v>
      </c>
      <c r="X2382" s="284">
        <v>824</v>
      </c>
      <c r="Y2382" s="284">
        <v>953</v>
      </c>
      <c r="Z2382" s="284">
        <v>1101</v>
      </c>
      <c r="AA2382" s="284">
        <v>952</v>
      </c>
      <c r="AB2382" s="284">
        <v>868</v>
      </c>
      <c r="AC2382" s="284">
        <v>1016</v>
      </c>
      <c r="AD2382" s="284">
        <v>1180</v>
      </c>
      <c r="AE2382" s="284">
        <v>991</v>
      </c>
      <c r="AF2382" s="284">
        <v>903</v>
      </c>
      <c r="AG2382" s="284">
        <v>1051</v>
      </c>
      <c r="AH2382" s="284">
        <v>1221</v>
      </c>
      <c r="AI2382" s="284">
        <v>891</v>
      </c>
      <c r="AJ2382" s="284">
        <v>879</v>
      </c>
      <c r="AK2382" s="284">
        <v>1027</v>
      </c>
      <c r="AL2382" s="284">
        <v>1192</v>
      </c>
      <c r="AM2382" s="284">
        <v>813</v>
      </c>
      <c r="AN2382" s="284">
        <v>924</v>
      </c>
      <c r="AO2382" s="284">
        <v>1043</v>
      </c>
      <c r="AP2382" s="284">
        <v>936</v>
      </c>
      <c r="AQ2382" s="284">
        <v>936</v>
      </c>
      <c r="AR2382" s="284">
        <v>1072</v>
      </c>
      <c r="AS2382" s="284">
        <v>985</v>
      </c>
      <c r="AU2382" t="s">
        <v>3557</v>
      </c>
    </row>
    <row r="2383" spans="4:47" ht="13.5" customHeight="1">
      <c r="D2383" s="283" t="s">
        <v>1630</v>
      </c>
      <c r="E2383" s="282"/>
      <c r="F2383" s="285" t="s">
        <v>1640</v>
      </c>
      <c r="G2383" s="199">
        <v>6.8</v>
      </c>
      <c r="H2383" s="284">
        <v>802</v>
      </c>
      <c r="I2383" s="284">
        <v>877</v>
      </c>
      <c r="J2383" s="284">
        <v>991</v>
      </c>
      <c r="K2383" s="284">
        <v>834</v>
      </c>
      <c r="L2383" s="284">
        <v>895</v>
      </c>
      <c r="M2383" s="284">
        <v>1055</v>
      </c>
      <c r="N2383" s="284">
        <v>925</v>
      </c>
      <c r="O2383" s="284">
        <v>802</v>
      </c>
      <c r="P2383" s="284">
        <v>929</v>
      </c>
      <c r="Q2383" s="284">
        <v>1037</v>
      </c>
      <c r="R2383" s="284">
        <v>941</v>
      </c>
      <c r="S2383" s="284">
        <v>1012</v>
      </c>
      <c r="T2383" s="284">
        <v>1165</v>
      </c>
      <c r="U2383" s="284">
        <v>1332</v>
      </c>
      <c r="V2383" s="284">
        <v>1047</v>
      </c>
      <c r="W2383" s="284">
        <v>1120</v>
      </c>
      <c r="X2383" s="284">
        <v>776</v>
      </c>
      <c r="Y2383" s="284">
        <v>895</v>
      </c>
      <c r="Z2383" s="284">
        <v>1046</v>
      </c>
      <c r="AA2383" s="284">
        <v>920</v>
      </c>
      <c r="AB2383" s="284">
        <v>793</v>
      </c>
      <c r="AC2383" s="284">
        <v>924</v>
      </c>
      <c r="AD2383" s="284">
        <v>1087</v>
      </c>
      <c r="AE2383" s="284">
        <v>939</v>
      </c>
      <c r="AF2383" s="284">
        <v>829</v>
      </c>
      <c r="AG2383" s="284">
        <v>960</v>
      </c>
      <c r="AH2383" s="284">
        <v>1129</v>
      </c>
      <c r="AI2383" s="284">
        <v>867</v>
      </c>
      <c r="AJ2383" s="284">
        <v>830</v>
      </c>
      <c r="AK2383" s="284">
        <v>953</v>
      </c>
      <c r="AL2383" s="284">
        <v>1105</v>
      </c>
      <c r="AM2383" s="284">
        <v>785</v>
      </c>
      <c r="AN2383" s="284">
        <v>879</v>
      </c>
      <c r="AO2383" s="284">
        <v>993</v>
      </c>
      <c r="AP2383" s="284">
        <v>875</v>
      </c>
      <c r="AQ2383" s="284">
        <v>875</v>
      </c>
      <c r="AR2383" s="284">
        <v>954</v>
      </c>
      <c r="AS2383" s="284">
        <v>926</v>
      </c>
      <c r="AU2383" t="s">
        <v>1630</v>
      </c>
    </row>
    <row r="2384" spans="4:47" ht="13.5" customHeight="1">
      <c r="D2384" s="283" t="s">
        <v>3561</v>
      </c>
      <c r="E2384" s="282"/>
      <c r="F2384" s="285" t="s">
        <v>1640</v>
      </c>
      <c r="G2384" s="199">
        <v>6.8</v>
      </c>
      <c r="H2384" s="284">
        <v>802</v>
      </c>
      <c r="I2384" s="284">
        <v>877</v>
      </c>
      <c r="J2384" s="284">
        <v>991</v>
      </c>
      <c r="K2384" s="284">
        <v>834</v>
      </c>
      <c r="L2384" s="284">
        <v>895</v>
      </c>
      <c r="M2384" s="284">
        <v>1055</v>
      </c>
      <c r="N2384" s="284">
        <v>925</v>
      </c>
      <c r="O2384" s="284">
        <v>802</v>
      </c>
      <c r="P2384" s="284">
        <v>929</v>
      </c>
      <c r="Q2384" s="284">
        <v>1037</v>
      </c>
      <c r="R2384" s="284">
        <v>941</v>
      </c>
      <c r="S2384" s="284">
        <v>1012</v>
      </c>
      <c r="T2384" s="284">
        <v>1165</v>
      </c>
      <c r="U2384" s="284">
        <v>1332</v>
      </c>
      <c r="V2384" s="284">
        <v>1047</v>
      </c>
      <c r="W2384" s="284">
        <v>1120</v>
      </c>
      <c r="X2384" s="284">
        <v>776</v>
      </c>
      <c r="Y2384" s="284">
        <v>895</v>
      </c>
      <c r="Z2384" s="284">
        <v>1046</v>
      </c>
      <c r="AA2384" s="284">
        <v>920</v>
      </c>
      <c r="AB2384" s="284">
        <v>793</v>
      </c>
      <c r="AC2384" s="284">
        <v>924</v>
      </c>
      <c r="AD2384" s="284">
        <v>1087</v>
      </c>
      <c r="AE2384" s="284">
        <v>939</v>
      </c>
      <c r="AF2384" s="284">
        <v>829</v>
      </c>
      <c r="AG2384" s="284">
        <v>960</v>
      </c>
      <c r="AH2384" s="284">
        <v>1129</v>
      </c>
      <c r="AI2384" s="284">
        <v>867</v>
      </c>
      <c r="AJ2384" s="284">
        <v>830</v>
      </c>
      <c r="AK2384" s="284">
        <v>953</v>
      </c>
      <c r="AL2384" s="284">
        <v>1105</v>
      </c>
      <c r="AM2384" s="284">
        <v>785</v>
      </c>
      <c r="AN2384" s="284">
        <v>879</v>
      </c>
      <c r="AO2384" s="284">
        <v>993</v>
      </c>
      <c r="AP2384" s="284">
        <v>875</v>
      </c>
      <c r="AQ2384" s="284">
        <v>875</v>
      </c>
      <c r="AR2384" s="284">
        <v>954</v>
      </c>
      <c r="AS2384" s="284">
        <v>926</v>
      </c>
      <c r="AU2384" t="s">
        <v>3561</v>
      </c>
    </row>
    <row r="2385" spans="4:47" ht="13.5" customHeight="1">
      <c r="D2385" s="283" t="s">
        <v>1642</v>
      </c>
      <c r="E2385" s="293"/>
      <c r="F2385" s="285" t="s">
        <v>1644</v>
      </c>
      <c r="G2385" s="199">
        <v>0</v>
      </c>
      <c r="H2385" s="284">
        <v>52</v>
      </c>
      <c r="I2385" s="284">
        <v>52</v>
      </c>
      <c r="J2385" s="284">
        <v>52</v>
      </c>
      <c r="K2385" s="284">
        <v>52</v>
      </c>
      <c r="L2385" s="284">
        <v>52</v>
      </c>
      <c r="M2385" s="284">
        <v>52</v>
      </c>
      <c r="N2385" s="284">
        <v>52</v>
      </c>
      <c r="O2385" s="284">
        <v>52</v>
      </c>
      <c r="P2385" s="284">
        <v>52</v>
      </c>
      <c r="Q2385" s="284">
        <v>52</v>
      </c>
      <c r="R2385" s="284">
        <v>52</v>
      </c>
      <c r="S2385" s="284">
        <v>52</v>
      </c>
      <c r="T2385" s="284">
        <v>52</v>
      </c>
      <c r="U2385" s="284">
        <v>52</v>
      </c>
      <c r="V2385" s="284">
        <v>52</v>
      </c>
      <c r="W2385" s="284">
        <v>52</v>
      </c>
      <c r="X2385" s="284">
        <v>52</v>
      </c>
      <c r="Y2385" s="284">
        <v>52</v>
      </c>
      <c r="Z2385" s="284">
        <v>52</v>
      </c>
      <c r="AA2385" s="284">
        <v>52</v>
      </c>
      <c r="AB2385" s="284">
        <v>52</v>
      </c>
      <c r="AC2385" s="284">
        <v>52</v>
      </c>
      <c r="AD2385" s="284">
        <v>52</v>
      </c>
      <c r="AE2385" s="284">
        <v>52</v>
      </c>
      <c r="AF2385" s="284">
        <v>52</v>
      </c>
      <c r="AG2385" s="284">
        <v>52</v>
      </c>
      <c r="AH2385" s="284">
        <v>52</v>
      </c>
      <c r="AI2385" s="284">
        <v>52</v>
      </c>
      <c r="AJ2385" s="284">
        <v>52</v>
      </c>
      <c r="AK2385" s="284">
        <v>52</v>
      </c>
      <c r="AL2385" s="284">
        <v>52</v>
      </c>
      <c r="AM2385" s="284">
        <v>52</v>
      </c>
      <c r="AN2385" s="284">
        <v>52</v>
      </c>
      <c r="AO2385" s="284">
        <v>52</v>
      </c>
      <c r="AP2385" s="284">
        <v>52</v>
      </c>
      <c r="AQ2385" s="284">
        <v>52</v>
      </c>
      <c r="AR2385" s="284">
        <v>52</v>
      </c>
      <c r="AS2385" s="284">
        <v>52</v>
      </c>
      <c r="AU2385" t="s">
        <v>1642</v>
      </c>
    </row>
    <row r="2386" spans="4:47" ht="13.5" customHeight="1">
      <c r="D2386" s="283" t="s">
        <v>1790</v>
      </c>
      <c r="E2386" s="282"/>
      <c r="F2386" s="285" t="s">
        <v>4753</v>
      </c>
      <c r="G2386" s="199">
        <v>0</v>
      </c>
      <c r="H2386" s="287" t="s">
        <v>2022</v>
      </c>
      <c r="I2386" s="286">
        <v>0.6</v>
      </c>
      <c r="J2386" s="287" t="s">
        <v>2022</v>
      </c>
      <c r="K2386" s="287" t="s">
        <v>2022</v>
      </c>
      <c r="L2386" s="286">
        <v>0.6</v>
      </c>
      <c r="M2386" s="287" t="s">
        <v>2022</v>
      </c>
      <c r="N2386" s="287" t="s">
        <v>2022</v>
      </c>
      <c r="O2386" s="287" t="s">
        <v>2022</v>
      </c>
      <c r="P2386" s="286">
        <v>0.6</v>
      </c>
      <c r="Q2386" s="287" t="s">
        <v>2022</v>
      </c>
      <c r="R2386" s="287" t="s">
        <v>2022</v>
      </c>
      <c r="S2386" s="287" t="s">
        <v>2022</v>
      </c>
      <c r="T2386" s="286">
        <v>0.6</v>
      </c>
      <c r="U2386" s="287" t="s">
        <v>2022</v>
      </c>
      <c r="V2386" s="286">
        <v>0.6</v>
      </c>
      <c r="W2386" s="287" t="s">
        <v>2022</v>
      </c>
      <c r="X2386" s="287" t="s">
        <v>2022</v>
      </c>
      <c r="Y2386" s="286">
        <v>0.6</v>
      </c>
      <c r="Z2386" s="287" t="s">
        <v>2022</v>
      </c>
      <c r="AA2386" s="287" t="s">
        <v>2022</v>
      </c>
      <c r="AB2386" s="287" t="s">
        <v>2022</v>
      </c>
      <c r="AC2386" s="286">
        <v>0.6</v>
      </c>
      <c r="AD2386" s="287" t="s">
        <v>2022</v>
      </c>
      <c r="AE2386" s="287" t="s">
        <v>2022</v>
      </c>
      <c r="AF2386" s="287" t="s">
        <v>2022</v>
      </c>
      <c r="AG2386" s="286">
        <v>0.6</v>
      </c>
      <c r="AH2386" s="287" t="s">
        <v>2022</v>
      </c>
      <c r="AI2386" s="286">
        <v>0.6</v>
      </c>
      <c r="AJ2386" s="287" t="s">
        <v>2022</v>
      </c>
      <c r="AK2386" s="286">
        <v>0.6</v>
      </c>
      <c r="AL2386" s="287" t="s">
        <v>2022</v>
      </c>
      <c r="AM2386" s="287" t="s">
        <v>2022</v>
      </c>
      <c r="AN2386" s="286">
        <v>0.6</v>
      </c>
      <c r="AO2386" s="287" t="s">
        <v>2022</v>
      </c>
      <c r="AP2386" s="287" t="s">
        <v>2022</v>
      </c>
      <c r="AQ2386" s="287" t="s">
        <v>2022</v>
      </c>
      <c r="AR2386" s="287" t="s">
        <v>2022</v>
      </c>
      <c r="AS2386" s="287" t="s">
        <v>2022</v>
      </c>
      <c r="AU2386" t="s">
        <v>1790</v>
      </c>
    </row>
    <row r="2387" spans="4:47" ht="13.5" customHeight="1">
      <c r="O2387" s="287"/>
    </row>
  </sheetData>
  <sortState xmlns:xlrd2="http://schemas.microsoft.com/office/spreadsheetml/2017/richdata2" ref="A2:AW434">
    <sortCondition ref="AW2:AW434"/>
    <sortCondition ref="D2:D434"/>
  </sortState>
  <dataValidations count="1">
    <dataValidation type="textLength" operator="lessThanOrEqual" allowBlank="1" showInputMessage="1" showErrorMessage="1" error="Your entry is over 30 characters. Rewrite the description or enter the remaining text in front of the name in Desc 2" sqref="F27:F32 F2:F5 F34:F39 F7:F11 F13:F18 F20:F25 F1918 F125:F130 F132:F137 F184:F189 F111:F116 F118:F123 F139:F144 F209:F212 F198:F203 F78:F82 F220:F225 F214:F218 F227:F337 F471:F480 F755:F768 F775:F793 F799:F810 F813:F824 F828:F834 F838 F847:F855 F875 F881 F885:F902 F914:F917 F921 F924:F925 F931 F952:F954 F933:F947 F965:F966 F1001:F1003 F970:F998 F1656 F1715:F1818 F1916 F41:F49 F84:F93 F71:F76 F51:F55 F57:F62 F64:F69 F146:F154 F191:F196 F170:F175 F177:F182 F156:F161 F163:F168 F95:F97 F108:F109 F435:F443 F749:F750 F348:F429 F545:F693" xr:uid="{A81944AA-1C85-4086-B507-876940CBC654}">
      <formula1>30</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83"/>
  <sheetViews>
    <sheetView showGridLines="0" workbookViewId="0"/>
  </sheetViews>
  <sheetFormatPr defaultRowHeight="12.6"/>
  <cols>
    <col min="1" max="1" width="9.109375" customWidth="1"/>
  </cols>
  <sheetData>
    <row r="1" spans="1:14" ht="22.8">
      <c r="A1" s="226" t="s">
        <v>2145</v>
      </c>
      <c r="B1" s="20"/>
      <c r="C1" s="20"/>
      <c r="D1" s="20"/>
      <c r="E1" s="20"/>
      <c r="F1" s="20"/>
      <c r="G1" s="20"/>
      <c r="H1" s="20"/>
      <c r="I1" s="20"/>
      <c r="J1" s="20"/>
      <c r="K1" s="20"/>
      <c r="L1" s="20"/>
      <c r="M1" s="20"/>
      <c r="N1" s="20"/>
    </row>
    <row r="2" spans="1:14" ht="13.2">
      <c r="A2" s="20"/>
      <c r="B2" s="20"/>
      <c r="C2" s="20"/>
      <c r="D2" s="20"/>
      <c r="E2" s="20"/>
      <c r="F2" s="20"/>
      <c r="G2" s="20"/>
      <c r="H2" s="20"/>
      <c r="I2" s="20"/>
      <c r="J2" s="20"/>
      <c r="K2" s="20"/>
      <c r="L2" s="20"/>
      <c r="M2" s="20"/>
      <c r="N2" s="20"/>
    </row>
    <row r="3" spans="1:14" s="48" customFormat="1" ht="13.2">
      <c r="A3" s="227" t="s">
        <v>2191</v>
      </c>
      <c r="B3" s="227"/>
      <c r="C3" s="227"/>
      <c r="D3" s="227"/>
      <c r="E3" s="227"/>
      <c r="F3" s="227"/>
      <c r="G3" s="227"/>
      <c r="H3" s="227"/>
      <c r="I3" s="227"/>
      <c r="J3" s="227"/>
      <c r="K3" s="227"/>
      <c r="L3" s="227"/>
      <c r="M3" s="227"/>
      <c r="N3" s="227"/>
    </row>
    <row r="4" spans="1:14" s="48" customFormat="1" ht="13.2">
      <c r="A4" s="227"/>
      <c r="B4" s="227"/>
      <c r="C4" s="227"/>
      <c r="D4" s="227"/>
      <c r="E4" s="227"/>
      <c r="F4" s="227"/>
      <c r="G4" s="227"/>
      <c r="H4" s="227"/>
      <c r="I4" s="227"/>
      <c r="J4" s="227"/>
      <c r="K4" s="227"/>
      <c r="L4" s="227"/>
      <c r="M4" s="227"/>
      <c r="N4" s="227"/>
    </row>
    <row r="5" spans="1:14" s="48" customFormat="1" ht="13.2">
      <c r="A5" s="227" t="s">
        <v>5001</v>
      </c>
      <c r="B5" s="227"/>
      <c r="C5" s="227"/>
      <c r="D5" s="227"/>
      <c r="E5" s="227"/>
      <c r="F5" s="227"/>
      <c r="G5" s="227"/>
      <c r="H5" s="227"/>
      <c r="I5" s="227"/>
      <c r="J5" s="227"/>
      <c r="K5" s="227"/>
      <c r="L5" s="227"/>
      <c r="M5" s="227"/>
      <c r="N5" s="227"/>
    </row>
    <row r="6" spans="1:14" s="48" customFormat="1" ht="13.2">
      <c r="A6" s="227" t="s">
        <v>4808</v>
      </c>
      <c r="B6" s="227"/>
      <c r="C6" s="227"/>
      <c r="D6" s="227"/>
      <c r="E6" s="227"/>
      <c r="F6" s="227"/>
      <c r="G6" s="227"/>
      <c r="H6" s="227"/>
      <c r="I6" s="227"/>
      <c r="J6" s="227"/>
      <c r="K6" s="227"/>
      <c r="L6" s="227"/>
      <c r="M6" s="227"/>
      <c r="N6" s="227"/>
    </row>
    <row r="7" spans="1:14" s="48" customFormat="1" ht="13.2">
      <c r="A7" s="227" t="s">
        <v>4809</v>
      </c>
      <c r="B7" s="227"/>
      <c r="C7" s="227"/>
      <c r="D7" s="227"/>
      <c r="E7" s="227"/>
      <c r="F7" s="227"/>
      <c r="G7" s="227"/>
      <c r="H7" s="227"/>
      <c r="I7" s="227"/>
      <c r="J7" s="227"/>
      <c r="K7" s="227"/>
      <c r="L7" s="227"/>
      <c r="M7" s="227"/>
      <c r="N7" s="227"/>
    </row>
    <row r="8" spans="1:14" s="48" customFormat="1" ht="13.2">
      <c r="A8" s="227" t="s">
        <v>2199</v>
      </c>
      <c r="B8" s="227"/>
      <c r="C8" s="227"/>
      <c r="D8" s="227"/>
      <c r="E8" s="227"/>
      <c r="F8" s="227"/>
      <c r="G8" s="227"/>
      <c r="H8" s="227"/>
      <c r="I8" s="227"/>
      <c r="J8" s="227"/>
      <c r="K8" s="227"/>
      <c r="L8" s="227"/>
      <c r="M8" s="227"/>
      <c r="N8" s="227"/>
    </row>
    <row r="9" spans="1:14" s="48" customFormat="1" ht="13.2">
      <c r="A9" s="227" t="s">
        <v>2200</v>
      </c>
      <c r="B9" s="227"/>
      <c r="C9" s="227"/>
      <c r="D9" s="227"/>
      <c r="E9" s="227"/>
      <c r="F9" s="227"/>
      <c r="G9" s="227"/>
      <c r="H9" s="227"/>
      <c r="I9" s="227"/>
      <c r="J9" s="227"/>
      <c r="K9" s="227"/>
      <c r="L9" s="227"/>
      <c r="M9" s="227"/>
      <c r="N9" s="227"/>
    </row>
    <row r="10" spans="1:14" s="48" customFormat="1" ht="13.2">
      <c r="A10" s="227"/>
      <c r="B10" s="227"/>
      <c r="C10" s="227"/>
      <c r="D10" s="227"/>
      <c r="E10" s="227"/>
      <c r="F10" s="227"/>
      <c r="G10" s="227"/>
      <c r="H10" s="227"/>
      <c r="I10" s="227"/>
      <c r="J10" s="227"/>
      <c r="K10" s="227"/>
      <c r="L10" s="227"/>
      <c r="M10" s="227"/>
      <c r="N10" s="227"/>
    </row>
    <row r="11" spans="1:14" s="48" customFormat="1" ht="13.2">
      <c r="A11" s="227" t="s">
        <v>2201</v>
      </c>
      <c r="B11" s="227"/>
      <c r="C11" s="227"/>
      <c r="D11" s="227"/>
      <c r="E11" s="227"/>
      <c r="F11" s="227"/>
      <c r="G11" s="227"/>
      <c r="H11" s="227"/>
      <c r="I11" s="227"/>
      <c r="J11" s="227"/>
      <c r="K11" s="227"/>
      <c r="L11" s="227"/>
      <c r="M11" s="227"/>
      <c r="N11" s="227"/>
    </row>
    <row r="12" spans="1:14" s="48" customFormat="1" ht="13.2">
      <c r="A12" s="227" t="s">
        <v>5002</v>
      </c>
      <c r="B12" s="227"/>
      <c r="C12" s="227"/>
      <c r="D12" s="227"/>
      <c r="E12" s="227"/>
      <c r="F12" s="227"/>
      <c r="G12" s="227"/>
      <c r="H12" s="227"/>
      <c r="I12" s="227"/>
      <c r="J12" s="227"/>
      <c r="K12" s="227"/>
      <c r="L12" s="227"/>
      <c r="M12" s="227"/>
      <c r="N12" s="227"/>
    </row>
    <row r="13" spans="1:14" s="48" customFormat="1" ht="13.2">
      <c r="A13" s="227" t="s">
        <v>2202</v>
      </c>
      <c r="B13" s="227"/>
      <c r="C13" s="227"/>
      <c r="D13" s="227"/>
      <c r="E13" s="227"/>
      <c r="F13" s="227"/>
      <c r="G13" s="227"/>
      <c r="H13" s="227"/>
      <c r="I13" s="227"/>
      <c r="J13" s="227"/>
      <c r="K13" s="227"/>
      <c r="L13" s="227"/>
      <c r="M13" s="227"/>
      <c r="N13" s="227"/>
    </row>
    <row r="14" spans="1:14" s="48" customFormat="1" ht="13.2">
      <c r="A14" s="227" t="s">
        <v>2203</v>
      </c>
      <c r="B14" s="227"/>
      <c r="C14" s="227"/>
      <c r="D14" s="227"/>
      <c r="E14" s="227"/>
      <c r="F14" s="227"/>
      <c r="G14" s="227"/>
      <c r="H14" s="227"/>
      <c r="I14" s="227"/>
      <c r="J14" s="227"/>
      <c r="K14" s="227"/>
      <c r="L14" s="227"/>
      <c r="M14" s="227"/>
      <c r="N14" s="227"/>
    </row>
    <row r="15" spans="1:14" s="48" customFormat="1" ht="13.2">
      <c r="A15" s="227"/>
      <c r="B15" s="227"/>
      <c r="C15" s="227"/>
      <c r="D15" s="227"/>
      <c r="E15" s="227"/>
      <c r="F15" s="227"/>
      <c r="G15" s="227"/>
      <c r="H15" s="227"/>
      <c r="I15" s="227"/>
      <c r="J15" s="227"/>
      <c r="K15" s="227"/>
    </row>
    <row r="16" spans="1:14" s="48" customFormat="1" ht="13.2">
      <c r="A16" s="227"/>
      <c r="B16" s="227"/>
      <c r="C16" s="227"/>
      <c r="D16" s="227"/>
      <c r="E16" s="227"/>
      <c r="F16" s="227"/>
      <c r="G16" s="227"/>
      <c r="H16" s="227"/>
      <c r="I16" s="227"/>
      <c r="J16" s="227"/>
      <c r="K16" s="227"/>
    </row>
    <row r="17" spans="1:11" ht="15.6">
      <c r="A17" s="228" t="s">
        <v>2146</v>
      </c>
      <c r="B17" s="20"/>
      <c r="C17" s="20"/>
      <c r="D17" s="20"/>
      <c r="E17" s="20"/>
      <c r="F17" s="20"/>
      <c r="G17" s="20"/>
      <c r="H17" s="20"/>
      <c r="I17" s="20"/>
      <c r="J17" s="20"/>
      <c r="K17" s="20"/>
    </row>
    <row r="18" spans="1:11" s="48" customFormat="1" ht="13.2">
      <c r="A18" s="227" t="s">
        <v>2147</v>
      </c>
      <c r="B18" s="227"/>
      <c r="C18" s="227"/>
      <c r="D18" s="227"/>
      <c r="E18" s="227"/>
      <c r="F18" s="227"/>
      <c r="G18" s="227"/>
      <c r="H18" s="227"/>
      <c r="I18" s="227"/>
      <c r="J18" s="227"/>
      <c r="K18" s="227"/>
    </row>
    <row r="19" spans="1:11" s="48" customFormat="1" ht="13.2">
      <c r="A19" s="227" t="s">
        <v>2150</v>
      </c>
      <c r="B19" s="227"/>
      <c r="C19" s="227"/>
      <c r="D19" s="227"/>
      <c r="E19" s="227"/>
      <c r="F19" s="227"/>
      <c r="G19" s="227"/>
      <c r="H19" s="227"/>
      <c r="I19" s="227"/>
      <c r="J19" s="227"/>
      <c r="K19" s="227"/>
    </row>
    <row r="20" spans="1:11" s="48" customFormat="1" ht="13.2">
      <c r="A20" s="227" t="s">
        <v>4357</v>
      </c>
      <c r="B20" s="227"/>
      <c r="C20" s="227"/>
      <c r="D20" s="227"/>
      <c r="E20" s="227"/>
      <c r="F20" s="227"/>
      <c r="G20" s="227"/>
      <c r="H20" s="227"/>
      <c r="I20" s="227"/>
      <c r="J20" s="227"/>
      <c r="K20" s="227"/>
    </row>
    <row r="21" spans="1:11" s="48" customFormat="1" ht="13.2">
      <c r="A21" s="227" t="s">
        <v>3707</v>
      </c>
      <c r="B21" s="227"/>
      <c r="C21" s="227"/>
      <c r="D21" s="227"/>
      <c r="E21" s="227"/>
      <c r="F21" s="227"/>
      <c r="G21" s="227"/>
      <c r="H21" s="227"/>
      <c r="I21" s="227"/>
      <c r="J21" s="227"/>
      <c r="K21" s="227"/>
    </row>
    <row r="22" spans="1:11" s="48" customFormat="1" ht="13.2">
      <c r="A22" s="227" t="s">
        <v>4703</v>
      </c>
      <c r="B22" s="227"/>
      <c r="C22" s="227"/>
      <c r="D22" s="227"/>
      <c r="E22" s="227"/>
      <c r="F22" s="227"/>
      <c r="G22" s="227"/>
      <c r="H22" s="227"/>
      <c r="I22" s="227"/>
      <c r="J22" s="227"/>
      <c r="K22" s="227"/>
    </row>
    <row r="23" spans="1:11" s="48" customFormat="1" ht="13.2">
      <c r="A23" s="227" t="s">
        <v>4523</v>
      </c>
      <c r="B23" s="227"/>
      <c r="C23" s="227"/>
      <c r="D23" s="227"/>
      <c r="E23" s="227"/>
      <c r="F23" s="227"/>
      <c r="G23" s="227"/>
      <c r="H23" s="227"/>
      <c r="I23" s="227"/>
      <c r="J23" s="227"/>
      <c r="K23" s="227"/>
    </row>
    <row r="24" spans="1:11" s="48" customFormat="1" ht="13.2">
      <c r="A24" s="227" t="s">
        <v>2148</v>
      </c>
      <c r="B24" s="227"/>
      <c r="C24" s="227"/>
      <c r="D24" s="227"/>
      <c r="E24" s="227"/>
      <c r="F24" s="227"/>
      <c r="G24" s="227"/>
      <c r="H24" s="227"/>
      <c r="I24" s="227"/>
      <c r="J24" s="227"/>
      <c r="K24" s="227"/>
    </row>
    <row r="25" spans="1:11" s="48" customFormat="1" ht="13.2">
      <c r="A25" s="227"/>
      <c r="B25" s="227"/>
      <c r="C25" s="227"/>
      <c r="D25" s="227"/>
      <c r="E25" s="227"/>
      <c r="F25" s="227"/>
      <c r="G25" s="227"/>
      <c r="H25" s="227"/>
      <c r="I25" s="227"/>
      <c r="J25" s="227"/>
      <c r="K25" s="227"/>
    </row>
    <row r="26" spans="1:11" s="48" customFormat="1" ht="13.2">
      <c r="A26" s="227" t="s">
        <v>5016</v>
      </c>
      <c r="B26" s="227"/>
      <c r="C26" s="227"/>
      <c r="D26" s="227"/>
      <c r="E26" s="227"/>
      <c r="F26" s="227"/>
      <c r="G26" s="227"/>
      <c r="H26" s="227"/>
      <c r="I26" s="227"/>
      <c r="J26" s="227"/>
      <c r="K26" s="227"/>
    </row>
    <row r="27" spans="1:11" s="48" customFormat="1" ht="13.2">
      <c r="A27" s="227"/>
      <c r="B27" s="227"/>
      <c r="C27" s="227"/>
      <c r="D27" s="227"/>
      <c r="E27" s="227"/>
      <c r="F27" s="227"/>
      <c r="G27" s="227"/>
      <c r="H27" s="227"/>
      <c r="I27" s="227"/>
      <c r="J27" s="227"/>
      <c r="K27" s="227"/>
    </row>
    <row r="28" spans="1:11" s="48" customFormat="1" ht="13.2">
      <c r="A28" s="227" t="s">
        <v>5017</v>
      </c>
      <c r="B28" s="227"/>
      <c r="C28" s="227"/>
      <c r="D28" s="227"/>
      <c r="E28" s="227"/>
      <c r="F28" s="227"/>
      <c r="G28" s="227"/>
      <c r="H28" s="227"/>
      <c r="I28" s="227"/>
      <c r="J28" s="227"/>
      <c r="K28" s="227"/>
    </row>
    <row r="29" spans="1:11" s="48" customFormat="1" ht="13.2">
      <c r="A29" s="227"/>
      <c r="B29" s="227"/>
      <c r="C29" s="227"/>
      <c r="D29" s="227"/>
      <c r="E29" s="227"/>
      <c r="F29" s="227"/>
      <c r="G29" s="227"/>
      <c r="H29" s="227"/>
      <c r="I29" s="227"/>
      <c r="J29" s="227"/>
      <c r="K29" s="227"/>
    </row>
    <row r="30" spans="1:11" s="48" customFormat="1" ht="13.2">
      <c r="A30" s="227" t="s">
        <v>4810</v>
      </c>
      <c r="B30" s="227"/>
      <c r="C30" s="227"/>
      <c r="D30" s="227"/>
      <c r="E30" s="227"/>
      <c r="F30" s="227"/>
      <c r="G30" s="227"/>
      <c r="H30" s="227"/>
      <c r="I30" s="227"/>
      <c r="J30" s="227"/>
      <c r="K30" s="227"/>
    </row>
    <row r="31" spans="1:11" s="48" customFormat="1" ht="13.2">
      <c r="A31" s="227"/>
      <c r="B31" s="227"/>
      <c r="C31" s="227"/>
      <c r="D31" s="227"/>
      <c r="E31" s="227"/>
      <c r="F31" s="227"/>
      <c r="G31" s="227"/>
      <c r="H31" s="227"/>
      <c r="I31" s="227"/>
      <c r="J31" s="227"/>
      <c r="K31" s="227"/>
    </row>
    <row r="32" spans="1:11" s="48" customFormat="1" ht="13.2">
      <c r="A32" s="227" t="s">
        <v>2151</v>
      </c>
      <c r="B32" s="227"/>
      <c r="C32" s="227"/>
      <c r="D32" s="227"/>
      <c r="E32" s="227"/>
      <c r="F32" s="227"/>
      <c r="G32" s="227"/>
      <c r="H32" s="227"/>
      <c r="I32" s="227"/>
      <c r="J32" s="227"/>
      <c r="K32" s="227"/>
    </row>
    <row r="33" spans="1:11" s="48" customFormat="1" ht="13.2">
      <c r="A33" s="227"/>
      <c r="B33" s="227" t="s">
        <v>4358</v>
      </c>
      <c r="C33" s="227"/>
      <c r="D33" s="227"/>
      <c r="E33" s="227"/>
      <c r="F33" s="227"/>
      <c r="G33" s="227"/>
      <c r="H33" s="227"/>
      <c r="I33" s="227"/>
      <c r="J33" s="227"/>
      <c r="K33" s="227"/>
    </row>
    <row r="34" spans="1:11" s="48" customFormat="1" ht="13.2">
      <c r="A34" s="227"/>
      <c r="B34" s="227" t="s">
        <v>3596</v>
      </c>
      <c r="C34" s="227"/>
      <c r="D34" s="227"/>
      <c r="E34" s="227"/>
      <c r="F34" s="227"/>
      <c r="G34" s="227"/>
      <c r="H34" s="227"/>
      <c r="I34" s="227"/>
      <c r="J34" s="227"/>
      <c r="K34" s="227"/>
    </row>
    <row r="35" spans="1:11" s="48" customFormat="1" ht="13.2">
      <c r="A35" s="227"/>
      <c r="B35" s="227"/>
      <c r="C35" s="227" t="s">
        <v>3599</v>
      </c>
      <c r="D35" s="227"/>
      <c r="E35" s="227"/>
      <c r="F35" s="227"/>
      <c r="G35" s="227"/>
      <c r="H35" s="227"/>
      <c r="I35" s="227"/>
      <c r="J35" s="227"/>
      <c r="K35" s="227"/>
    </row>
    <row r="36" spans="1:11" s="48" customFormat="1" ht="13.2">
      <c r="A36" s="227"/>
      <c r="B36" s="227"/>
      <c r="C36" s="227" t="s">
        <v>3600</v>
      </c>
      <c r="D36" s="227"/>
      <c r="E36" s="227"/>
      <c r="F36" s="227"/>
      <c r="G36" s="227"/>
      <c r="H36" s="227"/>
      <c r="I36" s="227"/>
      <c r="J36" s="227"/>
      <c r="K36" s="227"/>
    </row>
    <row r="37" spans="1:11" s="48" customFormat="1" ht="13.2">
      <c r="A37" s="227"/>
      <c r="B37" s="227"/>
      <c r="C37" s="227" t="s">
        <v>3597</v>
      </c>
      <c r="D37" s="227"/>
      <c r="E37" s="227"/>
      <c r="F37" s="227"/>
      <c r="G37" s="227"/>
      <c r="H37" s="227"/>
      <c r="I37" s="227"/>
      <c r="J37" s="227"/>
      <c r="K37" s="227"/>
    </row>
    <row r="38" spans="1:11" s="48" customFormat="1" ht="13.2">
      <c r="A38" s="227"/>
      <c r="B38" s="227"/>
      <c r="C38" s="227" t="s">
        <v>3598</v>
      </c>
      <c r="D38" s="227"/>
      <c r="E38" s="227"/>
      <c r="F38" s="227"/>
      <c r="G38" s="227"/>
      <c r="H38" s="227"/>
      <c r="I38" s="227"/>
      <c r="J38" s="227"/>
      <c r="K38" s="227"/>
    </row>
    <row r="39" spans="1:11" s="48" customFormat="1" ht="13.2">
      <c r="A39" s="227"/>
      <c r="B39" s="227"/>
      <c r="C39" s="227" t="s">
        <v>3635</v>
      </c>
      <c r="D39" s="227"/>
      <c r="E39" s="227"/>
      <c r="F39" s="227"/>
      <c r="G39" s="227"/>
      <c r="H39" s="227"/>
      <c r="I39" s="227"/>
      <c r="J39" s="227"/>
      <c r="K39" s="227"/>
    </row>
    <row r="40" spans="1:11" s="48" customFormat="1" ht="13.2">
      <c r="A40" s="227"/>
      <c r="B40" s="227"/>
      <c r="C40" s="227" t="s">
        <v>4359</v>
      </c>
      <c r="D40" s="227"/>
      <c r="E40" s="227"/>
      <c r="F40" s="227"/>
      <c r="G40" s="227"/>
      <c r="H40" s="227"/>
      <c r="I40" s="227"/>
      <c r="J40" s="227"/>
      <c r="K40" s="227"/>
    </row>
    <row r="41" spans="1:11" s="48" customFormat="1" ht="13.2">
      <c r="A41" s="227"/>
      <c r="B41" s="227" t="s">
        <v>4360</v>
      </c>
      <c r="C41" s="227"/>
      <c r="D41" s="227"/>
      <c r="E41" s="227"/>
      <c r="F41" s="227"/>
      <c r="G41" s="227"/>
      <c r="H41" s="227"/>
      <c r="I41" s="227"/>
      <c r="J41" s="227"/>
      <c r="K41" s="227"/>
    </row>
    <row r="42" spans="1:11" s="48" customFormat="1" ht="13.2">
      <c r="A42" s="264" t="s">
        <v>4704</v>
      </c>
      <c r="B42" s="227"/>
      <c r="C42" s="227"/>
      <c r="D42" s="227"/>
      <c r="E42" s="227"/>
      <c r="F42" s="227"/>
      <c r="G42" s="227"/>
      <c r="H42" s="227"/>
      <c r="I42" s="227"/>
      <c r="J42" s="227"/>
      <c r="K42" s="227"/>
    </row>
    <row r="43" spans="1:11" s="48" customFormat="1" ht="13.2">
      <c r="A43" s="227" t="s">
        <v>4364</v>
      </c>
      <c r="B43" s="227"/>
      <c r="C43" s="227"/>
      <c r="D43" s="227"/>
      <c r="E43" s="227"/>
      <c r="F43" s="227"/>
      <c r="G43" s="227"/>
      <c r="H43" s="227"/>
      <c r="I43" s="227"/>
      <c r="J43" s="227"/>
      <c r="K43" s="227"/>
    </row>
    <row r="45" spans="1:11" s="48" customFormat="1" ht="13.2">
      <c r="A45" s="227" t="s">
        <v>2149</v>
      </c>
      <c r="B45" s="227"/>
      <c r="C45" s="227"/>
      <c r="D45" s="227"/>
      <c r="E45" s="227"/>
      <c r="F45" s="227"/>
      <c r="G45" s="227"/>
      <c r="H45" s="227"/>
      <c r="I45" s="227"/>
      <c r="J45" s="227"/>
      <c r="K45" s="227"/>
    </row>
    <row r="46" spans="1:11" s="48" customFormat="1" ht="13.2">
      <c r="A46" s="227"/>
      <c r="B46" s="227"/>
      <c r="C46" s="227"/>
      <c r="D46" s="227"/>
      <c r="E46" s="227"/>
      <c r="F46" s="227"/>
      <c r="G46" s="227"/>
      <c r="H46" s="227"/>
      <c r="I46" s="227"/>
      <c r="J46" s="227"/>
      <c r="K46" s="227"/>
    </row>
    <row r="47" spans="1:11" s="48" customFormat="1" ht="13.2">
      <c r="A47" s="227" t="s">
        <v>4315</v>
      </c>
      <c r="B47" s="227"/>
      <c r="C47" s="227"/>
      <c r="D47" s="227"/>
      <c r="E47" s="227"/>
      <c r="F47" s="227"/>
      <c r="G47" s="227"/>
      <c r="H47" s="227"/>
      <c r="I47" s="227"/>
      <c r="J47" s="227"/>
      <c r="K47" s="227"/>
    </row>
    <row r="48" spans="1:11" s="48" customFormat="1" ht="13.2">
      <c r="A48" s="227" t="s">
        <v>4316</v>
      </c>
      <c r="B48" s="227"/>
      <c r="C48" s="227"/>
      <c r="D48" s="227"/>
      <c r="E48" s="227"/>
      <c r="F48" s="227"/>
      <c r="G48" s="227"/>
      <c r="H48" s="227"/>
      <c r="I48" s="227"/>
      <c r="J48" s="227"/>
      <c r="K48" s="227"/>
    </row>
    <row r="49" spans="1:11" s="48" customFormat="1" ht="13.2">
      <c r="A49" s="227"/>
      <c r="B49" s="227"/>
      <c r="C49" s="227"/>
      <c r="D49" s="227"/>
      <c r="E49" s="227"/>
      <c r="F49" s="227"/>
      <c r="G49" s="227"/>
      <c r="H49" s="227"/>
      <c r="I49" s="227"/>
      <c r="J49" s="227"/>
      <c r="K49" s="227"/>
    </row>
    <row r="50" spans="1:11" s="48" customFormat="1" ht="13.2">
      <c r="A50" s="227" t="s">
        <v>5023</v>
      </c>
      <c r="B50" s="227"/>
      <c r="C50" s="227"/>
      <c r="D50" s="227"/>
      <c r="E50" s="227"/>
      <c r="F50" s="227"/>
      <c r="G50" s="227"/>
      <c r="H50" s="227"/>
      <c r="I50" s="227"/>
      <c r="J50" s="227"/>
      <c r="K50" s="227"/>
    </row>
    <row r="52" spans="1:11" s="48" customFormat="1" ht="13.2">
      <c r="A52" s="227" t="s">
        <v>5022</v>
      </c>
      <c r="B52" s="227"/>
      <c r="C52" s="227"/>
      <c r="D52" s="227"/>
      <c r="E52" s="227"/>
      <c r="F52" s="227"/>
      <c r="G52" s="227"/>
      <c r="H52" s="227"/>
      <c r="I52" s="227"/>
      <c r="J52" s="227"/>
      <c r="K52" s="227"/>
    </row>
    <row r="53" spans="1:11" s="48" customFormat="1" ht="13.2">
      <c r="A53" s="227" t="s">
        <v>5018</v>
      </c>
      <c r="B53" s="227" t="s">
        <v>5019</v>
      </c>
      <c r="C53" s="227"/>
      <c r="D53" s="227"/>
      <c r="E53" s="227"/>
      <c r="F53" s="227"/>
      <c r="G53" s="227"/>
      <c r="H53" s="227"/>
      <c r="I53" s="227"/>
      <c r="J53" s="227"/>
      <c r="K53" s="227"/>
    </row>
    <row r="54" spans="1:11" s="48" customFormat="1" ht="13.2">
      <c r="A54" s="227"/>
      <c r="B54" s="227" t="s">
        <v>5020</v>
      </c>
      <c r="C54" s="227"/>
      <c r="D54" s="227"/>
      <c r="E54" s="227"/>
      <c r="F54" s="227"/>
      <c r="G54" s="227"/>
      <c r="H54" s="227"/>
      <c r="I54" s="227"/>
      <c r="J54" s="227"/>
      <c r="K54" s="227"/>
    </row>
    <row r="55" spans="1:11" s="48" customFormat="1" ht="13.2">
      <c r="A55" s="227"/>
      <c r="B55" s="227" t="s">
        <v>5021</v>
      </c>
      <c r="C55" s="227"/>
      <c r="D55" s="227"/>
      <c r="E55" s="227"/>
      <c r="F55" s="227"/>
      <c r="G55" s="227"/>
      <c r="H55" s="227"/>
      <c r="I55" s="227"/>
      <c r="J55" s="227"/>
      <c r="K55" s="227"/>
    </row>
    <row r="56" spans="1:11" s="48" customFormat="1" ht="13.2">
      <c r="A56" s="227"/>
      <c r="B56" s="227"/>
      <c r="C56" s="227"/>
      <c r="D56" s="227"/>
      <c r="E56" s="227"/>
      <c r="F56" s="227"/>
      <c r="G56" s="227"/>
      <c r="H56" s="227"/>
      <c r="I56" s="227"/>
      <c r="J56" s="227"/>
      <c r="K56" s="227"/>
    </row>
    <row r="57" spans="1:11" s="48" customFormat="1" ht="13.2">
      <c r="A57" s="227"/>
      <c r="B57" s="227"/>
      <c r="C57" s="227"/>
      <c r="D57" s="227"/>
      <c r="E57" s="227"/>
      <c r="F57" s="227"/>
      <c r="G57" s="227"/>
      <c r="H57" s="227"/>
      <c r="I57" s="227"/>
      <c r="J57" s="227"/>
      <c r="K57" s="227"/>
    </row>
    <row r="58" spans="1:11" s="48" customFormat="1" ht="13.2">
      <c r="A58" s="227" t="s">
        <v>4361</v>
      </c>
      <c r="B58" s="227"/>
      <c r="C58" s="227"/>
      <c r="D58" s="227"/>
      <c r="E58" s="227"/>
      <c r="F58" s="227"/>
      <c r="G58" s="227"/>
      <c r="H58" s="227"/>
      <c r="I58" s="227"/>
      <c r="J58" s="227"/>
      <c r="K58" s="227"/>
    </row>
    <row r="59" spans="1:11" s="48" customFormat="1" ht="13.2">
      <c r="A59" s="227"/>
      <c r="B59" s="227"/>
      <c r="C59" s="227"/>
      <c r="D59" s="227"/>
      <c r="E59" s="227"/>
      <c r="F59" s="227"/>
      <c r="G59" s="227"/>
      <c r="H59" s="227"/>
      <c r="I59" s="227"/>
      <c r="J59" s="227"/>
      <c r="K59" s="227"/>
    </row>
    <row r="60" spans="1:11" s="48" customFormat="1" ht="13.2">
      <c r="A60" s="227" t="s">
        <v>3708</v>
      </c>
      <c r="B60" s="227"/>
      <c r="C60" s="227"/>
      <c r="D60" s="227"/>
      <c r="E60" s="227"/>
      <c r="F60" s="227"/>
      <c r="G60" s="227"/>
      <c r="H60" s="227"/>
      <c r="I60" s="227"/>
      <c r="J60" s="227"/>
      <c r="K60" s="227"/>
    </row>
    <row r="61" spans="1:11" s="48" customFormat="1" ht="13.2">
      <c r="A61" s="227"/>
      <c r="B61" s="227"/>
      <c r="C61" s="227"/>
      <c r="D61" s="227"/>
      <c r="E61" s="227"/>
      <c r="F61" s="227"/>
      <c r="G61" s="227"/>
      <c r="H61" s="227"/>
      <c r="I61" s="227"/>
      <c r="J61" s="227"/>
      <c r="K61" s="227"/>
    </row>
    <row r="62" spans="1:11" s="48" customFormat="1" ht="13.2">
      <c r="A62" s="227" t="s">
        <v>4705</v>
      </c>
      <c r="B62" s="227"/>
      <c r="C62" s="227"/>
      <c r="D62" s="227"/>
      <c r="E62" s="227"/>
      <c r="F62" s="227"/>
      <c r="G62" s="227"/>
      <c r="H62" s="227"/>
      <c r="I62" s="227"/>
      <c r="J62" s="227"/>
      <c r="K62" s="227"/>
    </row>
    <row r="63" spans="1:11" s="48" customFormat="1" ht="13.2">
      <c r="A63" s="227"/>
      <c r="B63" s="227"/>
      <c r="C63" s="227"/>
      <c r="D63" s="227"/>
      <c r="E63" s="227"/>
      <c r="F63" s="227"/>
      <c r="G63" s="227"/>
      <c r="H63" s="227"/>
      <c r="I63" s="227"/>
      <c r="J63" s="227"/>
      <c r="K63" s="227"/>
    </row>
    <row r="64" spans="1:11" s="48" customFormat="1" ht="13.2">
      <c r="A64" s="227" t="s">
        <v>4706</v>
      </c>
      <c r="B64" s="227"/>
      <c r="C64" s="227"/>
      <c r="D64" s="227"/>
      <c r="E64" s="227"/>
      <c r="F64" s="227"/>
      <c r="G64" s="227"/>
      <c r="H64" s="227"/>
      <c r="I64" s="227"/>
      <c r="J64" s="227"/>
      <c r="K64" s="227"/>
    </row>
    <row r="65" spans="1:11" s="48" customFormat="1" ht="13.2">
      <c r="A65" s="227"/>
      <c r="B65" s="227"/>
      <c r="C65" s="227"/>
      <c r="D65" s="227"/>
      <c r="E65" s="227"/>
      <c r="F65" s="227"/>
      <c r="G65" s="227"/>
      <c r="H65" s="227"/>
      <c r="I65" s="227"/>
      <c r="J65" s="227"/>
      <c r="K65" s="227"/>
    </row>
    <row r="66" spans="1:11" s="48" customFormat="1" ht="13.2">
      <c r="A66" s="227" t="s">
        <v>4707</v>
      </c>
      <c r="B66" s="227"/>
      <c r="C66" s="227"/>
      <c r="D66" s="227"/>
      <c r="E66" s="227"/>
      <c r="F66" s="227"/>
      <c r="G66" s="227"/>
      <c r="H66" s="227"/>
      <c r="I66" s="227"/>
      <c r="J66" s="227"/>
      <c r="K66" s="227"/>
    </row>
    <row r="67" spans="1:11" s="48" customFormat="1" ht="13.2">
      <c r="A67" s="227"/>
      <c r="B67" s="227"/>
      <c r="C67" s="227"/>
      <c r="D67" s="227"/>
      <c r="E67" s="227"/>
      <c r="F67" s="227"/>
      <c r="G67" s="227"/>
      <c r="H67" s="227"/>
      <c r="I67" s="227"/>
      <c r="J67" s="227"/>
      <c r="K67" s="227"/>
    </row>
    <row r="68" spans="1:11" s="48" customFormat="1" ht="15.6">
      <c r="A68" s="228" t="s">
        <v>4708</v>
      </c>
      <c r="B68" s="227"/>
      <c r="C68" s="227"/>
      <c r="D68" s="227"/>
      <c r="E68" s="227"/>
      <c r="F68" s="227"/>
      <c r="G68" s="227"/>
      <c r="H68" s="227"/>
      <c r="I68" s="227"/>
      <c r="J68" s="227"/>
      <c r="K68" s="227"/>
    </row>
    <row r="69" spans="1:11" s="48" customFormat="1" ht="13.2">
      <c r="A69" s="227" t="s">
        <v>4709</v>
      </c>
      <c r="B69" s="227"/>
      <c r="C69" s="227"/>
      <c r="D69" s="227"/>
      <c r="E69" s="227"/>
      <c r="F69" s="227"/>
      <c r="G69" s="227"/>
      <c r="H69" s="227"/>
      <c r="I69" s="227"/>
      <c r="J69" s="227"/>
      <c r="K69" s="227"/>
    </row>
    <row r="70" spans="1:11" ht="13.2">
      <c r="A70" s="227" t="s">
        <v>4710</v>
      </c>
      <c r="B70" s="20"/>
      <c r="C70" s="20"/>
      <c r="D70" s="20"/>
      <c r="E70" s="20"/>
      <c r="F70" s="20"/>
      <c r="G70" s="20"/>
      <c r="H70" s="20"/>
      <c r="I70" s="20"/>
      <c r="J70" s="20"/>
      <c r="K70" s="20"/>
    </row>
    <row r="71" spans="1:11" ht="13.2">
      <c r="A71" s="20"/>
      <c r="B71" s="20"/>
      <c r="C71" s="20"/>
      <c r="D71" s="20"/>
      <c r="E71" s="20"/>
      <c r="F71" s="20"/>
      <c r="G71" s="20"/>
      <c r="H71" s="20"/>
      <c r="I71" s="20"/>
      <c r="J71" s="20"/>
      <c r="K71" s="20"/>
    </row>
    <row r="72" spans="1:11" ht="15.6">
      <c r="A72" s="228" t="s">
        <v>2152</v>
      </c>
      <c r="B72" s="20"/>
      <c r="C72" s="20"/>
      <c r="D72" s="20"/>
      <c r="E72" s="20"/>
      <c r="F72" s="20"/>
      <c r="G72" s="20"/>
      <c r="H72" s="20"/>
      <c r="I72" s="20"/>
      <c r="J72" s="20"/>
      <c r="K72" s="20"/>
    </row>
    <row r="73" spans="1:11" s="48" customFormat="1" ht="13.2">
      <c r="A73" s="227" t="s">
        <v>2153</v>
      </c>
      <c r="B73" s="227"/>
      <c r="C73" s="227"/>
      <c r="D73" s="227"/>
      <c r="E73" s="227"/>
      <c r="F73" s="227"/>
      <c r="G73" s="227"/>
      <c r="H73" s="227"/>
      <c r="I73" s="227"/>
      <c r="J73" s="227"/>
      <c r="K73" s="227"/>
    </row>
    <row r="74" spans="1:11" s="48" customFormat="1" ht="13.2">
      <c r="A74" s="227" t="s">
        <v>2721</v>
      </c>
      <c r="B74" s="227"/>
      <c r="C74" s="227"/>
      <c r="D74" s="227"/>
      <c r="E74" s="227"/>
      <c r="F74" s="227"/>
      <c r="G74" s="227"/>
      <c r="H74" s="227"/>
      <c r="I74" s="227"/>
      <c r="J74" s="227"/>
      <c r="K74" s="227"/>
    </row>
    <row r="75" spans="1:11" s="48" customFormat="1" ht="13.2">
      <c r="A75" s="227" t="s">
        <v>2154</v>
      </c>
      <c r="B75" s="227"/>
      <c r="C75" s="227"/>
      <c r="D75" s="227"/>
      <c r="E75" s="227"/>
      <c r="F75" s="227"/>
      <c r="G75" s="227"/>
      <c r="H75" s="227"/>
      <c r="I75" s="227"/>
      <c r="J75" s="227"/>
      <c r="K75" s="227"/>
    </row>
    <row r="76" spans="1:11" s="48" customFormat="1" ht="13.2">
      <c r="A76" s="227"/>
      <c r="B76" s="227"/>
      <c r="C76" s="227"/>
      <c r="D76" s="227"/>
      <c r="E76" s="227"/>
      <c r="F76" s="227"/>
      <c r="G76" s="227"/>
      <c r="H76" s="227"/>
      <c r="I76" s="227"/>
      <c r="J76" s="227"/>
      <c r="K76" s="227"/>
    </row>
    <row r="77" spans="1:11" s="48" customFormat="1" ht="13.2">
      <c r="A77" s="227"/>
      <c r="B77" s="227"/>
      <c r="C77" s="227"/>
      <c r="D77" s="227"/>
      <c r="E77" s="227"/>
      <c r="F77" s="227"/>
      <c r="G77" s="227"/>
      <c r="H77" s="227"/>
      <c r="I77" s="227"/>
      <c r="J77" s="227"/>
      <c r="K77" s="227"/>
    </row>
    <row r="79" spans="1:11" s="20" customFormat="1" ht="13.2">
      <c r="A79" s="227" t="s">
        <v>2155</v>
      </c>
    </row>
    <row r="80" spans="1:11" s="20" customFormat="1" ht="13.2">
      <c r="A80" s="227" t="s">
        <v>2156</v>
      </c>
    </row>
    <row r="81" spans="1:1" s="20" customFormat="1" ht="13.2">
      <c r="A81" s="227" t="s">
        <v>2157</v>
      </c>
    </row>
    <row r="82" spans="1:1">
      <c r="A82" s="48"/>
    </row>
    <row r="83" spans="1:1">
      <c r="A83" s="48"/>
    </row>
  </sheetData>
  <sheetProtection algorithmName="SHA-512" hashValue="voJRbNr0yLT+GdeqU8s2OjXsA+s+vDvW6VTiQ4RzEVN2kH2LTxfCyELnxnuFErJ0K09yuG6y5idno1Ue3H4IWA==" saltValue="Ox46Vs6+Q5b5w8StPTAax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sheetPr>
  <dimension ref="A1:GP183"/>
  <sheetViews>
    <sheetView showGridLines="0" tabSelected="1" zoomScaleNormal="100" zoomScaleSheetLayoutView="100" workbookViewId="0">
      <pane ySplit="25" topLeftCell="A26" activePane="bottomLeft" state="frozen"/>
      <selection activeCell="K27" sqref="A1:XFD1048576"/>
      <selection pane="bottomLeft" activeCell="B3" sqref="B3:E3"/>
    </sheetView>
  </sheetViews>
  <sheetFormatPr defaultRowHeight="15.6"/>
  <cols>
    <col min="1" max="1" width="6.5546875" customWidth="1"/>
    <col min="2" max="2" width="27.33203125" customWidth="1"/>
    <col min="3" max="4" width="7" customWidth="1"/>
    <col min="5" max="5" width="22.5546875" customWidth="1"/>
    <col min="6" max="6" width="16.5546875" style="18" bestFit="1" customWidth="1"/>
    <col min="7" max="7" width="35.44140625" style="17" customWidth="1"/>
    <col min="8" max="8" width="34.88671875" style="22" customWidth="1"/>
    <col min="9" max="9" width="19" style="22" customWidth="1"/>
    <col min="10" max="10" width="9" customWidth="1"/>
    <col min="11" max="13" width="20.109375" customWidth="1"/>
  </cols>
  <sheetData>
    <row r="1" spans="1:198" ht="6" customHeight="1" thickBot="1"/>
    <row r="2" spans="1:198" s="49" customFormat="1" ht="20.100000000000001" customHeight="1" thickBot="1">
      <c r="B2" s="184" t="s">
        <v>5043</v>
      </c>
      <c r="C2" s="252"/>
      <c r="D2" s="253"/>
      <c r="E2" s="183" t="s">
        <v>1885</v>
      </c>
      <c r="F2" s="182">
        <f ca="1">TODAY()</f>
        <v>45380</v>
      </c>
      <c r="G2" s="436" t="s">
        <v>4701</v>
      </c>
      <c r="H2" s="437"/>
      <c r="J2" s="428" t="s">
        <v>2158</v>
      </c>
      <c r="K2" s="429"/>
    </row>
    <row r="3" spans="1:198" s="49" customFormat="1" ht="20.100000000000001" customHeight="1" thickTop="1" thickBot="1">
      <c r="B3" s="430" t="s">
        <v>4711</v>
      </c>
      <c r="C3" s="431"/>
      <c r="D3" s="431"/>
      <c r="E3" s="432"/>
      <c r="F3" s="265">
        <v>1</v>
      </c>
      <c r="G3" s="438"/>
      <c r="H3" s="439"/>
      <c r="J3" s="429"/>
      <c r="K3" s="429"/>
    </row>
    <row r="4" spans="1:198" s="49" customFormat="1" ht="20.100000000000001" customHeight="1" thickTop="1" thickBot="1">
      <c r="B4" s="430" t="s">
        <v>3704</v>
      </c>
      <c r="C4" s="431"/>
      <c r="D4" s="431"/>
      <c r="E4" s="432"/>
      <c r="F4" s="266">
        <v>0</v>
      </c>
      <c r="G4" s="440"/>
      <c r="H4" s="441"/>
      <c r="J4" s="429"/>
      <c r="K4" s="429"/>
    </row>
    <row r="5" spans="1:198" s="49" customFormat="1" ht="20.100000000000001" hidden="1" customHeight="1" thickTop="1" thickBot="1">
      <c r="B5" s="185" t="s">
        <v>3706</v>
      </c>
      <c r="C5" s="173"/>
      <c r="D5" s="174"/>
      <c r="E5" s="186" t="s">
        <v>4356</v>
      </c>
      <c r="F5" s="267" t="str">
        <f>IF(15*H5=0,"$0",IF(15*H5&lt;=75,"$75",IF(15*H5&gt;75, H5*15)))</f>
        <v>$0</v>
      </c>
      <c r="G5" s="185" t="s">
        <v>3705</v>
      </c>
      <c r="H5" s="175"/>
      <c r="K5" s="22"/>
    </row>
    <row r="6" spans="1:198" s="49" customFormat="1" ht="19.5" customHeight="1" thickTop="1" thickBot="1">
      <c r="B6" s="433" t="s">
        <v>4696</v>
      </c>
      <c r="C6" s="434"/>
      <c r="D6" s="434"/>
      <c r="E6" s="435"/>
      <c r="F6" s="266"/>
      <c r="G6" s="442" t="s">
        <v>4700</v>
      </c>
      <c r="H6" s="443"/>
      <c r="I6" s="259"/>
      <c r="J6" s="169"/>
      <c r="K6" s="22"/>
    </row>
    <row r="7" spans="1:198" s="49" customFormat="1" ht="19.5" customHeight="1" thickTop="1" thickBot="1">
      <c r="B7" s="433" t="s">
        <v>4518</v>
      </c>
      <c r="C7" s="434"/>
      <c r="D7" s="434"/>
      <c r="E7" s="435"/>
      <c r="F7" s="268"/>
      <c r="G7" s="176"/>
      <c r="H7" s="177"/>
      <c r="J7" s="169"/>
      <c r="K7" s="22"/>
    </row>
    <row r="8" spans="1:198" s="44" customFormat="1" ht="9" customHeight="1" thickBot="1">
      <c r="B8" s="221"/>
      <c r="C8" s="221"/>
      <c r="D8" s="221"/>
      <c r="E8" s="221"/>
      <c r="F8" s="222"/>
      <c r="G8" s="221"/>
      <c r="H8" s="221"/>
      <c r="K8" s="172"/>
    </row>
    <row r="9" spans="1:198" ht="21" customHeight="1" thickBot="1">
      <c r="B9" s="400" t="s">
        <v>2117</v>
      </c>
      <c r="C9" s="401"/>
      <c r="D9" s="401"/>
      <c r="E9" s="401"/>
      <c r="F9" s="401"/>
      <c r="G9" s="401" t="s">
        <v>2116</v>
      </c>
      <c r="H9" s="402"/>
      <c r="I9" s="66"/>
      <c r="J9" s="44"/>
      <c r="K9" s="22"/>
      <c r="L9" s="22"/>
      <c r="M9" s="22"/>
    </row>
    <row r="10" spans="1:198" ht="21" customHeight="1" thickBot="1">
      <c r="B10" s="451"/>
      <c r="C10" s="452"/>
      <c r="D10" s="452"/>
      <c r="E10" s="453"/>
      <c r="F10" s="453"/>
      <c r="G10" s="454"/>
      <c r="H10" s="455"/>
      <c r="I10" s="66"/>
      <c r="J10" s="44"/>
      <c r="K10" s="22"/>
      <c r="L10" s="22"/>
      <c r="M10" s="22"/>
    </row>
    <row r="11" spans="1:198" ht="21" customHeight="1">
      <c r="B11" s="313" t="s">
        <v>5009</v>
      </c>
      <c r="C11" s="407" t="s">
        <v>5032</v>
      </c>
      <c r="D11" s="425"/>
      <c r="E11" s="425"/>
      <c r="F11" s="407" t="s">
        <v>1883</v>
      </c>
      <c r="G11" s="408"/>
      <c r="H11" s="171"/>
      <c r="I11" s="66"/>
      <c r="J11" s="426" t="s">
        <v>4712</v>
      </c>
      <c r="K11" s="427"/>
      <c r="L11" s="22"/>
      <c r="M11" s="22"/>
    </row>
    <row r="12" spans="1:198" ht="21" customHeight="1">
      <c r="B12" s="312"/>
      <c r="C12" s="405">
        <f>IF(ISERROR(VLOOKUP(B12,NUMLU,3,FALSE)),0,(VLOOKUP(B12,NUMLU,3,FALSE)))</f>
        <v>0</v>
      </c>
      <c r="D12" s="416"/>
      <c r="E12" s="417"/>
      <c r="F12" s="405">
        <f>IF(ISERROR(VLOOKUP(B12,NUMLU,4,FALSE)),0,(VLOOKUP(B12,NUMLU,4,FALSE)))</f>
        <v>0</v>
      </c>
      <c r="G12" s="406"/>
      <c r="H12" s="67"/>
      <c r="I12" s="66"/>
      <c r="J12" s="427"/>
      <c r="K12" s="427"/>
      <c r="L12" s="22"/>
      <c r="M12" s="22"/>
    </row>
    <row r="13" spans="1:198" ht="30" customHeight="1">
      <c r="B13" s="325" t="s">
        <v>4355</v>
      </c>
      <c r="C13" s="323"/>
      <c r="D13" s="323"/>
      <c r="E13" s="67"/>
      <c r="F13" s="67"/>
      <c r="G13" s="347" t="s">
        <v>5015</v>
      </c>
      <c r="H13" s="67"/>
      <c r="I13" s="66"/>
      <c r="J13" s="427"/>
      <c r="K13" s="427"/>
      <c r="L13" s="22"/>
      <c r="M13" s="22"/>
    </row>
    <row r="14" spans="1:198" s="19" customFormat="1" ht="16.5" customHeight="1" thickBot="1">
      <c r="B14" s="326"/>
      <c r="C14" s="323"/>
      <c r="D14" s="323"/>
      <c r="E14" s="67"/>
      <c r="F14" s="67"/>
      <c r="G14" s="321"/>
      <c r="H14" s="67"/>
      <c r="I14" s="66"/>
      <c r="J14" s="427"/>
      <c r="K14" s="427"/>
      <c r="L14" s="22"/>
      <c r="M14" s="22"/>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row>
    <row r="15" spans="1:198" ht="20.25" customHeight="1" thickBot="1">
      <c r="A15" s="1"/>
      <c r="B15" s="67"/>
      <c r="C15" s="324"/>
      <c r="D15" s="324"/>
      <c r="E15" s="444" t="s">
        <v>4487</v>
      </c>
      <c r="F15" s="445"/>
      <c r="G15" s="322"/>
      <c r="H15" s="18"/>
      <c r="I15" s="29"/>
      <c r="J15" s="427"/>
      <c r="K15" s="427"/>
      <c r="L15" s="22"/>
      <c r="M15" s="22"/>
    </row>
    <row r="16" spans="1:198" ht="16.5" customHeight="1" thickBot="1">
      <c r="A16" s="1"/>
      <c r="B16" s="446" t="s">
        <v>2122</v>
      </c>
      <c r="C16" s="447"/>
      <c r="D16" s="447"/>
      <c r="E16" s="447"/>
      <c r="F16" s="448"/>
      <c r="G16" s="337" t="s">
        <v>4488</v>
      </c>
      <c r="H16" s="92"/>
      <c r="I16" s="29"/>
      <c r="J16" s="427"/>
      <c r="K16" s="427"/>
      <c r="L16" s="22"/>
      <c r="M16" s="22"/>
    </row>
    <row r="17" spans="1:13" ht="16.5" hidden="1" customHeight="1" thickBot="1">
      <c r="A17" s="1"/>
      <c r="B17" s="187" t="s">
        <v>4485</v>
      </c>
      <c r="C17" s="188"/>
      <c r="D17" s="449" t="s">
        <v>3948</v>
      </c>
      <c r="E17" s="372"/>
      <c r="F17" s="256">
        <f>IF(H12="Domestic20% PLYWD_DOM", 1,0)</f>
        <v>0</v>
      </c>
      <c r="G17" s="190">
        <v>0.2</v>
      </c>
      <c r="H17" s="193" t="s">
        <v>4492</v>
      </c>
      <c r="I17" s="29"/>
      <c r="J17" s="427"/>
      <c r="K17" s="427"/>
      <c r="L17" s="22"/>
      <c r="M17" s="22"/>
    </row>
    <row r="18" spans="1:13" ht="16.5" hidden="1" customHeight="1" thickBot="1">
      <c r="A18" s="1"/>
      <c r="B18" s="187" t="s">
        <v>4486</v>
      </c>
      <c r="C18" s="188"/>
      <c r="D18" s="449" t="s">
        <v>3948</v>
      </c>
      <c r="E18" s="450"/>
      <c r="F18" s="256">
        <f>IF(H12="Imported10% PLYWD_IMP", 1,0)</f>
        <v>0</v>
      </c>
      <c r="G18" s="190">
        <v>0.1</v>
      </c>
      <c r="H18" s="193" t="s">
        <v>4493</v>
      </c>
      <c r="I18" s="29"/>
      <c r="J18" s="427"/>
      <c r="K18" s="427"/>
      <c r="L18" s="22"/>
      <c r="M18" s="22"/>
    </row>
    <row r="19" spans="1:13" ht="16.5" hidden="1" customHeight="1" thickBot="1">
      <c r="A19" s="1"/>
      <c r="B19" s="187" t="s">
        <v>2124</v>
      </c>
      <c r="C19" s="188"/>
      <c r="D19" s="188"/>
      <c r="E19" s="188"/>
      <c r="F19" s="256">
        <f>IF(H14="Vintage", 1,0)</f>
        <v>0</v>
      </c>
      <c r="G19" s="190">
        <v>0.15</v>
      </c>
      <c r="H19" s="93" t="s">
        <v>1880</v>
      </c>
      <c r="I19" s="29"/>
      <c r="J19" s="427"/>
      <c r="K19" s="427"/>
      <c r="L19" s="22"/>
      <c r="M19" s="22"/>
    </row>
    <row r="20" spans="1:13" ht="16.5" hidden="1" customHeight="1" thickBot="1">
      <c r="A20" s="1"/>
      <c r="B20" s="187" t="s">
        <v>2125</v>
      </c>
      <c r="C20" s="188"/>
      <c r="D20" s="188"/>
      <c r="E20" s="188"/>
      <c r="F20" s="256">
        <f>IF(H14="Cottage", 1,0)</f>
        <v>0</v>
      </c>
      <c r="G20" s="190">
        <v>0.15</v>
      </c>
      <c r="H20" s="93"/>
      <c r="I20" s="29"/>
      <c r="J20" s="427"/>
      <c r="K20" s="427"/>
      <c r="L20" s="22"/>
      <c r="M20" s="22"/>
    </row>
    <row r="21" spans="1:13" ht="16.5" hidden="1" customHeight="1" thickBot="1">
      <c r="A21" s="1"/>
      <c r="B21" s="187" t="s">
        <v>2118</v>
      </c>
      <c r="C21" s="188"/>
      <c r="D21" s="188"/>
      <c r="E21" s="188"/>
      <c r="F21" s="256">
        <f>IF(H14="Rustic", 1,0)</f>
        <v>0</v>
      </c>
      <c r="G21" s="191">
        <v>0.2</v>
      </c>
      <c r="H21" s="93"/>
      <c r="I21" s="29"/>
      <c r="J21" s="427"/>
      <c r="K21" s="427"/>
      <c r="L21" s="22"/>
      <c r="M21" s="22"/>
    </row>
    <row r="22" spans="1:13" ht="16.5" hidden="1" customHeight="1" thickBot="1">
      <c r="A22" s="1"/>
      <c r="B22" s="422" t="s">
        <v>3856</v>
      </c>
      <c r="C22" s="423"/>
      <c r="D22" s="424"/>
      <c r="E22" s="189" t="s">
        <v>4481</v>
      </c>
      <c r="F22" s="256">
        <f>IF(G14="Alabaster (A Premium Finish)",1,IF(G14="Nutmeg (A Premium Finish)",1,IF(G14="Autumn (A Premium Finish)",1, IF(G14="ColdEmbers (A Premium Finish)",1,IF(G14="WinterSky (A Premium Finish)",1,IF(G14="Harvest (A Premium Finish)",1,IF(G14="BarnWood (A Premium Finish)",1,IF(G14="Dusk (A Premium Finish)",1,IF(G14="Sandy Cove (A Premium Finish)",1,0)))))))))</f>
        <v>0</v>
      </c>
      <c r="G22" s="190">
        <v>0.15</v>
      </c>
      <c r="H22" s="189" t="s">
        <v>3985</v>
      </c>
      <c r="I22" s="29"/>
      <c r="J22" s="427"/>
      <c r="K22" s="427"/>
      <c r="L22" s="22"/>
      <c r="M22" s="22"/>
    </row>
    <row r="23" spans="1:13" ht="16.5" hidden="1" customHeight="1" thickBot="1">
      <c r="A23" s="1"/>
      <c r="B23" s="187" t="s">
        <v>2119</v>
      </c>
      <c r="C23" s="188"/>
      <c r="D23" s="188"/>
      <c r="E23" s="188"/>
      <c r="F23" s="256">
        <f>IF(F14="Black",1,IF(F14="Mocha",1,0))</f>
        <v>0</v>
      </c>
      <c r="G23" s="191">
        <v>0.15</v>
      </c>
      <c r="H23" s="93"/>
      <c r="I23" s="29"/>
      <c r="J23" s="44"/>
      <c r="K23" s="22"/>
      <c r="L23" s="22"/>
      <c r="M23" s="22"/>
    </row>
    <row r="24" spans="1:13" ht="16.5" customHeight="1" thickBot="1">
      <c r="A24" s="1"/>
      <c r="B24" s="187" t="s">
        <v>2120</v>
      </c>
      <c r="C24" s="188"/>
      <c r="D24" s="188"/>
      <c r="E24" s="188"/>
      <c r="F24" s="256">
        <f>IF(G14="Glacier-PAINT",1,IF(G14="Black-PAINT",1,IF(G14="Origami White-PAINT",1, IF(G14="Anew Grey-PAINT",1,0))))</f>
        <v>0</v>
      </c>
      <c r="G24" s="190">
        <v>0.12</v>
      </c>
      <c r="H24" s="93"/>
      <c r="I24" s="29"/>
      <c r="J24" s="44"/>
      <c r="K24" s="22"/>
      <c r="L24" s="22"/>
      <c r="M24" s="22"/>
    </row>
    <row r="25" spans="1:13" ht="16.5" customHeight="1" thickTop="1" thickBot="1">
      <c r="A25" s="1"/>
      <c r="B25" s="187" t="s">
        <v>2121</v>
      </c>
      <c r="C25" s="188"/>
      <c r="D25" s="188"/>
      <c r="E25" s="188"/>
      <c r="F25" s="256">
        <f>IF(G14="Custom-PAINT", 1,0)</f>
        <v>0</v>
      </c>
      <c r="G25" s="192">
        <v>0.22</v>
      </c>
      <c r="H25" s="93"/>
      <c r="I25" s="29"/>
      <c r="J25" s="44"/>
      <c r="K25" s="339" t="s">
        <v>4994</v>
      </c>
      <c r="L25" s="456" t="s">
        <v>5010</v>
      </c>
      <c r="M25" s="457"/>
    </row>
    <row r="26" spans="1:13" s="232" customFormat="1" ht="12" customHeight="1" thickTop="1" thickBot="1">
      <c r="A26" s="244"/>
      <c r="B26" s="245"/>
      <c r="C26" s="246"/>
      <c r="D26" s="246"/>
      <c r="E26" s="246"/>
      <c r="F26" s="84"/>
      <c r="G26" s="247"/>
      <c r="H26" s="248"/>
      <c r="I26" s="28"/>
      <c r="J26" s="44"/>
      <c r="K26" s="249">
        <v>1</v>
      </c>
      <c r="L26" s="249">
        <v>2</v>
      </c>
      <c r="M26" s="249">
        <v>3</v>
      </c>
    </row>
    <row r="27" spans="1:13" s="2" customFormat="1" ht="41.25" customHeight="1" thickTop="1" thickBot="1">
      <c r="A27" s="16"/>
      <c r="B27" s="458"/>
      <c r="C27" s="459"/>
      <c r="D27" s="459"/>
      <c r="E27" s="459"/>
      <c r="F27" s="459"/>
      <c r="G27" s="459"/>
      <c r="H27" s="460"/>
      <c r="I27" s="70"/>
      <c r="J27" s="208" t="s">
        <v>3614</v>
      </c>
      <c r="K27" s="342" t="s">
        <v>5012</v>
      </c>
      <c r="L27" s="343" t="s">
        <v>4923</v>
      </c>
      <c r="M27" s="344" t="s">
        <v>5034</v>
      </c>
    </row>
    <row r="28" spans="1:13" s="101" customFormat="1" ht="18.75" customHeight="1" thickBot="1">
      <c r="A28" s="255" t="s">
        <v>3646</v>
      </c>
      <c r="B28" s="102" t="s">
        <v>1170</v>
      </c>
      <c r="C28" s="103" t="s">
        <v>4305</v>
      </c>
      <c r="D28" s="103" t="s">
        <v>4306</v>
      </c>
      <c r="E28" s="103" t="s">
        <v>4276</v>
      </c>
      <c r="F28" s="104" t="s">
        <v>3877</v>
      </c>
      <c r="G28" s="461" t="s">
        <v>3595</v>
      </c>
      <c r="H28" s="462"/>
      <c r="I28" s="104" t="s">
        <v>4479</v>
      </c>
      <c r="J28" s="206"/>
      <c r="K28" s="207"/>
      <c r="L28" s="207"/>
      <c r="M28" s="207"/>
    </row>
    <row r="29" spans="1:13" s="232" customFormat="1" ht="17.100000000000001" customHeight="1" thickBot="1">
      <c r="A29" s="229"/>
      <c r="B29" s="307"/>
      <c r="C29" s="308"/>
      <c r="D29" s="308"/>
      <c r="E29" s="307"/>
      <c r="F29" s="309">
        <v>0</v>
      </c>
      <c r="G29" s="269">
        <f t="shared" ref="G29:G93" si="0">IF(ISERROR(VLOOKUP($B29,PRICELU,3,FALSE)),0,(VLOOKUP($B29,PRICELU,3,FALSE)))</f>
        <v>0</v>
      </c>
      <c r="H29" s="270">
        <f t="shared" ref="H29:H93" si="1">IF(ISERROR(VLOOKUP($E29,PRICELU,3,FALSE)),0,(VLOOKUP($E29,PRICELU,3,FALSE)))</f>
        <v>0</v>
      </c>
      <c r="I29" s="271"/>
      <c r="J29" s="230">
        <f t="shared" ref="J29:J60" si="2">IF(ISERROR(VLOOKUP($B29,PRICELU,4,FALSE)),0,(VLOOKUP($B29,PRICELU,4,FALSE)))*$F29+IF(ISERROR(VLOOKUP($E29,PRICELU,4,FALSE)),0,(VLOOKUP($E29,PRICELU,4,FALSE)))*$F29</f>
        <v>0</v>
      </c>
      <c r="K29" s="231">
        <f t="shared" ref="K29:K92" si="3">(IF(ISERROR(VLOOKUP($B29,PRICELU,5,FALSE)),0,(VLOOKUP($B29,PRICELU,5,FALSE)))*$F29+IF(ISERROR(VLOOKUP($E29,PRICELU,5,FALSE)),0,(VLOOKUP($E29,PRICELU,5,FALSE)))*$F29)*$F$3</f>
        <v>0</v>
      </c>
      <c r="L29" s="231">
        <f t="shared" ref="L29:L60" si="4">(IF(ISERROR(VLOOKUP($B29,PRICELU,6,FALSE)),0,(VLOOKUP($B29,PRICELU,6,FALSE)))*$F29+IF(ISERROR(VLOOKUP($E29,PRICELU,6,FALSE)),0,(VLOOKUP($E29,PRICELU,6,FALSE)))*$F29)*$F$3</f>
        <v>0</v>
      </c>
      <c r="M29" s="231">
        <f t="shared" ref="M29:M60" si="5">(IF(ISERROR(VLOOKUP($B29,PRICELU,7,FALSE)),0,(VLOOKUP($B29,PRICELU,7,FALSE)))*$F29+IF(ISERROR(VLOOKUP($E29,PRICELU,7,FALSE)),0,(VLOOKUP($E29,PRICELU,7,FALSE)))*$F29)*$F$3</f>
        <v>0</v>
      </c>
    </row>
    <row r="30" spans="1:13" s="232" customFormat="1" ht="17.100000000000001" customHeight="1" thickBot="1">
      <c r="A30" s="229"/>
      <c r="B30" s="307"/>
      <c r="C30" s="308"/>
      <c r="D30" s="308"/>
      <c r="E30" s="307"/>
      <c r="F30" s="309">
        <v>0</v>
      </c>
      <c r="G30" s="269">
        <f t="shared" si="0"/>
        <v>0</v>
      </c>
      <c r="H30" s="270">
        <f t="shared" si="1"/>
        <v>0</v>
      </c>
      <c r="I30" s="271"/>
      <c r="J30" s="230">
        <f t="shared" si="2"/>
        <v>0</v>
      </c>
      <c r="K30" s="231">
        <f t="shared" si="3"/>
        <v>0</v>
      </c>
      <c r="L30" s="231">
        <f t="shared" si="4"/>
        <v>0</v>
      </c>
      <c r="M30" s="231">
        <f t="shared" si="5"/>
        <v>0</v>
      </c>
    </row>
    <row r="31" spans="1:13" s="232" customFormat="1" ht="17.100000000000001" customHeight="1" thickBot="1">
      <c r="A31" s="229"/>
      <c r="B31" s="307"/>
      <c r="C31" s="308"/>
      <c r="D31" s="308"/>
      <c r="E31" s="307"/>
      <c r="F31" s="309">
        <v>0</v>
      </c>
      <c r="G31" s="269">
        <f t="shared" si="0"/>
        <v>0</v>
      </c>
      <c r="H31" s="270">
        <f t="shared" si="1"/>
        <v>0</v>
      </c>
      <c r="I31" s="271"/>
      <c r="J31" s="230">
        <f t="shared" si="2"/>
        <v>0</v>
      </c>
      <c r="K31" s="231">
        <f t="shared" si="3"/>
        <v>0</v>
      </c>
      <c r="L31" s="231">
        <f t="shared" si="4"/>
        <v>0</v>
      </c>
      <c r="M31" s="231">
        <f t="shared" si="5"/>
        <v>0</v>
      </c>
    </row>
    <row r="32" spans="1:13" s="232" customFormat="1" ht="17.100000000000001" customHeight="1" thickBot="1">
      <c r="A32" s="229"/>
      <c r="B32" s="307"/>
      <c r="C32" s="308"/>
      <c r="D32" s="308"/>
      <c r="E32" s="307"/>
      <c r="F32" s="309">
        <v>0</v>
      </c>
      <c r="G32" s="269">
        <f t="shared" si="0"/>
        <v>0</v>
      </c>
      <c r="H32" s="270">
        <f t="shared" si="1"/>
        <v>0</v>
      </c>
      <c r="I32" s="271"/>
      <c r="J32" s="230">
        <f t="shared" si="2"/>
        <v>0</v>
      </c>
      <c r="K32" s="231">
        <f t="shared" si="3"/>
        <v>0</v>
      </c>
      <c r="L32" s="231">
        <f t="shared" si="4"/>
        <v>0</v>
      </c>
      <c r="M32" s="231">
        <f t="shared" si="5"/>
        <v>0</v>
      </c>
    </row>
    <row r="33" spans="1:13" s="232" customFormat="1" ht="17.100000000000001" customHeight="1" thickBot="1">
      <c r="A33" s="229"/>
      <c r="B33" s="307"/>
      <c r="C33" s="308"/>
      <c r="D33" s="308"/>
      <c r="E33" s="307"/>
      <c r="F33" s="309">
        <v>0</v>
      </c>
      <c r="G33" s="269">
        <f t="shared" si="0"/>
        <v>0</v>
      </c>
      <c r="H33" s="270">
        <f t="shared" si="1"/>
        <v>0</v>
      </c>
      <c r="I33" s="271"/>
      <c r="J33" s="230">
        <f t="shared" si="2"/>
        <v>0</v>
      </c>
      <c r="K33" s="231">
        <f t="shared" si="3"/>
        <v>0</v>
      </c>
      <c r="L33" s="231">
        <f t="shared" si="4"/>
        <v>0</v>
      </c>
      <c r="M33" s="231">
        <f t="shared" si="5"/>
        <v>0</v>
      </c>
    </row>
    <row r="34" spans="1:13" s="232" customFormat="1" ht="17.100000000000001" customHeight="1" thickBot="1">
      <c r="A34" s="229"/>
      <c r="B34" s="307"/>
      <c r="C34" s="308"/>
      <c r="D34" s="308"/>
      <c r="E34" s="307"/>
      <c r="F34" s="309">
        <v>0</v>
      </c>
      <c r="G34" s="269">
        <f t="shared" si="0"/>
        <v>0</v>
      </c>
      <c r="H34" s="270">
        <f t="shared" si="1"/>
        <v>0</v>
      </c>
      <c r="I34" s="271"/>
      <c r="J34" s="230">
        <f t="shared" si="2"/>
        <v>0</v>
      </c>
      <c r="K34" s="231">
        <f t="shared" si="3"/>
        <v>0</v>
      </c>
      <c r="L34" s="231">
        <f t="shared" si="4"/>
        <v>0</v>
      </c>
      <c r="M34" s="231">
        <f t="shared" si="5"/>
        <v>0</v>
      </c>
    </row>
    <row r="35" spans="1:13" s="232" customFormat="1" ht="17.100000000000001" customHeight="1" thickBot="1">
      <c r="A35" s="229"/>
      <c r="B35" s="307"/>
      <c r="C35" s="308"/>
      <c r="D35" s="308"/>
      <c r="E35" s="307"/>
      <c r="F35" s="309">
        <v>0</v>
      </c>
      <c r="G35" s="269">
        <f t="shared" si="0"/>
        <v>0</v>
      </c>
      <c r="H35" s="270">
        <f t="shared" si="1"/>
        <v>0</v>
      </c>
      <c r="I35" s="271"/>
      <c r="J35" s="230">
        <f t="shared" si="2"/>
        <v>0</v>
      </c>
      <c r="K35" s="231">
        <f t="shared" si="3"/>
        <v>0</v>
      </c>
      <c r="L35" s="231">
        <f t="shared" si="4"/>
        <v>0</v>
      </c>
      <c r="M35" s="231">
        <f t="shared" si="5"/>
        <v>0</v>
      </c>
    </row>
    <row r="36" spans="1:13" s="232" customFormat="1" ht="17.100000000000001" customHeight="1" thickBot="1">
      <c r="A36" s="229"/>
      <c r="B36" s="307"/>
      <c r="C36" s="308"/>
      <c r="D36" s="308"/>
      <c r="E36" s="307"/>
      <c r="F36" s="309">
        <v>0</v>
      </c>
      <c r="G36" s="269">
        <f t="shared" si="0"/>
        <v>0</v>
      </c>
      <c r="H36" s="270">
        <f t="shared" si="1"/>
        <v>0</v>
      </c>
      <c r="I36" s="271"/>
      <c r="J36" s="230">
        <f t="shared" si="2"/>
        <v>0</v>
      </c>
      <c r="K36" s="231">
        <f t="shared" si="3"/>
        <v>0</v>
      </c>
      <c r="L36" s="231">
        <f t="shared" si="4"/>
        <v>0</v>
      </c>
      <c r="M36" s="231">
        <f t="shared" si="5"/>
        <v>0</v>
      </c>
    </row>
    <row r="37" spans="1:13" s="232" customFormat="1" ht="17.100000000000001" customHeight="1" thickBot="1">
      <c r="A37" s="229"/>
      <c r="B37" s="307"/>
      <c r="C37" s="308"/>
      <c r="D37" s="308"/>
      <c r="E37" s="307"/>
      <c r="F37" s="309">
        <v>0</v>
      </c>
      <c r="G37" s="269">
        <f t="shared" si="0"/>
        <v>0</v>
      </c>
      <c r="H37" s="270">
        <f t="shared" si="1"/>
        <v>0</v>
      </c>
      <c r="I37" s="271"/>
      <c r="J37" s="230">
        <f t="shared" si="2"/>
        <v>0</v>
      </c>
      <c r="K37" s="231">
        <f t="shared" si="3"/>
        <v>0</v>
      </c>
      <c r="L37" s="231">
        <f t="shared" si="4"/>
        <v>0</v>
      </c>
      <c r="M37" s="231">
        <f t="shared" si="5"/>
        <v>0</v>
      </c>
    </row>
    <row r="38" spans="1:13" s="232" customFormat="1" ht="17.100000000000001" customHeight="1" thickBot="1">
      <c r="A38" s="229"/>
      <c r="B38" s="307"/>
      <c r="C38" s="308"/>
      <c r="D38" s="308"/>
      <c r="E38" s="307"/>
      <c r="F38" s="309">
        <v>0</v>
      </c>
      <c r="G38" s="269">
        <f t="shared" si="0"/>
        <v>0</v>
      </c>
      <c r="H38" s="270">
        <f t="shared" si="1"/>
        <v>0</v>
      </c>
      <c r="I38" s="271"/>
      <c r="J38" s="230">
        <f t="shared" si="2"/>
        <v>0</v>
      </c>
      <c r="K38" s="231">
        <f t="shared" si="3"/>
        <v>0</v>
      </c>
      <c r="L38" s="231">
        <f t="shared" si="4"/>
        <v>0</v>
      </c>
      <c r="M38" s="231">
        <f t="shared" si="5"/>
        <v>0</v>
      </c>
    </row>
    <row r="39" spans="1:13" s="232" customFormat="1" ht="17.100000000000001" customHeight="1" thickBot="1">
      <c r="A39" s="229"/>
      <c r="B39" s="307"/>
      <c r="C39" s="308"/>
      <c r="D39" s="308"/>
      <c r="E39" s="307"/>
      <c r="F39" s="309">
        <v>0</v>
      </c>
      <c r="G39" s="269">
        <f t="shared" si="0"/>
        <v>0</v>
      </c>
      <c r="H39" s="270">
        <f t="shared" si="1"/>
        <v>0</v>
      </c>
      <c r="I39" s="271"/>
      <c r="J39" s="230">
        <f t="shared" si="2"/>
        <v>0</v>
      </c>
      <c r="K39" s="231">
        <f t="shared" si="3"/>
        <v>0</v>
      </c>
      <c r="L39" s="231">
        <f t="shared" si="4"/>
        <v>0</v>
      </c>
      <c r="M39" s="231">
        <f t="shared" si="5"/>
        <v>0</v>
      </c>
    </row>
    <row r="40" spans="1:13" s="232" customFormat="1" ht="17.100000000000001" customHeight="1" thickBot="1">
      <c r="A40" s="229"/>
      <c r="B40" s="307"/>
      <c r="C40" s="308"/>
      <c r="D40" s="308"/>
      <c r="E40" s="307"/>
      <c r="F40" s="309">
        <v>0</v>
      </c>
      <c r="G40" s="269">
        <f t="shared" si="0"/>
        <v>0</v>
      </c>
      <c r="H40" s="270">
        <f t="shared" si="1"/>
        <v>0</v>
      </c>
      <c r="I40" s="271"/>
      <c r="J40" s="230">
        <f t="shared" si="2"/>
        <v>0</v>
      </c>
      <c r="K40" s="231">
        <f t="shared" si="3"/>
        <v>0</v>
      </c>
      <c r="L40" s="231">
        <f t="shared" si="4"/>
        <v>0</v>
      </c>
      <c r="M40" s="231">
        <f t="shared" si="5"/>
        <v>0</v>
      </c>
    </row>
    <row r="41" spans="1:13" s="232" customFormat="1" ht="17.100000000000001" customHeight="1" thickBot="1">
      <c r="A41" s="229"/>
      <c r="B41" s="307"/>
      <c r="C41" s="308"/>
      <c r="D41" s="308"/>
      <c r="E41" s="307"/>
      <c r="F41" s="309">
        <v>0</v>
      </c>
      <c r="G41" s="269">
        <f t="shared" si="0"/>
        <v>0</v>
      </c>
      <c r="H41" s="270">
        <f t="shared" si="1"/>
        <v>0</v>
      </c>
      <c r="I41" s="271"/>
      <c r="J41" s="230">
        <f t="shared" si="2"/>
        <v>0</v>
      </c>
      <c r="K41" s="231">
        <f t="shared" si="3"/>
        <v>0</v>
      </c>
      <c r="L41" s="231">
        <f t="shared" si="4"/>
        <v>0</v>
      </c>
      <c r="M41" s="231">
        <f t="shared" si="5"/>
        <v>0</v>
      </c>
    </row>
    <row r="42" spans="1:13" s="232" customFormat="1" ht="17.100000000000001" customHeight="1" thickBot="1">
      <c r="A42" s="229"/>
      <c r="B42" s="307"/>
      <c r="C42" s="308"/>
      <c r="D42" s="308"/>
      <c r="E42" s="307"/>
      <c r="F42" s="309">
        <v>0</v>
      </c>
      <c r="G42" s="269">
        <f t="shared" si="0"/>
        <v>0</v>
      </c>
      <c r="H42" s="270">
        <f t="shared" si="1"/>
        <v>0</v>
      </c>
      <c r="I42" s="271"/>
      <c r="J42" s="230">
        <f t="shared" si="2"/>
        <v>0</v>
      </c>
      <c r="K42" s="231">
        <f t="shared" si="3"/>
        <v>0</v>
      </c>
      <c r="L42" s="231">
        <f t="shared" si="4"/>
        <v>0</v>
      </c>
      <c r="M42" s="231">
        <f t="shared" si="5"/>
        <v>0</v>
      </c>
    </row>
    <row r="43" spans="1:13" s="232" customFormat="1" ht="17.100000000000001" customHeight="1" thickBot="1">
      <c r="A43" s="229"/>
      <c r="B43" s="307"/>
      <c r="C43" s="308"/>
      <c r="D43" s="308"/>
      <c r="E43" s="307"/>
      <c r="F43" s="309">
        <v>0</v>
      </c>
      <c r="G43" s="269">
        <f t="shared" si="0"/>
        <v>0</v>
      </c>
      <c r="H43" s="270">
        <f t="shared" si="1"/>
        <v>0</v>
      </c>
      <c r="I43" s="271"/>
      <c r="J43" s="230">
        <f t="shared" si="2"/>
        <v>0</v>
      </c>
      <c r="K43" s="231">
        <f t="shared" si="3"/>
        <v>0</v>
      </c>
      <c r="L43" s="231">
        <f t="shared" si="4"/>
        <v>0</v>
      </c>
      <c r="M43" s="231">
        <f t="shared" si="5"/>
        <v>0</v>
      </c>
    </row>
    <row r="44" spans="1:13" s="232" customFormat="1" ht="17.100000000000001" customHeight="1" thickBot="1">
      <c r="A44" s="229"/>
      <c r="B44" s="307"/>
      <c r="C44" s="308"/>
      <c r="D44" s="308"/>
      <c r="E44" s="307"/>
      <c r="F44" s="309">
        <v>0</v>
      </c>
      <c r="G44" s="269">
        <f t="shared" si="0"/>
        <v>0</v>
      </c>
      <c r="H44" s="270">
        <f t="shared" si="1"/>
        <v>0</v>
      </c>
      <c r="I44" s="271"/>
      <c r="J44" s="230">
        <f t="shared" si="2"/>
        <v>0</v>
      </c>
      <c r="K44" s="231">
        <f t="shared" si="3"/>
        <v>0</v>
      </c>
      <c r="L44" s="231">
        <f t="shared" si="4"/>
        <v>0</v>
      </c>
      <c r="M44" s="231">
        <f t="shared" si="5"/>
        <v>0</v>
      </c>
    </row>
    <row r="45" spans="1:13" s="232" customFormat="1" ht="17.100000000000001" customHeight="1" thickBot="1">
      <c r="A45" s="229"/>
      <c r="B45" s="307"/>
      <c r="C45" s="308"/>
      <c r="D45" s="308"/>
      <c r="E45" s="307"/>
      <c r="F45" s="309">
        <v>0</v>
      </c>
      <c r="G45" s="269">
        <f t="shared" si="0"/>
        <v>0</v>
      </c>
      <c r="H45" s="270">
        <f t="shared" si="1"/>
        <v>0</v>
      </c>
      <c r="I45" s="271"/>
      <c r="J45" s="230">
        <f t="shared" si="2"/>
        <v>0</v>
      </c>
      <c r="K45" s="231">
        <f t="shared" si="3"/>
        <v>0</v>
      </c>
      <c r="L45" s="231">
        <f t="shared" si="4"/>
        <v>0</v>
      </c>
      <c r="M45" s="231">
        <f t="shared" si="5"/>
        <v>0</v>
      </c>
    </row>
    <row r="46" spans="1:13" s="232" customFormat="1" ht="17.100000000000001" customHeight="1" thickBot="1">
      <c r="A46" s="229"/>
      <c r="B46" s="307"/>
      <c r="C46" s="308"/>
      <c r="D46" s="308"/>
      <c r="E46" s="307"/>
      <c r="F46" s="309">
        <v>0</v>
      </c>
      <c r="G46" s="269">
        <f t="shared" si="0"/>
        <v>0</v>
      </c>
      <c r="H46" s="270">
        <f t="shared" si="1"/>
        <v>0</v>
      </c>
      <c r="I46" s="271"/>
      <c r="J46" s="230">
        <f t="shared" si="2"/>
        <v>0</v>
      </c>
      <c r="K46" s="231">
        <f t="shared" si="3"/>
        <v>0</v>
      </c>
      <c r="L46" s="231">
        <f t="shared" si="4"/>
        <v>0</v>
      </c>
      <c r="M46" s="231">
        <f t="shared" si="5"/>
        <v>0</v>
      </c>
    </row>
    <row r="47" spans="1:13" s="232" customFormat="1" ht="17.100000000000001" customHeight="1" thickBot="1">
      <c r="A47" s="229"/>
      <c r="B47" s="307"/>
      <c r="C47" s="308"/>
      <c r="D47" s="308"/>
      <c r="E47" s="307"/>
      <c r="F47" s="309">
        <v>0</v>
      </c>
      <c r="G47" s="269">
        <f t="shared" si="0"/>
        <v>0</v>
      </c>
      <c r="H47" s="270">
        <f t="shared" si="1"/>
        <v>0</v>
      </c>
      <c r="I47" s="271"/>
      <c r="J47" s="230">
        <f t="shared" si="2"/>
        <v>0</v>
      </c>
      <c r="K47" s="231">
        <f t="shared" si="3"/>
        <v>0</v>
      </c>
      <c r="L47" s="231">
        <f t="shared" si="4"/>
        <v>0</v>
      </c>
      <c r="M47" s="231">
        <f t="shared" si="5"/>
        <v>0</v>
      </c>
    </row>
    <row r="48" spans="1:13" s="232" customFormat="1" ht="17.100000000000001" customHeight="1" thickBot="1">
      <c r="A48" s="229"/>
      <c r="B48" s="307"/>
      <c r="C48" s="308"/>
      <c r="D48" s="308"/>
      <c r="E48" s="307"/>
      <c r="F48" s="309">
        <v>0</v>
      </c>
      <c r="G48" s="269">
        <f t="shared" si="0"/>
        <v>0</v>
      </c>
      <c r="H48" s="270">
        <f t="shared" si="1"/>
        <v>0</v>
      </c>
      <c r="I48" s="271"/>
      <c r="J48" s="230">
        <f t="shared" si="2"/>
        <v>0</v>
      </c>
      <c r="K48" s="231">
        <f t="shared" si="3"/>
        <v>0</v>
      </c>
      <c r="L48" s="231">
        <f t="shared" si="4"/>
        <v>0</v>
      </c>
      <c r="M48" s="231">
        <f t="shared" si="5"/>
        <v>0</v>
      </c>
    </row>
    <row r="49" spans="1:13" s="232" customFormat="1" ht="17.100000000000001" customHeight="1" thickBot="1">
      <c r="A49" s="229"/>
      <c r="B49" s="307"/>
      <c r="C49" s="308"/>
      <c r="D49" s="308"/>
      <c r="E49" s="307"/>
      <c r="F49" s="309">
        <v>0</v>
      </c>
      <c r="G49" s="269">
        <f t="shared" si="0"/>
        <v>0</v>
      </c>
      <c r="H49" s="270">
        <f t="shared" si="1"/>
        <v>0</v>
      </c>
      <c r="I49" s="271"/>
      <c r="J49" s="230">
        <f t="shared" si="2"/>
        <v>0</v>
      </c>
      <c r="K49" s="231">
        <f t="shared" si="3"/>
        <v>0</v>
      </c>
      <c r="L49" s="231">
        <f t="shared" si="4"/>
        <v>0</v>
      </c>
      <c r="M49" s="231">
        <f t="shared" si="5"/>
        <v>0</v>
      </c>
    </row>
    <row r="50" spans="1:13" s="232" customFormat="1" ht="17.100000000000001" customHeight="1" thickBot="1">
      <c r="A50" s="229"/>
      <c r="B50" s="307"/>
      <c r="C50" s="308"/>
      <c r="D50" s="308"/>
      <c r="E50" s="307"/>
      <c r="F50" s="309">
        <v>0</v>
      </c>
      <c r="G50" s="269">
        <f t="shared" si="0"/>
        <v>0</v>
      </c>
      <c r="H50" s="270">
        <f t="shared" si="1"/>
        <v>0</v>
      </c>
      <c r="I50" s="271"/>
      <c r="J50" s="230">
        <f t="shared" si="2"/>
        <v>0</v>
      </c>
      <c r="K50" s="231">
        <f t="shared" si="3"/>
        <v>0</v>
      </c>
      <c r="L50" s="231">
        <f t="shared" si="4"/>
        <v>0</v>
      </c>
      <c r="M50" s="231">
        <f t="shared" si="5"/>
        <v>0</v>
      </c>
    </row>
    <row r="51" spans="1:13" s="232" customFormat="1" ht="17.100000000000001" customHeight="1" thickBot="1">
      <c r="A51" s="229"/>
      <c r="B51" s="307"/>
      <c r="C51" s="308"/>
      <c r="D51" s="308"/>
      <c r="E51" s="307"/>
      <c r="F51" s="309">
        <v>0</v>
      </c>
      <c r="G51" s="269">
        <f t="shared" si="0"/>
        <v>0</v>
      </c>
      <c r="H51" s="270">
        <f t="shared" si="1"/>
        <v>0</v>
      </c>
      <c r="I51" s="271"/>
      <c r="J51" s="230">
        <f t="shared" si="2"/>
        <v>0</v>
      </c>
      <c r="K51" s="231">
        <f t="shared" si="3"/>
        <v>0</v>
      </c>
      <c r="L51" s="231">
        <f t="shared" si="4"/>
        <v>0</v>
      </c>
      <c r="M51" s="231">
        <f t="shared" si="5"/>
        <v>0</v>
      </c>
    </row>
    <row r="52" spans="1:13" s="232" customFormat="1" ht="17.100000000000001" customHeight="1" thickBot="1">
      <c r="A52" s="229"/>
      <c r="B52" s="307"/>
      <c r="C52" s="308"/>
      <c r="D52" s="308"/>
      <c r="E52" s="307"/>
      <c r="F52" s="309">
        <v>0</v>
      </c>
      <c r="G52" s="269">
        <f t="shared" si="0"/>
        <v>0</v>
      </c>
      <c r="H52" s="270">
        <f t="shared" si="1"/>
        <v>0</v>
      </c>
      <c r="I52" s="271"/>
      <c r="J52" s="230">
        <f t="shared" si="2"/>
        <v>0</v>
      </c>
      <c r="K52" s="231">
        <f t="shared" si="3"/>
        <v>0</v>
      </c>
      <c r="L52" s="231">
        <f t="shared" si="4"/>
        <v>0</v>
      </c>
      <c r="M52" s="231">
        <f t="shared" si="5"/>
        <v>0</v>
      </c>
    </row>
    <row r="53" spans="1:13" s="232" customFormat="1" ht="17.100000000000001" customHeight="1" thickBot="1">
      <c r="A53" s="229"/>
      <c r="B53" s="307"/>
      <c r="C53" s="308"/>
      <c r="D53" s="308"/>
      <c r="E53" s="307"/>
      <c r="F53" s="309">
        <v>0</v>
      </c>
      <c r="G53" s="269">
        <f t="shared" si="0"/>
        <v>0</v>
      </c>
      <c r="H53" s="270">
        <f t="shared" si="1"/>
        <v>0</v>
      </c>
      <c r="I53" s="271"/>
      <c r="J53" s="230">
        <f t="shared" si="2"/>
        <v>0</v>
      </c>
      <c r="K53" s="231">
        <f t="shared" si="3"/>
        <v>0</v>
      </c>
      <c r="L53" s="231">
        <f t="shared" si="4"/>
        <v>0</v>
      </c>
      <c r="M53" s="231">
        <f t="shared" si="5"/>
        <v>0</v>
      </c>
    </row>
    <row r="54" spans="1:13" s="232" customFormat="1" ht="17.100000000000001" customHeight="1" thickBot="1">
      <c r="A54" s="229"/>
      <c r="B54" s="307"/>
      <c r="C54" s="308"/>
      <c r="D54" s="308"/>
      <c r="E54" s="307"/>
      <c r="F54" s="309">
        <v>0</v>
      </c>
      <c r="G54" s="269">
        <f t="shared" si="0"/>
        <v>0</v>
      </c>
      <c r="H54" s="270">
        <f t="shared" si="1"/>
        <v>0</v>
      </c>
      <c r="I54" s="271"/>
      <c r="J54" s="230">
        <f t="shared" si="2"/>
        <v>0</v>
      </c>
      <c r="K54" s="231">
        <f t="shared" si="3"/>
        <v>0</v>
      </c>
      <c r="L54" s="231">
        <f t="shared" si="4"/>
        <v>0</v>
      </c>
      <c r="M54" s="231">
        <f t="shared" si="5"/>
        <v>0</v>
      </c>
    </row>
    <row r="55" spans="1:13" s="232" customFormat="1" ht="17.100000000000001" customHeight="1" thickBot="1">
      <c r="A55" s="229"/>
      <c r="B55" s="307"/>
      <c r="C55" s="308"/>
      <c r="D55" s="308"/>
      <c r="E55" s="307"/>
      <c r="F55" s="309">
        <v>0</v>
      </c>
      <c r="G55" s="269">
        <f t="shared" si="0"/>
        <v>0</v>
      </c>
      <c r="H55" s="270">
        <f t="shared" si="1"/>
        <v>0</v>
      </c>
      <c r="I55" s="271"/>
      <c r="J55" s="230">
        <f t="shared" si="2"/>
        <v>0</v>
      </c>
      <c r="K55" s="231">
        <f t="shared" si="3"/>
        <v>0</v>
      </c>
      <c r="L55" s="231">
        <f t="shared" si="4"/>
        <v>0</v>
      </c>
      <c r="M55" s="231">
        <f t="shared" si="5"/>
        <v>0</v>
      </c>
    </row>
    <row r="56" spans="1:13" s="232" customFormat="1" ht="17.100000000000001" customHeight="1" thickBot="1">
      <c r="A56" s="229"/>
      <c r="B56" s="307"/>
      <c r="C56" s="308"/>
      <c r="D56" s="308"/>
      <c r="E56" s="307"/>
      <c r="F56" s="309">
        <v>0</v>
      </c>
      <c r="G56" s="269">
        <f t="shared" si="0"/>
        <v>0</v>
      </c>
      <c r="H56" s="270">
        <f t="shared" si="1"/>
        <v>0</v>
      </c>
      <c r="I56" s="271"/>
      <c r="J56" s="230">
        <f t="shared" si="2"/>
        <v>0</v>
      </c>
      <c r="K56" s="231">
        <f t="shared" si="3"/>
        <v>0</v>
      </c>
      <c r="L56" s="231">
        <f t="shared" si="4"/>
        <v>0</v>
      </c>
      <c r="M56" s="231">
        <f t="shared" si="5"/>
        <v>0</v>
      </c>
    </row>
    <row r="57" spans="1:13" s="232" customFormat="1" ht="17.100000000000001" customHeight="1" thickBot="1">
      <c r="A57" s="229"/>
      <c r="B57" s="307"/>
      <c r="C57" s="308"/>
      <c r="D57" s="308"/>
      <c r="E57" s="307"/>
      <c r="F57" s="309">
        <v>0</v>
      </c>
      <c r="G57" s="269">
        <f t="shared" si="0"/>
        <v>0</v>
      </c>
      <c r="H57" s="270">
        <f t="shared" si="1"/>
        <v>0</v>
      </c>
      <c r="I57" s="271"/>
      <c r="J57" s="230">
        <f t="shared" si="2"/>
        <v>0</v>
      </c>
      <c r="K57" s="231">
        <f t="shared" si="3"/>
        <v>0</v>
      </c>
      <c r="L57" s="231">
        <f t="shared" si="4"/>
        <v>0</v>
      </c>
      <c r="M57" s="231">
        <f t="shared" si="5"/>
        <v>0</v>
      </c>
    </row>
    <row r="58" spans="1:13" s="232" customFormat="1" ht="17.100000000000001" customHeight="1" thickBot="1">
      <c r="A58" s="229"/>
      <c r="B58" s="307"/>
      <c r="C58" s="308"/>
      <c r="D58" s="308"/>
      <c r="E58" s="307"/>
      <c r="F58" s="309">
        <v>0</v>
      </c>
      <c r="G58" s="269">
        <f t="shared" si="0"/>
        <v>0</v>
      </c>
      <c r="H58" s="270">
        <f t="shared" si="1"/>
        <v>0</v>
      </c>
      <c r="I58" s="271"/>
      <c r="J58" s="230">
        <f t="shared" si="2"/>
        <v>0</v>
      </c>
      <c r="K58" s="231">
        <f t="shared" si="3"/>
        <v>0</v>
      </c>
      <c r="L58" s="231">
        <f t="shared" si="4"/>
        <v>0</v>
      </c>
      <c r="M58" s="231">
        <f t="shared" si="5"/>
        <v>0</v>
      </c>
    </row>
    <row r="59" spans="1:13" s="232" customFormat="1" ht="17.100000000000001" customHeight="1" thickBot="1">
      <c r="A59" s="229"/>
      <c r="B59" s="307"/>
      <c r="C59" s="308"/>
      <c r="D59" s="308"/>
      <c r="E59" s="307"/>
      <c r="F59" s="309">
        <v>0</v>
      </c>
      <c r="G59" s="269">
        <f t="shared" si="0"/>
        <v>0</v>
      </c>
      <c r="H59" s="270">
        <f t="shared" si="1"/>
        <v>0</v>
      </c>
      <c r="I59" s="271"/>
      <c r="J59" s="230">
        <f t="shared" si="2"/>
        <v>0</v>
      </c>
      <c r="K59" s="231">
        <f t="shared" si="3"/>
        <v>0</v>
      </c>
      <c r="L59" s="231">
        <f t="shared" si="4"/>
        <v>0</v>
      </c>
      <c r="M59" s="231">
        <f t="shared" si="5"/>
        <v>0</v>
      </c>
    </row>
    <row r="60" spans="1:13" s="232" customFormat="1" ht="17.100000000000001" customHeight="1" thickBot="1">
      <c r="A60" s="229"/>
      <c r="B60" s="307"/>
      <c r="C60" s="308"/>
      <c r="D60" s="308"/>
      <c r="E60" s="307"/>
      <c r="F60" s="309">
        <v>0</v>
      </c>
      <c r="G60" s="269">
        <f t="shared" si="0"/>
        <v>0</v>
      </c>
      <c r="H60" s="270">
        <f t="shared" si="1"/>
        <v>0</v>
      </c>
      <c r="I60" s="271"/>
      <c r="J60" s="230">
        <f t="shared" si="2"/>
        <v>0</v>
      </c>
      <c r="K60" s="231">
        <f t="shared" si="3"/>
        <v>0</v>
      </c>
      <c r="L60" s="231">
        <f t="shared" si="4"/>
        <v>0</v>
      </c>
      <c r="M60" s="231">
        <f t="shared" si="5"/>
        <v>0</v>
      </c>
    </row>
    <row r="61" spans="1:13" s="232" customFormat="1" ht="17.100000000000001" customHeight="1" thickBot="1">
      <c r="A61" s="229"/>
      <c r="B61" s="307"/>
      <c r="C61" s="308"/>
      <c r="D61" s="308"/>
      <c r="E61" s="307"/>
      <c r="F61" s="309">
        <v>0</v>
      </c>
      <c r="G61" s="269">
        <f t="shared" si="0"/>
        <v>0</v>
      </c>
      <c r="H61" s="270">
        <f t="shared" si="1"/>
        <v>0</v>
      </c>
      <c r="I61" s="271"/>
      <c r="J61" s="230">
        <f t="shared" ref="J61:J92" si="6">IF(ISERROR(VLOOKUP($B61,PRICELU,4,FALSE)),0,(VLOOKUP($B61,PRICELU,4,FALSE)))*$F61+IF(ISERROR(VLOOKUP($E61,PRICELU,4,FALSE)),0,(VLOOKUP($E61,PRICELU,4,FALSE)))*$F61</f>
        <v>0</v>
      </c>
      <c r="K61" s="231">
        <f t="shared" si="3"/>
        <v>0</v>
      </c>
      <c r="L61" s="231">
        <f t="shared" ref="L61:L92" si="7">(IF(ISERROR(VLOOKUP($B61,PRICELU,6,FALSE)),0,(VLOOKUP($B61,PRICELU,6,FALSE)))*$F61+IF(ISERROR(VLOOKUP($E61,PRICELU,6,FALSE)),0,(VLOOKUP($E61,PRICELU,6,FALSE)))*$F61)*$F$3</f>
        <v>0</v>
      </c>
      <c r="M61" s="231">
        <f t="shared" ref="M61:M92" si="8">(IF(ISERROR(VLOOKUP($B61,PRICELU,7,FALSE)),0,(VLOOKUP($B61,PRICELU,7,FALSE)))*$F61+IF(ISERROR(VLOOKUP($E61,PRICELU,7,FALSE)),0,(VLOOKUP($E61,PRICELU,7,FALSE)))*$F61)*$F$3</f>
        <v>0</v>
      </c>
    </row>
    <row r="62" spans="1:13" s="232" customFormat="1" ht="17.100000000000001" customHeight="1" thickBot="1">
      <c r="A62" s="229"/>
      <c r="B62" s="307"/>
      <c r="C62" s="308"/>
      <c r="D62" s="308"/>
      <c r="E62" s="307"/>
      <c r="F62" s="309">
        <v>0</v>
      </c>
      <c r="G62" s="269">
        <f t="shared" si="0"/>
        <v>0</v>
      </c>
      <c r="H62" s="270">
        <f t="shared" si="1"/>
        <v>0</v>
      </c>
      <c r="I62" s="271"/>
      <c r="J62" s="230">
        <f t="shared" si="6"/>
        <v>0</v>
      </c>
      <c r="K62" s="231">
        <f t="shared" si="3"/>
        <v>0</v>
      </c>
      <c r="L62" s="231">
        <f t="shared" si="7"/>
        <v>0</v>
      </c>
      <c r="M62" s="231">
        <f t="shared" si="8"/>
        <v>0</v>
      </c>
    </row>
    <row r="63" spans="1:13" s="232" customFormat="1" ht="17.100000000000001" customHeight="1" thickBot="1">
      <c r="A63" s="229"/>
      <c r="B63" s="307"/>
      <c r="C63" s="308"/>
      <c r="D63" s="308"/>
      <c r="E63" s="307"/>
      <c r="F63" s="309">
        <v>0</v>
      </c>
      <c r="G63" s="269">
        <f t="shared" si="0"/>
        <v>0</v>
      </c>
      <c r="H63" s="270">
        <f t="shared" si="1"/>
        <v>0</v>
      </c>
      <c r="I63" s="271"/>
      <c r="J63" s="230">
        <f t="shared" si="6"/>
        <v>0</v>
      </c>
      <c r="K63" s="231">
        <f t="shared" si="3"/>
        <v>0</v>
      </c>
      <c r="L63" s="231">
        <f t="shared" si="7"/>
        <v>0</v>
      </c>
      <c r="M63" s="231">
        <f t="shared" si="8"/>
        <v>0</v>
      </c>
    </row>
    <row r="64" spans="1:13" s="232" customFormat="1" ht="17.100000000000001" customHeight="1" thickBot="1">
      <c r="A64" s="229"/>
      <c r="B64" s="307"/>
      <c r="C64" s="308"/>
      <c r="D64" s="308"/>
      <c r="E64" s="307"/>
      <c r="F64" s="309">
        <v>0</v>
      </c>
      <c r="G64" s="269">
        <f t="shared" si="0"/>
        <v>0</v>
      </c>
      <c r="H64" s="270">
        <f t="shared" si="1"/>
        <v>0</v>
      </c>
      <c r="I64" s="271"/>
      <c r="J64" s="230">
        <f t="shared" si="6"/>
        <v>0</v>
      </c>
      <c r="K64" s="231">
        <f t="shared" si="3"/>
        <v>0</v>
      </c>
      <c r="L64" s="231">
        <f t="shared" si="7"/>
        <v>0</v>
      </c>
      <c r="M64" s="231">
        <f t="shared" si="8"/>
        <v>0</v>
      </c>
    </row>
    <row r="65" spans="1:13" s="232" customFormat="1" ht="17.100000000000001" customHeight="1" thickBot="1">
      <c r="A65" s="229"/>
      <c r="B65" s="307"/>
      <c r="C65" s="308"/>
      <c r="D65" s="308"/>
      <c r="E65" s="307"/>
      <c r="F65" s="309">
        <v>0</v>
      </c>
      <c r="G65" s="269">
        <f t="shared" si="0"/>
        <v>0</v>
      </c>
      <c r="H65" s="270">
        <f t="shared" si="1"/>
        <v>0</v>
      </c>
      <c r="I65" s="271"/>
      <c r="J65" s="230">
        <f t="shared" si="6"/>
        <v>0</v>
      </c>
      <c r="K65" s="231">
        <f t="shared" si="3"/>
        <v>0</v>
      </c>
      <c r="L65" s="231">
        <f t="shared" si="7"/>
        <v>0</v>
      </c>
      <c r="M65" s="231">
        <f t="shared" si="8"/>
        <v>0</v>
      </c>
    </row>
    <row r="66" spans="1:13" s="232" customFormat="1" ht="17.100000000000001" customHeight="1" thickBot="1">
      <c r="A66" s="229"/>
      <c r="B66" s="307"/>
      <c r="C66" s="308"/>
      <c r="D66" s="308"/>
      <c r="E66" s="307"/>
      <c r="F66" s="309">
        <v>0</v>
      </c>
      <c r="G66" s="269">
        <f t="shared" si="0"/>
        <v>0</v>
      </c>
      <c r="H66" s="270">
        <f t="shared" si="1"/>
        <v>0</v>
      </c>
      <c r="I66" s="271"/>
      <c r="J66" s="230">
        <f t="shared" si="6"/>
        <v>0</v>
      </c>
      <c r="K66" s="231">
        <f t="shared" si="3"/>
        <v>0</v>
      </c>
      <c r="L66" s="231">
        <f t="shared" si="7"/>
        <v>0</v>
      </c>
      <c r="M66" s="231">
        <f t="shared" si="8"/>
        <v>0</v>
      </c>
    </row>
    <row r="67" spans="1:13" s="232" customFormat="1" ht="17.100000000000001" customHeight="1" thickBot="1">
      <c r="A67" s="229"/>
      <c r="B67" s="307"/>
      <c r="C67" s="308"/>
      <c r="D67" s="308"/>
      <c r="E67" s="307"/>
      <c r="F67" s="309">
        <v>0</v>
      </c>
      <c r="G67" s="269">
        <f t="shared" si="0"/>
        <v>0</v>
      </c>
      <c r="H67" s="270">
        <f t="shared" si="1"/>
        <v>0</v>
      </c>
      <c r="I67" s="271"/>
      <c r="J67" s="230">
        <f t="shared" si="6"/>
        <v>0</v>
      </c>
      <c r="K67" s="231">
        <f t="shared" si="3"/>
        <v>0</v>
      </c>
      <c r="L67" s="231">
        <f t="shared" si="7"/>
        <v>0</v>
      </c>
      <c r="M67" s="231">
        <f t="shared" si="8"/>
        <v>0</v>
      </c>
    </row>
    <row r="68" spans="1:13" s="232" customFormat="1" ht="17.100000000000001" customHeight="1" thickBot="1">
      <c r="A68" s="229"/>
      <c r="B68" s="307"/>
      <c r="C68" s="308"/>
      <c r="D68" s="308"/>
      <c r="E68" s="307"/>
      <c r="F68" s="309">
        <v>0</v>
      </c>
      <c r="G68" s="269">
        <f t="shared" si="0"/>
        <v>0</v>
      </c>
      <c r="H68" s="270">
        <f t="shared" si="1"/>
        <v>0</v>
      </c>
      <c r="I68" s="271"/>
      <c r="J68" s="230">
        <f t="shared" si="6"/>
        <v>0</v>
      </c>
      <c r="K68" s="231">
        <f t="shared" si="3"/>
        <v>0</v>
      </c>
      <c r="L68" s="231">
        <f t="shared" si="7"/>
        <v>0</v>
      </c>
      <c r="M68" s="231">
        <f t="shared" si="8"/>
        <v>0</v>
      </c>
    </row>
    <row r="69" spans="1:13" s="232" customFormat="1" ht="17.100000000000001" customHeight="1" thickBot="1">
      <c r="A69" s="229"/>
      <c r="B69" s="307"/>
      <c r="C69" s="308"/>
      <c r="D69" s="308"/>
      <c r="E69" s="307"/>
      <c r="F69" s="309">
        <v>0</v>
      </c>
      <c r="G69" s="269">
        <f t="shared" si="0"/>
        <v>0</v>
      </c>
      <c r="H69" s="270">
        <f t="shared" si="1"/>
        <v>0</v>
      </c>
      <c r="I69" s="271"/>
      <c r="J69" s="230">
        <f t="shared" si="6"/>
        <v>0</v>
      </c>
      <c r="K69" s="231">
        <f t="shared" si="3"/>
        <v>0</v>
      </c>
      <c r="L69" s="231">
        <f t="shared" si="7"/>
        <v>0</v>
      </c>
      <c r="M69" s="231">
        <f t="shared" si="8"/>
        <v>0</v>
      </c>
    </row>
    <row r="70" spans="1:13" s="232" customFormat="1" ht="17.100000000000001" customHeight="1" thickBot="1">
      <c r="A70" s="229"/>
      <c r="B70" s="307"/>
      <c r="C70" s="308"/>
      <c r="D70" s="308"/>
      <c r="E70" s="307"/>
      <c r="F70" s="309">
        <v>0</v>
      </c>
      <c r="G70" s="269">
        <f t="shared" si="0"/>
        <v>0</v>
      </c>
      <c r="H70" s="270">
        <f t="shared" si="1"/>
        <v>0</v>
      </c>
      <c r="I70" s="271"/>
      <c r="J70" s="230">
        <f t="shared" si="6"/>
        <v>0</v>
      </c>
      <c r="K70" s="231">
        <f t="shared" si="3"/>
        <v>0</v>
      </c>
      <c r="L70" s="231">
        <f t="shared" si="7"/>
        <v>0</v>
      </c>
      <c r="M70" s="231">
        <f t="shared" si="8"/>
        <v>0</v>
      </c>
    </row>
    <row r="71" spans="1:13" s="232" customFormat="1" ht="17.100000000000001" customHeight="1" thickBot="1">
      <c r="A71" s="229"/>
      <c r="B71" s="307"/>
      <c r="C71" s="308"/>
      <c r="D71" s="308"/>
      <c r="E71" s="307"/>
      <c r="F71" s="309">
        <v>0</v>
      </c>
      <c r="G71" s="269">
        <f t="shared" si="0"/>
        <v>0</v>
      </c>
      <c r="H71" s="270">
        <f t="shared" si="1"/>
        <v>0</v>
      </c>
      <c r="I71" s="271"/>
      <c r="J71" s="230">
        <f t="shared" si="6"/>
        <v>0</v>
      </c>
      <c r="K71" s="231">
        <f t="shared" si="3"/>
        <v>0</v>
      </c>
      <c r="L71" s="231">
        <f t="shared" si="7"/>
        <v>0</v>
      </c>
      <c r="M71" s="231">
        <f t="shared" si="8"/>
        <v>0</v>
      </c>
    </row>
    <row r="72" spans="1:13" s="232" customFormat="1" ht="17.100000000000001" customHeight="1" thickBot="1">
      <c r="A72" s="229"/>
      <c r="B72" s="307"/>
      <c r="C72" s="308"/>
      <c r="D72" s="308"/>
      <c r="E72" s="307"/>
      <c r="F72" s="309">
        <v>0</v>
      </c>
      <c r="G72" s="269">
        <f t="shared" si="0"/>
        <v>0</v>
      </c>
      <c r="H72" s="270">
        <f t="shared" si="1"/>
        <v>0</v>
      </c>
      <c r="I72" s="271"/>
      <c r="J72" s="230">
        <f t="shared" si="6"/>
        <v>0</v>
      </c>
      <c r="K72" s="231">
        <f t="shared" si="3"/>
        <v>0</v>
      </c>
      <c r="L72" s="231">
        <f t="shared" si="7"/>
        <v>0</v>
      </c>
      <c r="M72" s="231">
        <f t="shared" si="8"/>
        <v>0</v>
      </c>
    </row>
    <row r="73" spans="1:13" s="232" customFormat="1" ht="17.100000000000001" customHeight="1" thickBot="1">
      <c r="A73" s="229"/>
      <c r="B73" s="307"/>
      <c r="C73" s="308"/>
      <c r="D73" s="308"/>
      <c r="E73" s="307"/>
      <c r="F73" s="309">
        <v>0</v>
      </c>
      <c r="G73" s="269">
        <f t="shared" si="0"/>
        <v>0</v>
      </c>
      <c r="H73" s="270">
        <f t="shared" si="1"/>
        <v>0</v>
      </c>
      <c r="I73" s="271"/>
      <c r="J73" s="230">
        <f t="shared" si="6"/>
        <v>0</v>
      </c>
      <c r="K73" s="231">
        <f t="shared" si="3"/>
        <v>0</v>
      </c>
      <c r="L73" s="231">
        <f t="shared" si="7"/>
        <v>0</v>
      </c>
      <c r="M73" s="231">
        <f t="shared" si="8"/>
        <v>0</v>
      </c>
    </row>
    <row r="74" spans="1:13" s="232" customFormat="1" ht="17.100000000000001" customHeight="1" thickBot="1">
      <c r="A74" s="229"/>
      <c r="B74" s="307"/>
      <c r="C74" s="308"/>
      <c r="D74" s="308"/>
      <c r="E74" s="307"/>
      <c r="F74" s="309">
        <v>0</v>
      </c>
      <c r="G74" s="269">
        <f t="shared" si="0"/>
        <v>0</v>
      </c>
      <c r="H74" s="270">
        <f t="shared" si="1"/>
        <v>0</v>
      </c>
      <c r="I74" s="271"/>
      <c r="J74" s="230">
        <f t="shared" si="6"/>
        <v>0</v>
      </c>
      <c r="K74" s="231">
        <f t="shared" si="3"/>
        <v>0</v>
      </c>
      <c r="L74" s="231">
        <f t="shared" si="7"/>
        <v>0</v>
      </c>
      <c r="M74" s="231">
        <f t="shared" si="8"/>
        <v>0</v>
      </c>
    </row>
    <row r="75" spans="1:13" s="232" customFormat="1" ht="17.100000000000001" customHeight="1" thickBot="1">
      <c r="A75" s="229"/>
      <c r="B75" s="307"/>
      <c r="C75" s="308"/>
      <c r="D75" s="308"/>
      <c r="E75" s="307"/>
      <c r="F75" s="309">
        <v>0</v>
      </c>
      <c r="G75" s="269">
        <f t="shared" si="0"/>
        <v>0</v>
      </c>
      <c r="H75" s="270">
        <f t="shared" si="1"/>
        <v>0</v>
      </c>
      <c r="I75" s="271"/>
      <c r="J75" s="230">
        <f t="shared" si="6"/>
        <v>0</v>
      </c>
      <c r="K75" s="231">
        <f t="shared" si="3"/>
        <v>0</v>
      </c>
      <c r="L75" s="231">
        <f t="shared" si="7"/>
        <v>0</v>
      </c>
      <c r="M75" s="231">
        <f t="shared" si="8"/>
        <v>0</v>
      </c>
    </row>
    <row r="76" spans="1:13" s="232" customFormat="1" ht="17.100000000000001" customHeight="1" thickBot="1">
      <c r="A76" s="229"/>
      <c r="B76" s="307"/>
      <c r="C76" s="308"/>
      <c r="D76" s="308"/>
      <c r="E76" s="307"/>
      <c r="F76" s="309">
        <v>0</v>
      </c>
      <c r="G76" s="269">
        <f t="shared" si="0"/>
        <v>0</v>
      </c>
      <c r="H76" s="270">
        <f t="shared" si="1"/>
        <v>0</v>
      </c>
      <c r="I76" s="271"/>
      <c r="J76" s="230">
        <f t="shared" si="6"/>
        <v>0</v>
      </c>
      <c r="K76" s="231">
        <f t="shared" si="3"/>
        <v>0</v>
      </c>
      <c r="L76" s="231">
        <f t="shared" si="7"/>
        <v>0</v>
      </c>
      <c r="M76" s="231">
        <f t="shared" si="8"/>
        <v>0</v>
      </c>
    </row>
    <row r="77" spans="1:13" s="232" customFormat="1" ht="17.100000000000001" customHeight="1" thickBot="1">
      <c r="A77" s="229"/>
      <c r="B77" s="307"/>
      <c r="C77" s="308"/>
      <c r="D77" s="308"/>
      <c r="E77" s="307"/>
      <c r="F77" s="309">
        <v>0</v>
      </c>
      <c r="G77" s="269">
        <f t="shared" si="0"/>
        <v>0</v>
      </c>
      <c r="H77" s="270">
        <f t="shared" si="1"/>
        <v>0</v>
      </c>
      <c r="I77" s="271"/>
      <c r="J77" s="230">
        <f t="shared" si="6"/>
        <v>0</v>
      </c>
      <c r="K77" s="231">
        <f t="shared" si="3"/>
        <v>0</v>
      </c>
      <c r="L77" s="231">
        <f t="shared" si="7"/>
        <v>0</v>
      </c>
      <c r="M77" s="231">
        <f t="shared" si="8"/>
        <v>0</v>
      </c>
    </row>
    <row r="78" spans="1:13" s="232" customFormat="1" ht="17.100000000000001" customHeight="1" thickBot="1">
      <c r="A78" s="229"/>
      <c r="B78" s="307"/>
      <c r="C78" s="308"/>
      <c r="D78" s="308"/>
      <c r="E78" s="307"/>
      <c r="F78" s="309">
        <v>0</v>
      </c>
      <c r="G78" s="269">
        <f t="shared" si="0"/>
        <v>0</v>
      </c>
      <c r="H78" s="270">
        <f t="shared" si="1"/>
        <v>0</v>
      </c>
      <c r="I78" s="271"/>
      <c r="J78" s="230">
        <f t="shared" si="6"/>
        <v>0</v>
      </c>
      <c r="K78" s="231">
        <f t="shared" si="3"/>
        <v>0</v>
      </c>
      <c r="L78" s="231">
        <f t="shared" si="7"/>
        <v>0</v>
      </c>
      <c r="M78" s="231">
        <f t="shared" si="8"/>
        <v>0</v>
      </c>
    </row>
    <row r="79" spans="1:13" s="232" customFormat="1" ht="17.100000000000001" customHeight="1" thickBot="1">
      <c r="A79" s="229"/>
      <c r="B79" s="307"/>
      <c r="C79" s="308"/>
      <c r="D79" s="308"/>
      <c r="E79" s="307"/>
      <c r="F79" s="309">
        <v>0</v>
      </c>
      <c r="G79" s="269">
        <f t="shared" si="0"/>
        <v>0</v>
      </c>
      <c r="H79" s="270">
        <f t="shared" si="1"/>
        <v>0</v>
      </c>
      <c r="I79" s="271"/>
      <c r="J79" s="230">
        <f t="shared" si="6"/>
        <v>0</v>
      </c>
      <c r="K79" s="231">
        <f t="shared" si="3"/>
        <v>0</v>
      </c>
      <c r="L79" s="231">
        <f t="shared" si="7"/>
        <v>0</v>
      </c>
      <c r="M79" s="231">
        <f t="shared" si="8"/>
        <v>0</v>
      </c>
    </row>
    <row r="80" spans="1:13" s="232" customFormat="1" ht="17.100000000000001" customHeight="1" thickBot="1">
      <c r="A80" s="229"/>
      <c r="B80" s="307"/>
      <c r="C80" s="308"/>
      <c r="D80" s="308"/>
      <c r="E80" s="307"/>
      <c r="F80" s="309">
        <v>0</v>
      </c>
      <c r="G80" s="269">
        <f t="shared" si="0"/>
        <v>0</v>
      </c>
      <c r="H80" s="270">
        <f t="shared" si="1"/>
        <v>0</v>
      </c>
      <c r="I80" s="271"/>
      <c r="J80" s="230">
        <f t="shared" si="6"/>
        <v>0</v>
      </c>
      <c r="K80" s="231">
        <f t="shared" si="3"/>
        <v>0</v>
      </c>
      <c r="L80" s="231">
        <f t="shared" si="7"/>
        <v>0</v>
      </c>
      <c r="M80" s="231">
        <f t="shared" si="8"/>
        <v>0</v>
      </c>
    </row>
    <row r="81" spans="1:13" s="232" customFormat="1" ht="17.100000000000001" customHeight="1" thickBot="1">
      <c r="A81" s="229"/>
      <c r="B81" s="307"/>
      <c r="C81" s="308"/>
      <c r="D81" s="308"/>
      <c r="E81" s="307"/>
      <c r="F81" s="309">
        <v>0</v>
      </c>
      <c r="G81" s="269">
        <f t="shared" si="0"/>
        <v>0</v>
      </c>
      <c r="H81" s="270">
        <f t="shared" si="1"/>
        <v>0</v>
      </c>
      <c r="I81" s="271"/>
      <c r="J81" s="230">
        <f t="shared" si="6"/>
        <v>0</v>
      </c>
      <c r="K81" s="231">
        <f t="shared" si="3"/>
        <v>0</v>
      </c>
      <c r="L81" s="231">
        <f t="shared" si="7"/>
        <v>0</v>
      </c>
      <c r="M81" s="231">
        <f t="shared" si="8"/>
        <v>0</v>
      </c>
    </row>
    <row r="82" spans="1:13" s="232" customFormat="1" ht="17.100000000000001" customHeight="1" thickBot="1">
      <c r="A82" s="229"/>
      <c r="B82" s="307"/>
      <c r="C82" s="308"/>
      <c r="D82" s="308"/>
      <c r="E82" s="307"/>
      <c r="F82" s="309">
        <v>0</v>
      </c>
      <c r="G82" s="269">
        <f t="shared" si="0"/>
        <v>0</v>
      </c>
      <c r="H82" s="270">
        <f t="shared" si="1"/>
        <v>0</v>
      </c>
      <c r="I82" s="271"/>
      <c r="J82" s="230">
        <f t="shared" si="6"/>
        <v>0</v>
      </c>
      <c r="K82" s="231">
        <f t="shared" si="3"/>
        <v>0</v>
      </c>
      <c r="L82" s="231">
        <f t="shared" si="7"/>
        <v>0</v>
      </c>
      <c r="M82" s="231">
        <f t="shared" si="8"/>
        <v>0</v>
      </c>
    </row>
    <row r="83" spans="1:13" s="232" customFormat="1" ht="17.100000000000001" customHeight="1" thickBot="1">
      <c r="A83" s="229"/>
      <c r="B83" s="307"/>
      <c r="C83" s="308"/>
      <c r="D83" s="308"/>
      <c r="E83" s="307"/>
      <c r="F83" s="309">
        <v>0</v>
      </c>
      <c r="G83" s="269">
        <f t="shared" si="0"/>
        <v>0</v>
      </c>
      <c r="H83" s="270">
        <f t="shared" si="1"/>
        <v>0</v>
      </c>
      <c r="I83" s="271"/>
      <c r="J83" s="230">
        <f t="shared" si="6"/>
        <v>0</v>
      </c>
      <c r="K83" s="231">
        <f t="shared" si="3"/>
        <v>0</v>
      </c>
      <c r="L83" s="231">
        <f t="shared" si="7"/>
        <v>0</v>
      </c>
      <c r="M83" s="231">
        <f t="shared" si="8"/>
        <v>0</v>
      </c>
    </row>
    <row r="84" spans="1:13" s="232" customFormat="1" ht="17.100000000000001" customHeight="1" thickBot="1">
      <c r="A84" s="229"/>
      <c r="B84" s="307"/>
      <c r="C84" s="308"/>
      <c r="D84" s="308"/>
      <c r="E84" s="307"/>
      <c r="F84" s="309">
        <v>0</v>
      </c>
      <c r="G84" s="269">
        <f t="shared" si="0"/>
        <v>0</v>
      </c>
      <c r="H84" s="270">
        <f t="shared" si="1"/>
        <v>0</v>
      </c>
      <c r="I84" s="271"/>
      <c r="J84" s="230">
        <f t="shared" si="6"/>
        <v>0</v>
      </c>
      <c r="K84" s="231">
        <f t="shared" si="3"/>
        <v>0</v>
      </c>
      <c r="L84" s="231">
        <f t="shared" si="7"/>
        <v>0</v>
      </c>
      <c r="M84" s="231">
        <f t="shared" si="8"/>
        <v>0</v>
      </c>
    </row>
    <row r="85" spans="1:13" s="232" customFormat="1" ht="17.100000000000001" customHeight="1" thickBot="1">
      <c r="A85" s="229"/>
      <c r="B85" s="307"/>
      <c r="C85" s="308"/>
      <c r="D85" s="308"/>
      <c r="E85" s="307"/>
      <c r="F85" s="309">
        <v>0</v>
      </c>
      <c r="G85" s="269">
        <f t="shared" si="0"/>
        <v>0</v>
      </c>
      <c r="H85" s="270">
        <f t="shared" si="1"/>
        <v>0</v>
      </c>
      <c r="I85" s="271"/>
      <c r="J85" s="230">
        <f t="shared" si="6"/>
        <v>0</v>
      </c>
      <c r="K85" s="231">
        <f t="shared" si="3"/>
        <v>0</v>
      </c>
      <c r="L85" s="231">
        <f t="shared" si="7"/>
        <v>0</v>
      </c>
      <c r="M85" s="231">
        <f t="shared" si="8"/>
        <v>0</v>
      </c>
    </row>
    <row r="86" spans="1:13" s="232" customFormat="1" ht="17.100000000000001" customHeight="1" thickBot="1">
      <c r="A86" s="229"/>
      <c r="B86" s="307"/>
      <c r="C86" s="308"/>
      <c r="D86" s="308"/>
      <c r="E86" s="307"/>
      <c r="F86" s="309">
        <v>0</v>
      </c>
      <c r="G86" s="269">
        <f t="shared" si="0"/>
        <v>0</v>
      </c>
      <c r="H86" s="270">
        <f t="shared" si="1"/>
        <v>0</v>
      </c>
      <c r="I86" s="271"/>
      <c r="J86" s="230">
        <f t="shared" si="6"/>
        <v>0</v>
      </c>
      <c r="K86" s="231">
        <f t="shared" si="3"/>
        <v>0</v>
      </c>
      <c r="L86" s="231">
        <f t="shared" si="7"/>
        <v>0</v>
      </c>
      <c r="M86" s="231">
        <f t="shared" si="8"/>
        <v>0</v>
      </c>
    </row>
    <row r="87" spans="1:13" s="232" customFormat="1" ht="17.100000000000001" customHeight="1" thickBot="1">
      <c r="A87" s="229"/>
      <c r="B87" s="307"/>
      <c r="C87" s="308"/>
      <c r="D87" s="308"/>
      <c r="E87" s="307"/>
      <c r="F87" s="309">
        <v>0</v>
      </c>
      <c r="G87" s="269">
        <f t="shared" si="0"/>
        <v>0</v>
      </c>
      <c r="H87" s="270">
        <f t="shared" si="1"/>
        <v>0</v>
      </c>
      <c r="I87" s="271"/>
      <c r="J87" s="230">
        <f t="shared" si="6"/>
        <v>0</v>
      </c>
      <c r="K87" s="231">
        <f t="shared" si="3"/>
        <v>0</v>
      </c>
      <c r="L87" s="231">
        <f t="shared" si="7"/>
        <v>0</v>
      </c>
      <c r="M87" s="231">
        <f t="shared" si="8"/>
        <v>0</v>
      </c>
    </row>
    <row r="88" spans="1:13" s="232" customFormat="1" ht="17.100000000000001" customHeight="1" thickBot="1">
      <c r="A88" s="229"/>
      <c r="B88" s="307"/>
      <c r="C88" s="308"/>
      <c r="D88" s="308"/>
      <c r="E88" s="307"/>
      <c r="F88" s="309">
        <v>0</v>
      </c>
      <c r="G88" s="269">
        <f t="shared" si="0"/>
        <v>0</v>
      </c>
      <c r="H88" s="270">
        <f t="shared" si="1"/>
        <v>0</v>
      </c>
      <c r="I88" s="271"/>
      <c r="J88" s="230">
        <f t="shared" si="6"/>
        <v>0</v>
      </c>
      <c r="K88" s="231">
        <f t="shared" si="3"/>
        <v>0</v>
      </c>
      <c r="L88" s="231">
        <f t="shared" si="7"/>
        <v>0</v>
      </c>
      <c r="M88" s="231">
        <f t="shared" si="8"/>
        <v>0</v>
      </c>
    </row>
    <row r="89" spans="1:13" s="232" customFormat="1" ht="17.100000000000001" customHeight="1" thickBot="1">
      <c r="A89" s="229"/>
      <c r="B89" s="307"/>
      <c r="C89" s="308"/>
      <c r="D89" s="308"/>
      <c r="E89" s="307"/>
      <c r="F89" s="309">
        <v>0</v>
      </c>
      <c r="G89" s="269">
        <f t="shared" si="0"/>
        <v>0</v>
      </c>
      <c r="H89" s="270">
        <f t="shared" si="1"/>
        <v>0</v>
      </c>
      <c r="I89" s="271"/>
      <c r="J89" s="230">
        <f t="shared" si="6"/>
        <v>0</v>
      </c>
      <c r="K89" s="231">
        <f t="shared" si="3"/>
        <v>0</v>
      </c>
      <c r="L89" s="231">
        <f t="shared" si="7"/>
        <v>0</v>
      </c>
      <c r="M89" s="231">
        <f t="shared" si="8"/>
        <v>0</v>
      </c>
    </row>
    <row r="90" spans="1:13" s="232" customFormat="1" ht="17.100000000000001" customHeight="1" thickBot="1">
      <c r="A90" s="229"/>
      <c r="B90" s="307"/>
      <c r="C90" s="308"/>
      <c r="D90" s="308"/>
      <c r="E90" s="307"/>
      <c r="F90" s="309">
        <v>0</v>
      </c>
      <c r="G90" s="269">
        <f t="shared" si="0"/>
        <v>0</v>
      </c>
      <c r="H90" s="270">
        <f t="shared" si="1"/>
        <v>0</v>
      </c>
      <c r="I90" s="271"/>
      <c r="J90" s="230">
        <f t="shared" si="6"/>
        <v>0</v>
      </c>
      <c r="K90" s="231">
        <f t="shared" si="3"/>
        <v>0</v>
      </c>
      <c r="L90" s="231">
        <f t="shared" si="7"/>
        <v>0</v>
      </c>
      <c r="M90" s="231">
        <f t="shared" si="8"/>
        <v>0</v>
      </c>
    </row>
    <row r="91" spans="1:13" s="232" customFormat="1" ht="17.100000000000001" customHeight="1" thickBot="1">
      <c r="A91" s="229"/>
      <c r="B91" s="307"/>
      <c r="C91" s="308"/>
      <c r="D91" s="308"/>
      <c r="E91" s="307"/>
      <c r="F91" s="309">
        <v>0</v>
      </c>
      <c r="G91" s="269">
        <f t="shared" si="0"/>
        <v>0</v>
      </c>
      <c r="H91" s="270">
        <f t="shared" si="1"/>
        <v>0</v>
      </c>
      <c r="I91" s="271"/>
      <c r="J91" s="230">
        <f t="shared" si="6"/>
        <v>0</v>
      </c>
      <c r="K91" s="231">
        <f t="shared" si="3"/>
        <v>0</v>
      </c>
      <c r="L91" s="231">
        <f t="shared" si="7"/>
        <v>0</v>
      </c>
      <c r="M91" s="231">
        <f t="shared" si="8"/>
        <v>0</v>
      </c>
    </row>
    <row r="92" spans="1:13" s="232" customFormat="1" ht="17.100000000000001" customHeight="1" thickBot="1">
      <c r="A92" s="229"/>
      <c r="B92" s="307"/>
      <c r="C92" s="308"/>
      <c r="D92" s="308"/>
      <c r="E92" s="307"/>
      <c r="F92" s="309">
        <v>0</v>
      </c>
      <c r="G92" s="269">
        <f t="shared" si="0"/>
        <v>0</v>
      </c>
      <c r="H92" s="270">
        <f t="shared" si="1"/>
        <v>0</v>
      </c>
      <c r="I92" s="271"/>
      <c r="J92" s="230">
        <f t="shared" si="6"/>
        <v>0</v>
      </c>
      <c r="K92" s="231">
        <f t="shared" si="3"/>
        <v>0</v>
      </c>
      <c r="L92" s="231">
        <f t="shared" si="7"/>
        <v>0</v>
      </c>
      <c r="M92" s="231">
        <f t="shared" si="8"/>
        <v>0</v>
      </c>
    </row>
    <row r="93" spans="1:13" s="232" customFormat="1" ht="17.100000000000001" customHeight="1" thickBot="1">
      <c r="A93" s="229"/>
      <c r="B93" s="307"/>
      <c r="C93" s="308"/>
      <c r="D93" s="308"/>
      <c r="E93" s="307"/>
      <c r="F93" s="309">
        <v>0</v>
      </c>
      <c r="G93" s="269">
        <f t="shared" si="0"/>
        <v>0</v>
      </c>
      <c r="H93" s="270">
        <f t="shared" si="1"/>
        <v>0</v>
      </c>
      <c r="I93" s="271"/>
      <c r="J93" s="230">
        <f t="shared" ref="J93:J124" si="9">IF(ISERROR(VLOOKUP($B93,PRICELU,4,FALSE)),0,(VLOOKUP($B93,PRICELU,4,FALSE)))*$F93+IF(ISERROR(VLOOKUP($E93,PRICELU,4,FALSE)),0,(VLOOKUP($E93,PRICELU,4,FALSE)))*$F93</f>
        <v>0</v>
      </c>
      <c r="K93" s="231">
        <f t="shared" ref="K93:K128" si="10">(IF(ISERROR(VLOOKUP($B93,PRICELU,5,FALSE)),0,(VLOOKUP($B93,PRICELU,5,FALSE)))*$F93+IF(ISERROR(VLOOKUP($E93,PRICELU,5,FALSE)),0,(VLOOKUP($E93,PRICELU,5,FALSE)))*$F93)*$F$3</f>
        <v>0</v>
      </c>
      <c r="L93" s="231">
        <f t="shared" ref="L93:L128" si="11">(IF(ISERROR(VLOOKUP($B93,PRICELU,6,FALSE)),0,(VLOOKUP($B93,PRICELU,6,FALSE)))*$F93+IF(ISERROR(VLOOKUP($E93,PRICELU,6,FALSE)),0,(VLOOKUP($E93,PRICELU,6,FALSE)))*$F93)*$F$3</f>
        <v>0</v>
      </c>
      <c r="M93" s="231">
        <f t="shared" ref="M93:M128" si="12">(IF(ISERROR(VLOOKUP($B93,PRICELU,7,FALSE)),0,(VLOOKUP($B93,PRICELU,7,FALSE)))*$F93+IF(ISERROR(VLOOKUP($E93,PRICELU,7,FALSE)),0,(VLOOKUP($E93,PRICELU,7,FALSE)))*$F93)*$F$3</f>
        <v>0</v>
      </c>
    </row>
    <row r="94" spans="1:13" s="232" customFormat="1" ht="17.100000000000001" customHeight="1" thickBot="1">
      <c r="A94" s="229"/>
      <c r="B94" s="307"/>
      <c r="C94" s="308"/>
      <c r="D94" s="308"/>
      <c r="E94" s="307"/>
      <c r="F94" s="309">
        <v>0</v>
      </c>
      <c r="G94" s="269">
        <f t="shared" ref="G94:G128" si="13">IF(ISERROR(VLOOKUP($B94,PRICELU,3,FALSE)),0,(VLOOKUP($B94,PRICELU,3,FALSE)))</f>
        <v>0</v>
      </c>
      <c r="H94" s="270">
        <f t="shared" ref="H94:H128" si="14">IF(ISERROR(VLOOKUP($E94,PRICELU,3,FALSE)),0,(VLOOKUP($E94,PRICELU,3,FALSE)))</f>
        <v>0</v>
      </c>
      <c r="I94" s="271"/>
      <c r="J94" s="230">
        <f t="shared" si="9"/>
        <v>0</v>
      </c>
      <c r="K94" s="231">
        <f t="shared" si="10"/>
        <v>0</v>
      </c>
      <c r="L94" s="231">
        <f t="shared" si="11"/>
        <v>0</v>
      </c>
      <c r="M94" s="231">
        <f t="shared" si="12"/>
        <v>0</v>
      </c>
    </row>
    <row r="95" spans="1:13" s="232" customFormat="1" ht="17.100000000000001" customHeight="1" thickBot="1">
      <c r="A95" s="229"/>
      <c r="B95" s="307"/>
      <c r="C95" s="308"/>
      <c r="D95" s="308"/>
      <c r="E95" s="307"/>
      <c r="F95" s="309">
        <v>0</v>
      </c>
      <c r="G95" s="269">
        <f t="shared" si="13"/>
        <v>0</v>
      </c>
      <c r="H95" s="270">
        <f t="shared" si="14"/>
        <v>0</v>
      </c>
      <c r="I95" s="271"/>
      <c r="J95" s="230">
        <f t="shared" si="9"/>
        <v>0</v>
      </c>
      <c r="K95" s="231">
        <f t="shared" si="10"/>
        <v>0</v>
      </c>
      <c r="L95" s="231">
        <f t="shared" si="11"/>
        <v>0</v>
      </c>
      <c r="M95" s="231">
        <f t="shared" si="12"/>
        <v>0</v>
      </c>
    </row>
    <row r="96" spans="1:13" s="232" customFormat="1" ht="17.100000000000001" customHeight="1" thickBot="1">
      <c r="A96" s="229"/>
      <c r="B96" s="307"/>
      <c r="C96" s="308"/>
      <c r="D96" s="308"/>
      <c r="E96" s="307"/>
      <c r="F96" s="309">
        <v>0</v>
      </c>
      <c r="G96" s="269">
        <f t="shared" si="13"/>
        <v>0</v>
      </c>
      <c r="H96" s="270">
        <f t="shared" si="14"/>
        <v>0</v>
      </c>
      <c r="I96" s="271"/>
      <c r="J96" s="230">
        <f t="shared" si="9"/>
        <v>0</v>
      </c>
      <c r="K96" s="231">
        <f t="shared" si="10"/>
        <v>0</v>
      </c>
      <c r="L96" s="231">
        <f t="shared" si="11"/>
        <v>0</v>
      </c>
      <c r="M96" s="231">
        <f t="shared" si="12"/>
        <v>0</v>
      </c>
    </row>
    <row r="97" spans="1:13" s="232" customFormat="1" ht="17.100000000000001" customHeight="1" thickBot="1">
      <c r="A97" s="229"/>
      <c r="B97" s="307"/>
      <c r="C97" s="308"/>
      <c r="D97" s="308"/>
      <c r="E97" s="307"/>
      <c r="F97" s="309">
        <v>0</v>
      </c>
      <c r="G97" s="269">
        <f t="shared" si="13"/>
        <v>0</v>
      </c>
      <c r="H97" s="270">
        <f t="shared" si="14"/>
        <v>0</v>
      </c>
      <c r="I97" s="271"/>
      <c r="J97" s="230">
        <f t="shared" si="9"/>
        <v>0</v>
      </c>
      <c r="K97" s="231">
        <f t="shared" si="10"/>
        <v>0</v>
      </c>
      <c r="L97" s="231">
        <f t="shared" si="11"/>
        <v>0</v>
      </c>
      <c r="M97" s="231">
        <f t="shared" si="12"/>
        <v>0</v>
      </c>
    </row>
    <row r="98" spans="1:13" s="232" customFormat="1" ht="17.100000000000001" customHeight="1" thickBot="1">
      <c r="A98" s="229"/>
      <c r="B98" s="307"/>
      <c r="C98" s="308"/>
      <c r="D98" s="308"/>
      <c r="E98" s="307"/>
      <c r="F98" s="309">
        <v>0</v>
      </c>
      <c r="G98" s="269">
        <f t="shared" si="13"/>
        <v>0</v>
      </c>
      <c r="H98" s="270">
        <f t="shared" si="14"/>
        <v>0</v>
      </c>
      <c r="I98" s="271"/>
      <c r="J98" s="230">
        <f t="shared" si="9"/>
        <v>0</v>
      </c>
      <c r="K98" s="231">
        <f t="shared" si="10"/>
        <v>0</v>
      </c>
      <c r="L98" s="231">
        <f t="shared" si="11"/>
        <v>0</v>
      </c>
      <c r="M98" s="231">
        <f t="shared" si="12"/>
        <v>0</v>
      </c>
    </row>
    <row r="99" spans="1:13" s="232" customFormat="1" ht="17.100000000000001" customHeight="1" thickBot="1">
      <c r="A99" s="229"/>
      <c r="B99" s="307"/>
      <c r="C99" s="308"/>
      <c r="D99" s="308"/>
      <c r="E99" s="307"/>
      <c r="F99" s="309">
        <v>0</v>
      </c>
      <c r="G99" s="269">
        <f t="shared" si="13"/>
        <v>0</v>
      </c>
      <c r="H99" s="270">
        <f t="shared" si="14"/>
        <v>0</v>
      </c>
      <c r="I99" s="271"/>
      <c r="J99" s="230">
        <f t="shared" si="9"/>
        <v>0</v>
      </c>
      <c r="K99" s="231">
        <f t="shared" si="10"/>
        <v>0</v>
      </c>
      <c r="L99" s="231">
        <f t="shared" si="11"/>
        <v>0</v>
      </c>
      <c r="M99" s="231">
        <f t="shared" si="12"/>
        <v>0</v>
      </c>
    </row>
    <row r="100" spans="1:13" s="232" customFormat="1" ht="17.100000000000001" customHeight="1" thickBot="1">
      <c r="A100" s="229"/>
      <c r="B100" s="307"/>
      <c r="C100" s="308"/>
      <c r="D100" s="308"/>
      <c r="E100" s="307"/>
      <c r="F100" s="309">
        <v>0</v>
      </c>
      <c r="G100" s="269">
        <f t="shared" si="13"/>
        <v>0</v>
      </c>
      <c r="H100" s="270">
        <f t="shared" si="14"/>
        <v>0</v>
      </c>
      <c r="I100" s="271"/>
      <c r="J100" s="230">
        <f t="shared" si="9"/>
        <v>0</v>
      </c>
      <c r="K100" s="231">
        <f t="shared" si="10"/>
        <v>0</v>
      </c>
      <c r="L100" s="231">
        <f t="shared" si="11"/>
        <v>0</v>
      </c>
      <c r="M100" s="231">
        <f t="shared" si="12"/>
        <v>0</v>
      </c>
    </row>
    <row r="101" spans="1:13" s="232" customFormat="1" ht="17.100000000000001" customHeight="1" thickBot="1">
      <c r="A101" s="229"/>
      <c r="B101" s="307"/>
      <c r="C101" s="308"/>
      <c r="D101" s="308"/>
      <c r="E101" s="307"/>
      <c r="F101" s="309">
        <v>0</v>
      </c>
      <c r="G101" s="269">
        <f t="shared" si="13"/>
        <v>0</v>
      </c>
      <c r="H101" s="270">
        <f t="shared" si="14"/>
        <v>0</v>
      </c>
      <c r="I101" s="271"/>
      <c r="J101" s="230">
        <f t="shared" si="9"/>
        <v>0</v>
      </c>
      <c r="K101" s="231">
        <f t="shared" si="10"/>
        <v>0</v>
      </c>
      <c r="L101" s="231">
        <f t="shared" si="11"/>
        <v>0</v>
      </c>
      <c r="M101" s="231">
        <f t="shared" si="12"/>
        <v>0</v>
      </c>
    </row>
    <row r="102" spans="1:13" s="232" customFormat="1" ht="17.100000000000001" customHeight="1" thickBot="1">
      <c r="A102" s="229"/>
      <c r="B102" s="307"/>
      <c r="C102" s="308"/>
      <c r="D102" s="308"/>
      <c r="E102" s="307"/>
      <c r="F102" s="309">
        <v>0</v>
      </c>
      <c r="G102" s="269">
        <f t="shared" si="13"/>
        <v>0</v>
      </c>
      <c r="H102" s="270">
        <f t="shared" si="14"/>
        <v>0</v>
      </c>
      <c r="I102" s="271"/>
      <c r="J102" s="230">
        <f t="shared" si="9"/>
        <v>0</v>
      </c>
      <c r="K102" s="231">
        <f t="shared" si="10"/>
        <v>0</v>
      </c>
      <c r="L102" s="231">
        <f t="shared" si="11"/>
        <v>0</v>
      </c>
      <c r="M102" s="231">
        <f t="shared" si="12"/>
        <v>0</v>
      </c>
    </row>
    <row r="103" spans="1:13" s="232" customFormat="1" ht="17.100000000000001" customHeight="1" thickBot="1">
      <c r="A103" s="229"/>
      <c r="B103" s="307"/>
      <c r="C103" s="308"/>
      <c r="D103" s="308"/>
      <c r="E103" s="307"/>
      <c r="F103" s="309">
        <v>0</v>
      </c>
      <c r="G103" s="269">
        <f t="shared" si="13"/>
        <v>0</v>
      </c>
      <c r="H103" s="270">
        <f t="shared" si="14"/>
        <v>0</v>
      </c>
      <c r="I103" s="271"/>
      <c r="J103" s="230">
        <f t="shared" si="9"/>
        <v>0</v>
      </c>
      <c r="K103" s="231">
        <f t="shared" si="10"/>
        <v>0</v>
      </c>
      <c r="L103" s="231">
        <f t="shared" si="11"/>
        <v>0</v>
      </c>
      <c r="M103" s="231">
        <f t="shared" si="12"/>
        <v>0</v>
      </c>
    </row>
    <row r="104" spans="1:13" s="232" customFormat="1" ht="17.100000000000001" customHeight="1" thickBot="1">
      <c r="A104" s="229"/>
      <c r="B104" s="307"/>
      <c r="C104" s="308"/>
      <c r="D104" s="308"/>
      <c r="E104" s="307"/>
      <c r="F104" s="309">
        <v>0</v>
      </c>
      <c r="G104" s="269">
        <f t="shared" si="13"/>
        <v>0</v>
      </c>
      <c r="H104" s="270">
        <f t="shared" si="14"/>
        <v>0</v>
      </c>
      <c r="I104" s="271"/>
      <c r="J104" s="230">
        <f t="shared" si="9"/>
        <v>0</v>
      </c>
      <c r="K104" s="231">
        <f t="shared" si="10"/>
        <v>0</v>
      </c>
      <c r="L104" s="231">
        <f t="shared" si="11"/>
        <v>0</v>
      </c>
      <c r="M104" s="231">
        <f t="shared" si="12"/>
        <v>0</v>
      </c>
    </row>
    <row r="105" spans="1:13" s="232" customFormat="1" ht="17.100000000000001" customHeight="1" thickBot="1">
      <c r="A105" s="229"/>
      <c r="B105" s="307"/>
      <c r="C105" s="308"/>
      <c r="D105" s="308"/>
      <c r="E105" s="307"/>
      <c r="F105" s="309">
        <v>0</v>
      </c>
      <c r="G105" s="269">
        <f t="shared" si="13"/>
        <v>0</v>
      </c>
      <c r="H105" s="270">
        <f t="shared" si="14"/>
        <v>0</v>
      </c>
      <c r="I105" s="271"/>
      <c r="J105" s="230">
        <f t="shared" si="9"/>
        <v>0</v>
      </c>
      <c r="K105" s="231">
        <f t="shared" si="10"/>
        <v>0</v>
      </c>
      <c r="L105" s="231">
        <f t="shared" si="11"/>
        <v>0</v>
      </c>
      <c r="M105" s="231">
        <f t="shared" si="12"/>
        <v>0</v>
      </c>
    </row>
    <row r="106" spans="1:13" s="232" customFormat="1" ht="17.100000000000001" customHeight="1" thickBot="1">
      <c r="A106" s="229"/>
      <c r="B106" s="307"/>
      <c r="C106" s="308"/>
      <c r="D106" s="308"/>
      <c r="E106" s="307"/>
      <c r="F106" s="309">
        <v>0</v>
      </c>
      <c r="G106" s="269">
        <f t="shared" si="13"/>
        <v>0</v>
      </c>
      <c r="H106" s="270">
        <f t="shared" si="14"/>
        <v>0</v>
      </c>
      <c r="I106" s="271"/>
      <c r="J106" s="230">
        <f t="shared" si="9"/>
        <v>0</v>
      </c>
      <c r="K106" s="231">
        <f t="shared" si="10"/>
        <v>0</v>
      </c>
      <c r="L106" s="231">
        <f t="shared" si="11"/>
        <v>0</v>
      </c>
      <c r="M106" s="231">
        <f t="shared" si="12"/>
        <v>0</v>
      </c>
    </row>
    <row r="107" spans="1:13" s="232" customFormat="1" ht="17.100000000000001" customHeight="1" thickBot="1">
      <c r="A107" s="229"/>
      <c r="B107" s="307"/>
      <c r="C107" s="308"/>
      <c r="D107" s="308"/>
      <c r="E107" s="307"/>
      <c r="F107" s="309">
        <v>0</v>
      </c>
      <c r="G107" s="269">
        <f t="shared" si="13"/>
        <v>0</v>
      </c>
      <c r="H107" s="270">
        <f t="shared" si="14"/>
        <v>0</v>
      </c>
      <c r="I107" s="271"/>
      <c r="J107" s="230">
        <f t="shared" si="9"/>
        <v>0</v>
      </c>
      <c r="K107" s="231">
        <f t="shared" si="10"/>
        <v>0</v>
      </c>
      <c r="L107" s="231">
        <f t="shared" si="11"/>
        <v>0</v>
      </c>
      <c r="M107" s="231">
        <f t="shared" si="12"/>
        <v>0</v>
      </c>
    </row>
    <row r="108" spans="1:13" s="232" customFormat="1" ht="17.100000000000001" customHeight="1" thickBot="1">
      <c r="A108" s="229"/>
      <c r="B108" s="307"/>
      <c r="C108" s="308"/>
      <c r="D108" s="308"/>
      <c r="E108" s="307"/>
      <c r="F108" s="309">
        <v>0</v>
      </c>
      <c r="G108" s="269">
        <f t="shared" si="13"/>
        <v>0</v>
      </c>
      <c r="H108" s="270">
        <f t="shared" si="14"/>
        <v>0</v>
      </c>
      <c r="I108" s="271"/>
      <c r="J108" s="230">
        <f t="shared" si="9"/>
        <v>0</v>
      </c>
      <c r="K108" s="231">
        <f t="shared" si="10"/>
        <v>0</v>
      </c>
      <c r="L108" s="231">
        <f t="shared" si="11"/>
        <v>0</v>
      </c>
      <c r="M108" s="231">
        <f t="shared" si="12"/>
        <v>0</v>
      </c>
    </row>
    <row r="109" spans="1:13" s="232" customFormat="1" ht="17.100000000000001" customHeight="1" thickBot="1">
      <c r="A109" s="229"/>
      <c r="B109" s="307"/>
      <c r="C109" s="308"/>
      <c r="D109" s="308"/>
      <c r="E109" s="307"/>
      <c r="F109" s="309">
        <v>0</v>
      </c>
      <c r="G109" s="269">
        <f t="shared" si="13"/>
        <v>0</v>
      </c>
      <c r="H109" s="270">
        <f t="shared" si="14"/>
        <v>0</v>
      </c>
      <c r="I109" s="271"/>
      <c r="J109" s="230">
        <f t="shared" si="9"/>
        <v>0</v>
      </c>
      <c r="K109" s="231">
        <f t="shared" si="10"/>
        <v>0</v>
      </c>
      <c r="L109" s="231">
        <f t="shared" si="11"/>
        <v>0</v>
      </c>
      <c r="M109" s="231">
        <f t="shared" si="12"/>
        <v>0</v>
      </c>
    </row>
    <row r="110" spans="1:13" s="232" customFormat="1" ht="17.100000000000001" customHeight="1" thickBot="1">
      <c r="A110" s="229"/>
      <c r="B110" s="307"/>
      <c r="C110" s="308"/>
      <c r="D110" s="308"/>
      <c r="E110" s="307"/>
      <c r="F110" s="309">
        <v>0</v>
      </c>
      <c r="G110" s="269">
        <f t="shared" si="13"/>
        <v>0</v>
      </c>
      <c r="H110" s="270">
        <f t="shared" si="14"/>
        <v>0</v>
      </c>
      <c r="I110" s="271"/>
      <c r="J110" s="230">
        <f t="shared" si="9"/>
        <v>0</v>
      </c>
      <c r="K110" s="231">
        <f t="shared" si="10"/>
        <v>0</v>
      </c>
      <c r="L110" s="231">
        <f t="shared" si="11"/>
        <v>0</v>
      </c>
      <c r="M110" s="231">
        <f t="shared" si="12"/>
        <v>0</v>
      </c>
    </row>
    <row r="111" spans="1:13" s="232" customFormat="1" ht="17.100000000000001" customHeight="1" thickBot="1">
      <c r="A111" s="229"/>
      <c r="B111" s="307"/>
      <c r="C111" s="308"/>
      <c r="D111" s="308"/>
      <c r="E111" s="307"/>
      <c r="F111" s="309">
        <v>0</v>
      </c>
      <c r="G111" s="269">
        <f t="shared" si="13"/>
        <v>0</v>
      </c>
      <c r="H111" s="270">
        <f t="shared" si="14"/>
        <v>0</v>
      </c>
      <c r="I111" s="271"/>
      <c r="J111" s="230">
        <f t="shared" si="9"/>
        <v>0</v>
      </c>
      <c r="K111" s="231">
        <f t="shared" si="10"/>
        <v>0</v>
      </c>
      <c r="L111" s="231">
        <f t="shared" si="11"/>
        <v>0</v>
      </c>
      <c r="M111" s="231">
        <f t="shared" si="12"/>
        <v>0</v>
      </c>
    </row>
    <row r="112" spans="1:13" s="232" customFormat="1" ht="17.100000000000001" customHeight="1" thickBot="1">
      <c r="A112" s="229"/>
      <c r="B112" s="307"/>
      <c r="C112" s="308"/>
      <c r="D112" s="308"/>
      <c r="E112" s="307"/>
      <c r="F112" s="309">
        <v>0</v>
      </c>
      <c r="G112" s="269">
        <f t="shared" si="13"/>
        <v>0</v>
      </c>
      <c r="H112" s="270">
        <f t="shared" si="14"/>
        <v>0</v>
      </c>
      <c r="I112" s="271"/>
      <c r="J112" s="230">
        <f t="shared" si="9"/>
        <v>0</v>
      </c>
      <c r="K112" s="231">
        <f t="shared" si="10"/>
        <v>0</v>
      </c>
      <c r="L112" s="231">
        <f t="shared" si="11"/>
        <v>0</v>
      </c>
      <c r="M112" s="231">
        <f t="shared" si="12"/>
        <v>0</v>
      </c>
    </row>
    <row r="113" spans="1:13" s="232" customFormat="1" ht="17.100000000000001" customHeight="1" thickBot="1">
      <c r="A113" s="229"/>
      <c r="B113" s="307"/>
      <c r="C113" s="308"/>
      <c r="D113" s="308"/>
      <c r="E113" s="307"/>
      <c r="F113" s="309">
        <v>0</v>
      </c>
      <c r="G113" s="269">
        <f t="shared" si="13"/>
        <v>0</v>
      </c>
      <c r="H113" s="270">
        <f t="shared" si="14"/>
        <v>0</v>
      </c>
      <c r="I113" s="271"/>
      <c r="J113" s="230">
        <f t="shared" si="9"/>
        <v>0</v>
      </c>
      <c r="K113" s="231">
        <f t="shared" si="10"/>
        <v>0</v>
      </c>
      <c r="L113" s="231">
        <f t="shared" si="11"/>
        <v>0</v>
      </c>
      <c r="M113" s="231">
        <f t="shared" si="12"/>
        <v>0</v>
      </c>
    </row>
    <row r="114" spans="1:13" s="232" customFormat="1" ht="17.100000000000001" customHeight="1" thickBot="1">
      <c r="A114" s="229"/>
      <c r="B114" s="307"/>
      <c r="C114" s="308"/>
      <c r="D114" s="308"/>
      <c r="E114" s="307"/>
      <c r="F114" s="309">
        <v>0</v>
      </c>
      <c r="G114" s="269">
        <f t="shared" si="13"/>
        <v>0</v>
      </c>
      <c r="H114" s="270">
        <f t="shared" si="14"/>
        <v>0</v>
      </c>
      <c r="I114" s="271"/>
      <c r="J114" s="230">
        <f t="shared" si="9"/>
        <v>0</v>
      </c>
      <c r="K114" s="231">
        <f t="shared" si="10"/>
        <v>0</v>
      </c>
      <c r="L114" s="231">
        <f t="shared" si="11"/>
        <v>0</v>
      </c>
      <c r="M114" s="231">
        <f t="shared" si="12"/>
        <v>0</v>
      </c>
    </row>
    <row r="115" spans="1:13" s="232" customFormat="1" ht="17.100000000000001" customHeight="1" thickBot="1">
      <c r="A115" s="229"/>
      <c r="B115" s="307"/>
      <c r="C115" s="308"/>
      <c r="D115" s="308"/>
      <c r="E115" s="307"/>
      <c r="F115" s="309">
        <v>0</v>
      </c>
      <c r="G115" s="269">
        <f t="shared" si="13"/>
        <v>0</v>
      </c>
      <c r="H115" s="270">
        <f t="shared" si="14"/>
        <v>0</v>
      </c>
      <c r="I115" s="271"/>
      <c r="J115" s="230">
        <f t="shared" si="9"/>
        <v>0</v>
      </c>
      <c r="K115" s="231">
        <f t="shared" si="10"/>
        <v>0</v>
      </c>
      <c r="L115" s="231">
        <f t="shared" si="11"/>
        <v>0</v>
      </c>
      <c r="M115" s="231">
        <f t="shared" si="12"/>
        <v>0</v>
      </c>
    </row>
    <row r="116" spans="1:13" s="232" customFormat="1" ht="17.100000000000001" customHeight="1" thickBot="1">
      <c r="A116" s="229"/>
      <c r="B116" s="307"/>
      <c r="C116" s="308"/>
      <c r="D116" s="308"/>
      <c r="E116" s="307"/>
      <c r="F116" s="309">
        <v>0</v>
      </c>
      <c r="G116" s="269">
        <f t="shared" si="13"/>
        <v>0</v>
      </c>
      <c r="H116" s="270">
        <f t="shared" si="14"/>
        <v>0</v>
      </c>
      <c r="I116" s="271"/>
      <c r="J116" s="230">
        <f t="shared" si="9"/>
        <v>0</v>
      </c>
      <c r="K116" s="231">
        <f t="shared" si="10"/>
        <v>0</v>
      </c>
      <c r="L116" s="231">
        <f t="shared" si="11"/>
        <v>0</v>
      </c>
      <c r="M116" s="231">
        <f t="shared" si="12"/>
        <v>0</v>
      </c>
    </row>
    <row r="117" spans="1:13" s="232" customFormat="1" ht="17.100000000000001" customHeight="1" thickBot="1">
      <c r="A117" s="229"/>
      <c r="B117" s="307"/>
      <c r="C117" s="308"/>
      <c r="D117" s="308"/>
      <c r="E117" s="307"/>
      <c r="F117" s="309">
        <v>0</v>
      </c>
      <c r="G117" s="269">
        <f t="shared" si="13"/>
        <v>0</v>
      </c>
      <c r="H117" s="270">
        <f t="shared" si="14"/>
        <v>0</v>
      </c>
      <c r="I117" s="271"/>
      <c r="J117" s="230">
        <f t="shared" si="9"/>
        <v>0</v>
      </c>
      <c r="K117" s="231">
        <f t="shared" si="10"/>
        <v>0</v>
      </c>
      <c r="L117" s="231">
        <f t="shared" si="11"/>
        <v>0</v>
      </c>
      <c r="M117" s="231">
        <f t="shared" si="12"/>
        <v>0</v>
      </c>
    </row>
    <row r="118" spans="1:13" s="232" customFormat="1" ht="17.100000000000001" customHeight="1" thickBot="1">
      <c r="A118" s="229"/>
      <c r="B118" s="307"/>
      <c r="C118" s="308"/>
      <c r="D118" s="308"/>
      <c r="E118" s="307"/>
      <c r="F118" s="309">
        <v>0</v>
      </c>
      <c r="G118" s="269">
        <f t="shared" si="13"/>
        <v>0</v>
      </c>
      <c r="H118" s="270">
        <f t="shared" si="14"/>
        <v>0</v>
      </c>
      <c r="I118" s="271"/>
      <c r="J118" s="230">
        <f t="shared" si="9"/>
        <v>0</v>
      </c>
      <c r="K118" s="231">
        <f t="shared" si="10"/>
        <v>0</v>
      </c>
      <c r="L118" s="231">
        <f t="shared" si="11"/>
        <v>0</v>
      </c>
      <c r="M118" s="231">
        <f t="shared" si="12"/>
        <v>0</v>
      </c>
    </row>
    <row r="119" spans="1:13" s="232" customFormat="1" ht="17.100000000000001" customHeight="1" thickBot="1">
      <c r="A119" s="229"/>
      <c r="B119" s="307"/>
      <c r="C119" s="308"/>
      <c r="D119" s="308"/>
      <c r="E119" s="307"/>
      <c r="F119" s="309">
        <v>0</v>
      </c>
      <c r="G119" s="269">
        <f t="shared" si="13"/>
        <v>0</v>
      </c>
      <c r="H119" s="270">
        <f t="shared" si="14"/>
        <v>0</v>
      </c>
      <c r="I119" s="271"/>
      <c r="J119" s="230">
        <f t="shared" si="9"/>
        <v>0</v>
      </c>
      <c r="K119" s="231">
        <f t="shared" si="10"/>
        <v>0</v>
      </c>
      <c r="L119" s="231">
        <f t="shared" si="11"/>
        <v>0</v>
      </c>
      <c r="M119" s="231">
        <f t="shared" si="12"/>
        <v>0</v>
      </c>
    </row>
    <row r="120" spans="1:13" s="232" customFormat="1" ht="17.100000000000001" customHeight="1" thickBot="1">
      <c r="A120" s="229"/>
      <c r="B120" s="307"/>
      <c r="C120" s="308"/>
      <c r="D120" s="308"/>
      <c r="E120" s="307"/>
      <c r="F120" s="309">
        <v>0</v>
      </c>
      <c r="G120" s="269">
        <f t="shared" si="13"/>
        <v>0</v>
      </c>
      <c r="H120" s="270">
        <f t="shared" si="14"/>
        <v>0</v>
      </c>
      <c r="I120" s="271"/>
      <c r="J120" s="230">
        <f t="shared" si="9"/>
        <v>0</v>
      </c>
      <c r="K120" s="231">
        <f t="shared" si="10"/>
        <v>0</v>
      </c>
      <c r="L120" s="231">
        <f t="shared" si="11"/>
        <v>0</v>
      </c>
      <c r="M120" s="231">
        <f t="shared" si="12"/>
        <v>0</v>
      </c>
    </row>
    <row r="121" spans="1:13" s="232" customFormat="1" ht="17.100000000000001" customHeight="1" thickBot="1">
      <c r="A121" s="229"/>
      <c r="B121" s="307"/>
      <c r="C121" s="308"/>
      <c r="D121" s="308"/>
      <c r="E121" s="307"/>
      <c r="F121" s="309">
        <v>0</v>
      </c>
      <c r="G121" s="269">
        <f t="shared" si="13"/>
        <v>0</v>
      </c>
      <c r="H121" s="270">
        <f t="shared" si="14"/>
        <v>0</v>
      </c>
      <c r="I121" s="271"/>
      <c r="J121" s="230">
        <f t="shared" si="9"/>
        <v>0</v>
      </c>
      <c r="K121" s="231">
        <f t="shared" si="10"/>
        <v>0</v>
      </c>
      <c r="L121" s="231">
        <f t="shared" si="11"/>
        <v>0</v>
      </c>
      <c r="M121" s="231">
        <f t="shared" si="12"/>
        <v>0</v>
      </c>
    </row>
    <row r="122" spans="1:13" s="232" customFormat="1" ht="17.100000000000001" customHeight="1" thickBot="1">
      <c r="A122" s="229"/>
      <c r="B122" s="307"/>
      <c r="C122" s="308"/>
      <c r="D122" s="308"/>
      <c r="E122" s="307"/>
      <c r="F122" s="309">
        <v>0</v>
      </c>
      <c r="G122" s="269">
        <f t="shared" si="13"/>
        <v>0</v>
      </c>
      <c r="H122" s="270">
        <f t="shared" si="14"/>
        <v>0</v>
      </c>
      <c r="I122" s="271"/>
      <c r="J122" s="230">
        <f t="shared" si="9"/>
        <v>0</v>
      </c>
      <c r="K122" s="231">
        <f t="shared" si="10"/>
        <v>0</v>
      </c>
      <c r="L122" s="231">
        <f t="shared" si="11"/>
        <v>0</v>
      </c>
      <c r="M122" s="231">
        <f t="shared" si="12"/>
        <v>0</v>
      </c>
    </row>
    <row r="123" spans="1:13" s="232" customFormat="1" ht="17.100000000000001" customHeight="1" thickBot="1">
      <c r="A123" s="229"/>
      <c r="B123" s="307"/>
      <c r="C123" s="308"/>
      <c r="D123" s="308"/>
      <c r="E123" s="307"/>
      <c r="F123" s="309">
        <v>0</v>
      </c>
      <c r="G123" s="269">
        <f t="shared" si="13"/>
        <v>0</v>
      </c>
      <c r="H123" s="270">
        <f t="shared" si="14"/>
        <v>0</v>
      </c>
      <c r="I123" s="271"/>
      <c r="J123" s="230">
        <f t="shared" si="9"/>
        <v>0</v>
      </c>
      <c r="K123" s="231">
        <f t="shared" si="10"/>
        <v>0</v>
      </c>
      <c r="L123" s="231">
        <f t="shared" si="11"/>
        <v>0</v>
      </c>
      <c r="M123" s="231">
        <f t="shared" si="12"/>
        <v>0</v>
      </c>
    </row>
    <row r="124" spans="1:13" s="232" customFormat="1" ht="17.100000000000001" customHeight="1" thickBot="1">
      <c r="A124" s="229"/>
      <c r="B124" s="307"/>
      <c r="C124" s="308"/>
      <c r="D124" s="308"/>
      <c r="E124" s="307"/>
      <c r="F124" s="309">
        <v>0</v>
      </c>
      <c r="G124" s="269">
        <f t="shared" si="13"/>
        <v>0</v>
      </c>
      <c r="H124" s="270">
        <f t="shared" si="14"/>
        <v>0</v>
      </c>
      <c r="I124" s="271"/>
      <c r="J124" s="230">
        <f t="shared" si="9"/>
        <v>0</v>
      </c>
      <c r="K124" s="231">
        <f t="shared" si="10"/>
        <v>0</v>
      </c>
      <c r="L124" s="231">
        <f t="shared" si="11"/>
        <v>0</v>
      </c>
      <c r="M124" s="231">
        <f t="shared" si="12"/>
        <v>0</v>
      </c>
    </row>
    <row r="125" spans="1:13" s="232" customFormat="1" ht="17.100000000000001" customHeight="1" thickBot="1">
      <c r="A125" s="229"/>
      <c r="B125" s="307"/>
      <c r="C125" s="308"/>
      <c r="D125" s="308"/>
      <c r="E125" s="307"/>
      <c r="F125" s="309">
        <v>0</v>
      </c>
      <c r="G125" s="269">
        <f t="shared" si="13"/>
        <v>0</v>
      </c>
      <c r="H125" s="270">
        <f t="shared" si="14"/>
        <v>0</v>
      </c>
      <c r="I125" s="271"/>
      <c r="J125" s="230">
        <f>IF(ISERROR(VLOOKUP($B125,PRICELU,4,FALSE)),0,(VLOOKUP($B125,PRICELU,4,FALSE)))*$F125+IF(ISERROR(VLOOKUP($E125,PRICELU,4,FALSE)),0,(VLOOKUP($E125,PRICELU,4,FALSE)))*$F125</f>
        <v>0</v>
      </c>
      <c r="K125" s="231">
        <f t="shared" si="10"/>
        <v>0</v>
      </c>
      <c r="L125" s="231">
        <f t="shared" si="11"/>
        <v>0</v>
      </c>
      <c r="M125" s="231">
        <f t="shared" si="12"/>
        <v>0</v>
      </c>
    </row>
    <row r="126" spans="1:13" s="232" customFormat="1" ht="17.100000000000001" customHeight="1" thickBot="1">
      <c r="A126" s="229"/>
      <c r="B126" s="307"/>
      <c r="C126" s="308"/>
      <c r="D126" s="308"/>
      <c r="E126" s="307"/>
      <c r="F126" s="309">
        <v>0</v>
      </c>
      <c r="G126" s="269">
        <f t="shared" si="13"/>
        <v>0</v>
      </c>
      <c r="H126" s="270">
        <f t="shared" si="14"/>
        <v>0</v>
      </c>
      <c r="I126" s="271"/>
      <c r="J126" s="230">
        <f>IF(ISERROR(VLOOKUP($B126,PRICELU,4,FALSE)),0,(VLOOKUP($B126,PRICELU,4,FALSE)))*$F126+IF(ISERROR(VLOOKUP($E126,PRICELU,4,FALSE)),0,(VLOOKUP($E126,PRICELU,4,FALSE)))*$F126</f>
        <v>0</v>
      </c>
      <c r="K126" s="231">
        <f t="shared" si="10"/>
        <v>0</v>
      </c>
      <c r="L126" s="231">
        <f t="shared" si="11"/>
        <v>0</v>
      </c>
      <c r="M126" s="231">
        <f t="shared" si="12"/>
        <v>0</v>
      </c>
    </row>
    <row r="127" spans="1:13" s="232" customFormat="1" ht="17.100000000000001" customHeight="1" thickBot="1">
      <c r="A127" s="229"/>
      <c r="B127" s="307"/>
      <c r="C127" s="308"/>
      <c r="D127" s="308"/>
      <c r="E127" s="307"/>
      <c r="F127" s="309">
        <v>0</v>
      </c>
      <c r="G127" s="269">
        <f t="shared" si="13"/>
        <v>0</v>
      </c>
      <c r="H127" s="270">
        <f t="shared" si="14"/>
        <v>0</v>
      </c>
      <c r="I127" s="271"/>
      <c r="J127" s="230">
        <f>IF(ISERROR(VLOOKUP($B127,PRICELU,4,FALSE)),0,(VLOOKUP($B127,PRICELU,4,FALSE)))*$F127+IF(ISERROR(VLOOKUP($E127,PRICELU,4,FALSE)),0,(VLOOKUP($E127,PRICELU,4,FALSE)))*$F127</f>
        <v>0</v>
      </c>
      <c r="K127" s="231">
        <f t="shared" si="10"/>
        <v>0</v>
      </c>
      <c r="L127" s="231">
        <f t="shared" si="11"/>
        <v>0</v>
      </c>
      <c r="M127" s="231">
        <f t="shared" si="12"/>
        <v>0</v>
      </c>
    </row>
    <row r="128" spans="1:13" s="232" customFormat="1" ht="17.100000000000001" customHeight="1" thickBot="1">
      <c r="A128" s="229"/>
      <c r="B128" s="307"/>
      <c r="C128" s="308"/>
      <c r="D128" s="308"/>
      <c r="E128" s="307"/>
      <c r="F128" s="309">
        <v>0</v>
      </c>
      <c r="G128" s="269">
        <f t="shared" si="13"/>
        <v>0</v>
      </c>
      <c r="H128" s="270">
        <f t="shared" si="14"/>
        <v>0</v>
      </c>
      <c r="I128" s="271"/>
      <c r="J128" s="230">
        <f>IF(ISERROR(VLOOKUP($B128,PRICELU,4,FALSE)),0,(VLOOKUP($B128,PRICELU,4,FALSE)))*$F128+IF(ISERROR(VLOOKUP($E128,PRICELU,4,FALSE)),0,(VLOOKUP($E128,PRICELU,4,FALSE)))*$F128</f>
        <v>0</v>
      </c>
      <c r="K128" s="231">
        <f t="shared" si="10"/>
        <v>0</v>
      </c>
      <c r="L128" s="231">
        <f t="shared" si="11"/>
        <v>0</v>
      </c>
      <c r="M128" s="231">
        <f t="shared" si="12"/>
        <v>0</v>
      </c>
    </row>
    <row r="129" spans="2:13" ht="7.5" customHeight="1">
      <c r="B129" s="88"/>
      <c r="C129" s="49"/>
      <c r="D129" s="49"/>
      <c r="E129" s="49"/>
      <c r="F129" s="49"/>
      <c r="G129" s="49"/>
      <c r="H129" s="89"/>
      <c r="I129" s="71"/>
      <c r="J129" s="199"/>
      <c r="K129" s="200"/>
      <c r="L129" s="200"/>
      <c r="M129" s="200"/>
    </row>
    <row r="130" spans="2:13" ht="20.25" customHeight="1" thickBot="1">
      <c r="B130" s="463" t="s">
        <v>3876</v>
      </c>
      <c r="C130" s="464"/>
      <c r="D130" s="464"/>
      <c r="E130" s="465"/>
      <c r="F130" s="465"/>
      <c r="G130" s="465"/>
      <c r="H130" s="466"/>
      <c r="I130" s="71"/>
      <c r="J130" s="199"/>
      <c r="K130" s="200"/>
      <c r="L130" s="200"/>
      <c r="M130" s="200"/>
    </row>
    <row r="131" spans="2:13" ht="20.25" customHeight="1" thickBot="1">
      <c r="B131" s="413" t="s">
        <v>4365</v>
      </c>
      <c r="C131" s="414"/>
      <c r="D131" s="414"/>
      <c r="E131" s="414"/>
      <c r="F131" s="414"/>
      <c r="G131" s="414"/>
      <c r="H131" s="415"/>
      <c r="I131" s="71"/>
      <c r="J131" s="201"/>
      <c r="K131" s="202" t="s">
        <v>3949</v>
      </c>
      <c r="L131" s="200"/>
      <c r="M131" s="200"/>
    </row>
    <row r="132" spans="2:13" s="65" customFormat="1" ht="18.75" customHeight="1" thickBot="1">
      <c r="B132" s="102" t="s">
        <v>1170</v>
      </c>
      <c r="C132" s="103" t="s">
        <v>4305</v>
      </c>
      <c r="D132" s="103" t="s">
        <v>4306</v>
      </c>
      <c r="E132" s="103" t="s">
        <v>4347</v>
      </c>
      <c r="F132" s="104" t="s">
        <v>3877</v>
      </c>
      <c r="G132" s="461" t="s">
        <v>3595</v>
      </c>
      <c r="H132" s="462"/>
      <c r="I132" s="104" t="s">
        <v>4479</v>
      </c>
      <c r="J132" s="203" t="s">
        <v>4480</v>
      </c>
      <c r="K132" s="200"/>
      <c r="L132" s="200"/>
      <c r="M132" s="200"/>
    </row>
    <row r="133" spans="2:13" ht="17.100000000000001" customHeight="1" thickBot="1">
      <c r="B133" s="307" t="s">
        <v>3875</v>
      </c>
      <c r="C133" s="310"/>
      <c r="D133" s="310"/>
      <c r="E133" s="311"/>
      <c r="F133" s="309">
        <v>0</v>
      </c>
      <c r="G133" s="411"/>
      <c r="H133" s="412"/>
      <c r="I133" s="271"/>
      <c r="J133" s="204"/>
      <c r="K133" s="205">
        <f t="shared" ref="K133:M133" si="15">$E133*$F133*$F$3</f>
        <v>0</v>
      </c>
      <c r="L133" s="205">
        <f t="shared" si="15"/>
        <v>0</v>
      </c>
      <c r="M133" s="205">
        <f t="shared" si="15"/>
        <v>0</v>
      </c>
    </row>
    <row r="134" spans="2:13" ht="17.100000000000001" customHeight="1" thickBot="1">
      <c r="B134" s="307" t="s">
        <v>3875</v>
      </c>
      <c r="C134" s="310"/>
      <c r="D134" s="310"/>
      <c r="E134" s="311"/>
      <c r="F134" s="309">
        <v>0</v>
      </c>
      <c r="G134" s="411"/>
      <c r="H134" s="412"/>
      <c r="I134" s="271"/>
      <c r="J134" s="204"/>
      <c r="K134" s="205">
        <f t="shared" ref="K134:M141" si="16">$E134*$F134*$F$3</f>
        <v>0</v>
      </c>
      <c r="L134" s="205">
        <f t="shared" si="16"/>
        <v>0</v>
      </c>
      <c r="M134" s="205">
        <f t="shared" si="16"/>
        <v>0</v>
      </c>
    </row>
    <row r="135" spans="2:13" ht="17.100000000000001" customHeight="1" thickBot="1">
      <c r="B135" s="307" t="s">
        <v>3875</v>
      </c>
      <c r="C135" s="310"/>
      <c r="D135" s="310"/>
      <c r="E135" s="311"/>
      <c r="F135" s="309">
        <v>0</v>
      </c>
      <c r="G135" s="411"/>
      <c r="H135" s="412"/>
      <c r="I135" s="271"/>
      <c r="J135" s="204"/>
      <c r="K135" s="205">
        <f t="shared" si="16"/>
        <v>0</v>
      </c>
      <c r="L135" s="205">
        <f t="shared" si="16"/>
        <v>0</v>
      </c>
      <c r="M135" s="205">
        <f t="shared" si="16"/>
        <v>0</v>
      </c>
    </row>
    <row r="136" spans="2:13" ht="17.100000000000001" customHeight="1" thickBot="1">
      <c r="B136" s="307" t="s">
        <v>3875</v>
      </c>
      <c r="C136" s="310"/>
      <c r="D136" s="310"/>
      <c r="E136" s="311"/>
      <c r="F136" s="309">
        <v>0</v>
      </c>
      <c r="G136" s="411"/>
      <c r="H136" s="412"/>
      <c r="I136" s="271"/>
      <c r="J136" s="204"/>
      <c r="K136" s="205">
        <f t="shared" si="16"/>
        <v>0</v>
      </c>
      <c r="L136" s="205">
        <f t="shared" si="16"/>
        <v>0</v>
      </c>
      <c r="M136" s="205">
        <f t="shared" si="16"/>
        <v>0</v>
      </c>
    </row>
    <row r="137" spans="2:13" ht="17.100000000000001" customHeight="1" thickBot="1">
      <c r="B137" s="307" t="s">
        <v>3875</v>
      </c>
      <c r="C137" s="310"/>
      <c r="D137" s="310"/>
      <c r="E137" s="311"/>
      <c r="F137" s="309">
        <v>0</v>
      </c>
      <c r="G137" s="411"/>
      <c r="H137" s="412"/>
      <c r="I137" s="271"/>
      <c r="J137" s="204"/>
      <c r="K137" s="205">
        <f t="shared" si="16"/>
        <v>0</v>
      </c>
      <c r="L137" s="205">
        <f t="shared" si="16"/>
        <v>0</v>
      </c>
      <c r="M137" s="205">
        <f t="shared" si="16"/>
        <v>0</v>
      </c>
    </row>
    <row r="138" spans="2:13" ht="17.100000000000001" customHeight="1" thickBot="1">
      <c r="B138" s="307" t="s">
        <v>3875</v>
      </c>
      <c r="C138" s="310"/>
      <c r="D138" s="310"/>
      <c r="E138" s="311"/>
      <c r="F138" s="309">
        <v>0</v>
      </c>
      <c r="G138" s="411"/>
      <c r="H138" s="412"/>
      <c r="I138" s="271"/>
      <c r="J138" s="204"/>
      <c r="K138" s="205">
        <f t="shared" si="16"/>
        <v>0</v>
      </c>
      <c r="L138" s="205">
        <f t="shared" si="16"/>
        <v>0</v>
      </c>
      <c r="M138" s="205">
        <f t="shared" si="16"/>
        <v>0</v>
      </c>
    </row>
    <row r="139" spans="2:13" ht="17.100000000000001" customHeight="1" thickBot="1">
      <c r="B139" s="307" t="s">
        <v>3875</v>
      </c>
      <c r="C139" s="310"/>
      <c r="D139" s="310"/>
      <c r="E139" s="311"/>
      <c r="F139" s="309">
        <v>0</v>
      </c>
      <c r="G139" s="411"/>
      <c r="H139" s="412"/>
      <c r="I139" s="271"/>
      <c r="J139" s="204"/>
      <c r="K139" s="205">
        <f t="shared" si="16"/>
        <v>0</v>
      </c>
      <c r="L139" s="205">
        <f t="shared" si="16"/>
        <v>0</v>
      </c>
      <c r="M139" s="205">
        <f t="shared" si="16"/>
        <v>0</v>
      </c>
    </row>
    <row r="140" spans="2:13" ht="17.100000000000001" customHeight="1" thickBot="1">
      <c r="B140" s="307" t="s">
        <v>3875</v>
      </c>
      <c r="C140" s="310"/>
      <c r="D140" s="310"/>
      <c r="E140" s="311"/>
      <c r="F140" s="309">
        <v>0</v>
      </c>
      <c r="G140" s="411"/>
      <c r="H140" s="412"/>
      <c r="I140" s="271"/>
      <c r="J140" s="204"/>
      <c r="K140" s="205">
        <f t="shared" si="16"/>
        <v>0</v>
      </c>
      <c r="L140" s="205">
        <f t="shared" si="16"/>
        <v>0</v>
      </c>
      <c r="M140" s="205">
        <f t="shared" si="16"/>
        <v>0</v>
      </c>
    </row>
    <row r="141" spans="2:13" ht="17.100000000000001" customHeight="1" thickBot="1">
      <c r="B141" s="307" t="s">
        <v>3875</v>
      </c>
      <c r="C141" s="310"/>
      <c r="D141" s="310"/>
      <c r="E141" s="311"/>
      <c r="F141" s="309">
        <v>0</v>
      </c>
      <c r="G141" s="411"/>
      <c r="H141" s="412"/>
      <c r="I141" s="271"/>
      <c r="J141" s="204"/>
      <c r="K141" s="205">
        <f t="shared" si="16"/>
        <v>0</v>
      </c>
      <c r="L141" s="205">
        <f t="shared" si="16"/>
        <v>0</v>
      </c>
      <c r="M141" s="205">
        <f t="shared" si="16"/>
        <v>0</v>
      </c>
    </row>
    <row r="142" spans="2:13" s="20" customFormat="1" ht="16.2" thickBot="1">
      <c r="B142" s="364" t="s">
        <v>4349</v>
      </c>
      <c r="C142" s="365"/>
      <c r="D142" s="365"/>
      <c r="E142" s="365"/>
      <c r="F142" s="365"/>
      <c r="G142" s="365"/>
      <c r="H142" s="366"/>
      <c r="I142" s="197"/>
      <c r="J142" s="198">
        <f t="shared" ref="J142:M142" si="17">SUM(J29:J141)</f>
        <v>0</v>
      </c>
      <c r="K142" s="196">
        <f t="shared" si="17"/>
        <v>0</v>
      </c>
      <c r="L142" s="196">
        <f t="shared" si="17"/>
        <v>0</v>
      </c>
      <c r="M142" s="196">
        <f t="shared" si="17"/>
        <v>0</v>
      </c>
    </row>
    <row r="143" spans="2:13" ht="18.75" customHeight="1" thickBot="1">
      <c r="B143" s="418">
        <f>$B$10</f>
        <v>0</v>
      </c>
      <c r="C143" s="419"/>
      <c r="D143" s="419"/>
      <c r="E143" s="420"/>
      <c r="F143" s="421"/>
      <c r="G143" s="409">
        <f>$G$10</f>
        <v>0</v>
      </c>
      <c r="H143" s="410"/>
      <c r="I143" s="24"/>
      <c r="J143" s="22"/>
      <c r="K143" s="24"/>
      <c r="L143" s="24"/>
      <c r="M143" s="24"/>
    </row>
    <row r="144" spans="2:13" ht="7.5" customHeight="1" thickTop="1" thickBot="1">
      <c r="B144" s="90"/>
      <c r="C144" s="86"/>
      <c r="D144" s="86"/>
      <c r="E144" s="86"/>
      <c r="F144" s="84"/>
      <c r="G144" s="85"/>
      <c r="H144" s="91"/>
      <c r="I144" s="24"/>
      <c r="J144" s="22"/>
      <c r="K144" s="24"/>
      <c r="L144" s="24"/>
      <c r="M144" s="24"/>
    </row>
    <row r="145" spans="2:13" s="15" customFormat="1" ht="16.5" customHeight="1" thickBot="1">
      <c r="B145" s="467" t="s">
        <v>2122</v>
      </c>
      <c r="C145" s="468"/>
      <c r="D145" s="468"/>
      <c r="E145" s="468"/>
      <c r="F145" s="469"/>
      <c r="G145" s="233"/>
      <c r="H145" s="234"/>
      <c r="J145" s="22"/>
    </row>
    <row r="146" spans="2:13" s="26" customFormat="1" ht="16.2" hidden="1" thickBot="1">
      <c r="B146" s="235" t="str">
        <f t="shared" ref="B146:E154" si="18">B17</f>
        <v>Plywood Upgrade-Domestic</v>
      </c>
      <c r="C146" s="236"/>
      <c r="D146" s="361" t="str">
        <f t="shared" si="18"/>
        <v>UV Coated Veneer Plywood</v>
      </c>
      <c r="E146" s="362"/>
      <c r="F146" s="237">
        <f t="shared" ref="F146:F154" si="19">F17</f>
        <v>0</v>
      </c>
      <c r="G146" s="238">
        <f t="shared" ref="G146:G154" si="20">G17</f>
        <v>0.2</v>
      </c>
      <c r="H146" s="239" t="str">
        <f>$H$17</f>
        <v>PLYWD_DOM</v>
      </c>
      <c r="J146" s="22"/>
      <c r="K146" s="250">
        <f t="shared" ref="K146:M147" si="21">$F146*$G146*K$142</f>
        <v>0</v>
      </c>
      <c r="L146" s="250">
        <f t="shared" si="21"/>
        <v>0</v>
      </c>
      <c r="M146" s="250">
        <f t="shared" si="21"/>
        <v>0</v>
      </c>
    </row>
    <row r="147" spans="2:13" s="26" customFormat="1" ht="16.2" hidden="1" thickBot="1">
      <c r="B147" s="235" t="str">
        <f t="shared" si="18"/>
        <v>Plywood Upgrade-Imported</v>
      </c>
      <c r="C147" s="236"/>
      <c r="D147" s="361" t="str">
        <f t="shared" si="18"/>
        <v>UV Coated Veneer Plywood</v>
      </c>
      <c r="E147" s="363"/>
      <c r="F147" s="237">
        <f t="shared" si="19"/>
        <v>0</v>
      </c>
      <c r="G147" s="238">
        <f t="shared" si="20"/>
        <v>0.1</v>
      </c>
      <c r="H147" s="239" t="str">
        <f>$H$18</f>
        <v>PLYWD_IMP</v>
      </c>
      <c r="J147" s="22"/>
      <c r="K147" s="250">
        <f t="shared" si="21"/>
        <v>0</v>
      </c>
      <c r="L147" s="250">
        <f t="shared" si="21"/>
        <v>0</v>
      </c>
      <c r="M147" s="250">
        <f t="shared" si="21"/>
        <v>0</v>
      </c>
    </row>
    <row r="148" spans="2:13" s="26" customFormat="1" ht="16.2" hidden="1" thickBot="1">
      <c r="B148" s="235" t="str">
        <f t="shared" si="18"/>
        <v>Vintage Package</v>
      </c>
      <c r="C148" s="236"/>
      <c r="D148" s="236"/>
      <c r="E148" s="236"/>
      <c r="F148" s="237">
        <f t="shared" si="19"/>
        <v>0</v>
      </c>
      <c r="G148" s="238">
        <f t="shared" si="20"/>
        <v>0.15</v>
      </c>
      <c r="H148" s="240" t="s">
        <v>1880</v>
      </c>
      <c r="J148" s="22"/>
      <c r="K148" s="250">
        <f t="shared" ref="K148:M150" si="22">$F148*$G148*K$142</f>
        <v>0</v>
      </c>
      <c r="L148" s="250">
        <f t="shared" si="22"/>
        <v>0</v>
      </c>
      <c r="M148" s="250">
        <f t="shared" si="22"/>
        <v>0</v>
      </c>
    </row>
    <row r="149" spans="2:13" s="26" customFormat="1" ht="16.2" hidden="1" thickBot="1">
      <c r="B149" s="235" t="str">
        <f t="shared" si="18"/>
        <v>Cottage Package</v>
      </c>
      <c r="C149" s="236"/>
      <c r="D149" s="236"/>
      <c r="E149" s="236"/>
      <c r="F149" s="237">
        <f t="shared" si="19"/>
        <v>0</v>
      </c>
      <c r="G149" s="238">
        <f t="shared" si="20"/>
        <v>0.15</v>
      </c>
      <c r="H149" s="240"/>
      <c r="J149" s="22"/>
      <c r="K149" s="250">
        <f t="shared" si="22"/>
        <v>0</v>
      </c>
      <c r="L149" s="250">
        <f t="shared" si="22"/>
        <v>0</v>
      </c>
      <c r="M149" s="250">
        <f t="shared" si="22"/>
        <v>0</v>
      </c>
    </row>
    <row r="150" spans="2:13" s="26" customFormat="1" ht="16.2" hidden="1" thickBot="1">
      <c r="B150" s="235" t="str">
        <f t="shared" si="18"/>
        <v>Rustic Finish</v>
      </c>
      <c r="C150" s="236"/>
      <c r="D150" s="236"/>
      <c r="E150" s="236"/>
      <c r="F150" s="237">
        <f t="shared" si="19"/>
        <v>0</v>
      </c>
      <c r="G150" s="241">
        <f t="shared" si="20"/>
        <v>0.2</v>
      </c>
      <c r="H150" s="240"/>
      <c r="J150" s="22"/>
      <c r="K150" s="250">
        <f t="shared" si="22"/>
        <v>0</v>
      </c>
      <c r="L150" s="250">
        <f t="shared" si="22"/>
        <v>0</v>
      </c>
      <c r="M150" s="250">
        <f t="shared" si="22"/>
        <v>0</v>
      </c>
    </row>
    <row r="151" spans="2:13" s="26" customFormat="1" ht="16.2" hidden="1" thickBot="1">
      <c r="B151" s="367" t="str">
        <f t="shared" si="18"/>
        <v>Premium Finish</v>
      </c>
      <c r="C151" s="368"/>
      <c r="D151" s="369"/>
      <c r="E151" s="242" t="str">
        <f t="shared" si="18"/>
        <v>See Catalog for Details</v>
      </c>
      <c r="F151" s="237">
        <f t="shared" si="19"/>
        <v>0</v>
      </c>
      <c r="G151" s="238">
        <f t="shared" si="20"/>
        <v>0.15</v>
      </c>
      <c r="H151" s="242" t="s">
        <v>3985</v>
      </c>
      <c r="J151" s="22"/>
      <c r="K151" s="250">
        <f t="shared" ref="K151:M151" si="23">$F151*$G151*K$142</f>
        <v>0</v>
      </c>
      <c r="L151" s="250">
        <f t="shared" si="23"/>
        <v>0</v>
      </c>
      <c r="M151" s="250">
        <f t="shared" si="23"/>
        <v>0</v>
      </c>
    </row>
    <row r="152" spans="2:13" s="26" customFormat="1" ht="16.2" hidden="1" thickBot="1">
      <c r="B152" s="235" t="str">
        <f t="shared" si="18"/>
        <v>Glazing</v>
      </c>
      <c r="C152" s="236"/>
      <c r="D152" s="236"/>
      <c r="E152" s="236"/>
      <c r="F152" s="237">
        <f t="shared" si="19"/>
        <v>0</v>
      </c>
      <c r="G152" s="241">
        <f t="shared" si="20"/>
        <v>0.15</v>
      </c>
      <c r="H152" s="240"/>
      <c r="J152" s="22"/>
      <c r="K152" s="250">
        <f t="shared" ref="K152" si="24">$F152*$G152*K$142</f>
        <v>0</v>
      </c>
      <c r="L152" s="250">
        <f t="shared" ref="L152:M154" si="25">$F152*$G152*L$142</f>
        <v>0</v>
      </c>
      <c r="M152" s="250">
        <f t="shared" ref="M152" si="26">$F152*$G152*M$142</f>
        <v>0</v>
      </c>
    </row>
    <row r="153" spans="2:13" s="26" customFormat="1" ht="16.2" thickBot="1">
      <c r="B153" s="235" t="str">
        <f t="shared" si="18"/>
        <v>Standard Paints</v>
      </c>
      <c r="C153" s="236"/>
      <c r="D153" s="236"/>
      <c r="E153" s="236"/>
      <c r="F153" s="237">
        <f t="shared" si="19"/>
        <v>0</v>
      </c>
      <c r="G153" s="238">
        <f t="shared" si="20"/>
        <v>0.12</v>
      </c>
      <c r="H153" s="240"/>
      <c r="J153" s="22"/>
      <c r="K153" s="251"/>
      <c r="L153" s="251"/>
      <c r="M153" s="250">
        <f t="shared" si="25"/>
        <v>0</v>
      </c>
    </row>
    <row r="154" spans="2:13" s="26" customFormat="1" ht="16.2" thickBot="1">
      <c r="B154" s="235" t="str">
        <f t="shared" si="18"/>
        <v>Custom Paints</v>
      </c>
      <c r="C154" s="236"/>
      <c r="D154" s="236"/>
      <c r="E154" s="236"/>
      <c r="F154" s="237">
        <f t="shared" si="19"/>
        <v>0</v>
      </c>
      <c r="G154" s="243">
        <f t="shared" si="20"/>
        <v>0.22</v>
      </c>
      <c r="H154" s="240"/>
      <c r="J154" s="22"/>
      <c r="K154" s="251"/>
      <c r="L154" s="251"/>
      <c r="M154" s="250">
        <f t="shared" si="25"/>
        <v>0</v>
      </c>
    </row>
    <row r="155" spans="2:13" ht="6.9" customHeight="1" thickBot="1">
      <c r="B155" s="90"/>
      <c r="C155" s="86"/>
      <c r="D155" s="86"/>
      <c r="E155" s="86"/>
      <c r="F155" s="84"/>
      <c r="G155" s="85"/>
      <c r="H155" s="94"/>
      <c r="J155" s="22"/>
    </row>
    <row r="156" spans="2:13" s="24" customFormat="1" ht="21.75" customHeight="1" thickBot="1">
      <c r="B156" s="364" t="s">
        <v>4350</v>
      </c>
      <c r="C156" s="365"/>
      <c r="D156" s="365"/>
      <c r="E156" s="365"/>
      <c r="F156" s="365"/>
      <c r="G156" s="365"/>
      <c r="H156" s="372"/>
      <c r="J156" s="22"/>
      <c r="K156" s="196">
        <f t="shared" ref="K156:M156" si="27">SUM(K146:K155)</f>
        <v>0</v>
      </c>
      <c r="L156" s="196">
        <f t="shared" si="27"/>
        <v>0</v>
      </c>
      <c r="M156" s="196">
        <f t="shared" si="27"/>
        <v>0</v>
      </c>
    </row>
    <row r="157" spans="2:13" ht="9" customHeight="1" thickBot="1">
      <c r="B157" s="223"/>
      <c r="C157" s="223"/>
      <c r="D157" s="223"/>
      <c r="E157" s="223"/>
      <c r="F157" s="224"/>
      <c r="G157" s="225"/>
      <c r="H157" s="179"/>
      <c r="J157" s="22"/>
      <c r="K157" s="20"/>
      <c r="L157" s="20"/>
      <c r="M157" s="20"/>
    </row>
    <row r="158" spans="2:13" s="24" customFormat="1" ht="21.75" customHeight="1" thickBot="1">
      <c r="B158" s="364" t="s">
        <v>4348</v>
      </c>
      <c r="C158" s="365"/>
      <c r="D158" s="365"/>
      <c r="E158" s="365"/>
      <c r="F158" s="365"/>
      <c r="G158" s="365"/>
      <c r="H158" s="366"/>
      <c r="J158" s="22"/>
      <c r="K158" s="196">
        <f t="shared" ref="K158:M158" si="28">SUM(K142+K156)</f>
        <v>0</v>
      </c>
      <c r="L158" s="196">
        <f t="shared" si="28"/>
        <v>0</v>
      </c>
      <c r="M158" s="196">
        <f t="shared" si="28"/>
        <v>0</v>
      </c>
    </row>
    <row r="159" spans="2:13" s="15" customFormat="1" ht="24" customHeight="1" thickBot="1">
      <c r="B159" s="380" t="s">
        <v>1881</v>
      </c>
      <c r="C159" s="381"/>
      <c r="D159" s="381"/>
      <c r="E159" s="381"/>
      <c r="F159" s="380"/>
      <c r="G159" s="380"/>
      <c r="H159" s="194">
        <f>$F$3</f>
        <v>1</v>
      </c>
      <c r="I159" s="72"/>
      <c r="J159" s="22"/>
      <c r="K159"/>
      <c r="L159"/>
      <c r="M159"/>
    </row>
    <row r="160" spans="2:13" ht="30.75" customHeight="1" thickTop="1" thickBot="1">
      <c r="B160" s="96" t="s">
        <v>2128</v>
      </c>
      <c r="H160" s="181" t="s">
        <v>4351</v>
      </c>
      <c r="I160" s="73"/>
      <c r="J160" s="22"/>
      <c r="K160" s="339" t="s">
        <v>4994</v>
      </c>
      <c r="L160" s="456" t="s">
        <v>5010</v>
      </c>
      <c r="M160" s="457"/>
    </row>
    <row r="161" spans="2:13" ht="32.25" customHeight="1" thickTop="1" thickBot="1">
      <c r="B161" s="382" t="s">
        <v>4346</v>
      </c>
      <c r="C161" s="383"/>
      <c r="D161" s="383"/>
      <c r="E161" s="383"/>
      <c r="F161" s="383"/>
      <c r="G161" s="384"/>
      <c r="H161" s="385"/>
      <c r="J161" s="22"/>
      <c r="K161" s="345" t="s">
        <v>5012</v>
      </c>
      <c r="L161" s="343" t="s">
        <v>4923</v>
      </c>
      <c r="M161" s="349" t="s">
        <v>5035</v>
      </c>
    </row>
    <row r="162" spans="2:13" ht="18.75" customHeight="1" thickTop="1" thickBot="1">
      <c r="B162" s="328">
        <f t="shared" ref="B162:G165" si="29">B12</f>
        <v>0</v>
      </c>
      <c r="C162" s="373">
        <f t="shared" si="29"/>
        <v>0</v>
      </c>
      <c r="D162" s="374"/>
      <c r="E162" s="375"/>
      <c r="F162" s="376">
        <f t="shared" si="29"/>
        <v>0</v>
      </c>
      <c r="G162" s="377"/>
      <c r="H162" s="329"/>
      <c r="I162" s="67"/>
      <c r="J162" s="22"/>
      <c r="K162" s="249">
        <v>1</v>
      </c>
      <c r="L162" s="249">
        <v>2</v>
      </c>
      <c r="M162" s="249">
        <v>3</v>
      </c>
    </row>
    <row r="163" spans="2:13" ht="18.75" customHeight="1" thickTop="1">
      <c r="B163" s="330" t="str">
        <f t="shared" si="29"/>
        <v>See quick ref. below, or on Style # Tab</v>
      </c>
      <c r="C163" s="331"/>
      <c r="D163" s="331"/>
      <c r="E163" s="329"/>
      <c r="F163" s="329"/>
      <c r="G163" s="329" t="str">
        <f t="shared" si="29"/>
        <v>Select Laminate Color / Stain or Standard Paint Color or Custom Below</v>
      </c>
      <c r="H163" s="329"/>
      <c r="I163" s="68"/>
      <c r="J163" s="22"/>
    </row>
    <row r="164" spans="2:13" ht="18.75" customHeight="1" thickBot="1">
      <c r="B164" s="332"/>
      <c r="C164" s="331"/>
      <c r="D164" s="331"/>
      <c r="E164" s="329"/>
      <c r="F164" s="329"/>
      <c r="G164" s="333">
        <f t="shared" si="29"/>
        <v>0</v>
      </c>
      <c r="H164" s="329"/>
      <c r="I164" s="67"/>
    </row>
    <row r="165" spans="2:13" ht="18.75" customHeight="1" thickBot="1">
      <c r="B165" s="336"/>
      <c r="C165" s="334"/>
      <c r="D165" s="334"/>
      <c r="E165" s="378" t="str">
        <f t="shared" si="29"/>
        <v>If Custom Paint, Enter Color Name and SW# Here</v>
      </c>
      <c r="F165" s="379"/>
      <c r="G165" s="327">
        <f>$G$15</f>
        <v>0</v>
      </c>
      <c r="H165" s="335"/>
      <c r="I165" s="69"/>
      <c r="K165" s="24"/>
    </row>
    <row r="166" spans="2:13" ht="16.2" hidden="1" thickBot="1">
      <c r="B166" s="95"/>
      <c r="D166" s="18"/>
      <c r="E166" s="18"/>
      <c r="G166" s="178">
        <f>G15</f>
        <v>0</v>
      </c>
      <c r="H166" s="98"/>
      <c r="I166" s="18"/>
    </row>
    <row r="167" spans="2:13" ht="17.399999999999999" thickTop="1" thickBot="1">
      <c r="B167" s="99" t="s">
        <v>4362</v>
      </c>
      <c r="C167" s="168"/>
      <c r="D167" s="82"/>
      <c r="E167" s="82"/>
      <c r="F167" s="82"/>
      <c r="G167" s="87"/>
      <c r="H167" s="195">
        <f>IF(ISERROR(VLOOKUP(B162,NUMLU,20,FALSE)),0,(VLOOKUP(B162,NUMLU,20,FALSE)))</f>
        <v>0</v>
      </c>
      <c r="I167" s="18"/>
    </row>
    <row r="168" spans="2:13" ht="16.8" thickTop="1" thickBot="1">
      <c r="B168" s="95"/>
      <c r="D168" s="18"/>
      <c r="E168" s="18"/>
      <c r="F168" s="27"/>
      <c r="G168" s="27"/>
      <c r="H168" s="100"/>
      <c r="I168" s="18"/>
    </row>
    <row r="169" spans="2:13" ht="17.399999999999999" thickTop="1" thickBot="1">
      <c r="B169" s="97"/>
      <c r="C169" s="18"/>
      <c r="D169" s="18"/>
      <c r="E169" s="220">
        <f>J142</f>
        <v>0</v>
      </c>
      <c r="F169" s="370" t="s">
        <v>4307</v>
      </c>
      <c r="G169" s="371"/>
      <c r="H169" s="100"/>
      <c r="I169" s="18"/>
    </row>
    <row r="170" spans="2:13" ht="18.75" customHeight="1" thickTop="1" thickBot="1">
      <c r="B170" s="97"/>
      <c r="C170" s="18"/>
      <c r="D170" s="18"/>
      <c r="E170" s="18"/>
      <c r="F170" s="356" t="s">
        <v>4695</v>
      </c>
      <c r="G170" s="357"/>
      <c r="H170" s="261" t="str">
        <f>IF(F6="YES","$175.00","$0")</f>
        <v>$0</v>
      </c>
      <c r="I170" s="358" t="s">
        <v>4702</v>
      </c>
      <c r="J170" s="359"/>
      <c r="K170" s="360"/>
    </row>
    <row r="171" spans="2:13" ht="17.399999999999999" thickTop="1" thickBot="1">
      <c r="B171" s="97"/>
      <c r="C171" s="18"/>
      <c r="D171" s="18"/>
      <c r="E171" s="18"/>
      <c r="F171" s="352" t="s">
        <v>2717</v>
      </c>
      <c r="G171" s="353"/>
      <c r="H171" s="262" t="str">
        <f>IF(F4*E169=0,"$0",IF(F4*E169&lt;250,"$250",IF(F4*E169&gt;=250, F4*E169)))</f>
        <v>$0</v>
      </c>
      <c r="I171" s="263" t="s">
        <v>4694</v>
      </c>
      <c r="K171" s="116"/>
    </row>
    <row r="172" spans="2:13" ht="16.8" hidden="1" thickTop="1">
      <c r="B172" s="97"/>
      <c r="C172" s="18"/>
      <c r="D172" s="18"/>
      <c r="E172" s="18"/>
      <c r="F172" s="398" t="s">
        <v>3706</v>
      </c>
      <c r="G172" s="399"/>
      <c r="H172" s="260" t="str">
        <f>F5</f>
        <v>$0</v>
      </c>
      <c r="I172" s="18"/>
    </row>
    <row r="173" spans="2:13" ht="17.399999999999999" thickTop="1" thickBot="1">
      <c r="B173" s="97"/>
      <c r="C173" s="18"/>
      <c r="D173" s="18"/>
      <c r="E173" s="18"/>
      <c r="F173" s="354" t="s">
        <v>4518</v>
      </c>
      <c r="G173" s="355"/>
      <c r="H173" s="258">
        <f>IF(ISERROR(VLOOKUP(B163,NUMLU,24,FALSE)),0,(VLOOKUP(B163,NUMLU,24,FALSE)))</f>
        <v>0</v>
      </c>
      <c r="I173" s="18"/>
    </row>
    <row r="174" spans="2:13" ht="16.8" thickTop="1" thickBot="1">
      <c r="B174" s="97"/>
      <c r="C174" s="18"/>
      <c r="D174" s="18"/>
      <c r="E174" s="18"/>
      <c r="G174" s="27"/>
      <c r="H174" s="98"/>
      <c r="I174" s="18"/>
    </row>
    <row r="175" spans="2:13" ht="23.25" customHeight="1" thickTop="1" thickBot="1">
      <c r="B175" s="403" t="s">
        <v>4363</v>
      </c>
      <c r="C175" s="404"/>
      <c r="D175" s="404"/>
      <c r="E175" s="404"/>
      <c r="F175" s="404"/>
      <c r="G175" s="404"/>
      <c r="H175" s="254">
        <f>H167+H170+H171+H172+H173</f>
        <v>0</v>
      </c>
      <c r="I175" s="18"/>
    </row>
    <row r="176" spans="2:13" ht="14.4" thickTop="1" thickBot="1">
      <c r="B176" s="395" t="s">
        <v>2158</v>
      </c>
      <c r="C176" s="396"/>
      <c r="D176" s="396"/>
      <c r="E176" s="396"/>
      <c r="F176" s="396"/>
      <c r="G176" s="396"/>
      <c r="H176" s="397"/>
    </row>
    <row r="177" spans="2:8">
      <c r="B177" s="400" t="s">
        <v>2117</v>
      </c>
      <c r="C177" s="401"/>
      <c r="D177" s="401"/>
      <c r="E177" s="401"/>
      <c r="F177" s="401"/>
      <c r="G177" s="401" t="s">
        <v>2116</v>
      </c>
      <c r="H177" s="402"/>
    </row>
    <row r="178" spans="2:8" ht="18.600000000000001" thickBot="1">
      <c r="B178" s="389">
        <f>B10</f>
        <v>0</v>
      </c>
      <c r="C178" s="390"/>
      <c r="D178" s="390"/>
      <c r="E178" s="391"/>
      <c r="F178" s="392"/>
      <c r="G178" s="393">
        <f>$G$10</f>
        <v>0</v>
      </c>
      <c r="H178" s="394"/>
    </row>
    <row r="179" spans="2:8" ht="16.2" thickBot="1"/>
    <row r="180" spans="2:8" ht="13.2" thickBot="1">
      <c r="B180" s="386" t="s">
        <v>3709</v>
      </c>
      <c r="C180" s="387"/>
      <c r="D180" s="387"/>
      <c r="E180" s="388"/>
      <c r="F180" s="22"/>
      <c r="G180" s="22"/>
    </row>
    <row r="181" spans="2:8" ht="10.5" customHeight="1" thickBot="1">
      <c r="B181" s="209">
        <v>1</v>
      </c>
      <c r="C181" s="210" t="s">
        <v>4994</v>
      </c>
      <c r="D181" s="211" t="s">
        <v>5012</v>
      </c>
      <c r="E181" s="211" t="s">
        <v>2115</v>
      </c>
      <c r="F181" s="170"/>
      <c r="G181" s="170"/>
    </row>
    <row r="182" spans="2:8" ht="10.5" customHeight="1" thickBot="1">
      <c r="B182" s="212">
        <v>2</v>
      </c>
      <c r="C182" s="210" t="s">
        <v>5010</v>
      </c>
      <c r="D182" s="213" t="s">
        <v>4923</v>
      </c>
      <c r="E182" s="211" t="s">
        <v>2115</v>
      </c>
      <c r="F182" s="170"/>
      <c r="G182" s="170"/>
    </row>
    <row r="183" spans="2:8" ht="10.5" customHeight="1" thickBot="1">
      <c r="B183" s="212">
        <v>3</v>
      </c>
      <c r="C183" s="210" t="s">
        <v>5010</v>
      </c>
      <c r="D183" s="213" t="s">
        <v>5013</v>
      </c>
      <c r="E183" s="211" t="s">
        <v>2115</v>
      </c>
      <c r="F183" s="170"/>
      <c r="G183" s="170"/>
    </row>
  </sheetData>
  <sheetProtection algorithmName="SHA-512" hashValue="ynVLp9x9iN2KZmaC3VqerOJcu9ad9MdVynydP0tf/VycrG0HSam1joPTgPJJ93z2wJlLc6eG1v0LZBR+PDXuVg==" saltValue="oATVzcJEQMwDzwibe+DKVw==" spinCount="100000" sheet="1" objects="1" scenarios="1"/>
  <mergeCells count="64">
    <mergeCell ref="L25:M25"/>
    <mergeCell ref="L160:M160"/>
    <mergeCell ref="G139:H139"/>
    <mergeCell ref="G138:H138"/>
    <mergeCell ref="B27:H27"/>
    <mergeCell ref="G28:H28"/>
    <mergeCell ref="G132:H132"/>
    <mergeCell ref="G134:H134"/>
    <mergeCell ref="B130:H130"/>
    <mergeCell ref="B145:F145"/>
    <mergeCell ref="J11:K22"/>
    <mergeCell ref="J2:K4"/>
    <mergeCell ref="B3:E3"/>
    <mergeCell ref="B4:E4"/>
    <mergeCell ref="B7:E7"/>
    <mergeCell ref="B9:F9"/>
    <mergeCell ref="G9:H9"/>
    <mergeCell ref="G2:H4"/>
    <mergeCell ref="B6:E6"/>
    <mergeCell ref="G6:H6"/>
    <mergeCell ref="E15:F15"/>
    <mergeCell ref="B16:F16"/>
    <mergeCell ref="D17:E17"/>
    <mergeCell ref="D18:E18"/>
    <mergeCell ref="B10:F10"/>
    <mergeCell ref="G10:H10"/>
    <mergeCell ref="F12:G12"/>
    <mergeCell ref="F11:G11"/>
    <mergeCell ref="G143:H143"/>
    <mergeCell ref="G140:H140"/>
    <mergeCell ref="G141:H141"/>
    <mergeCell ref="B142:H142"/>
    <mergeCell ref="G137:H137"/>
    <mergeCell ref="G133:H133"/>
    <mergeCell ref="B131:H131"/>
    <mergeCell ref="G135:H135"/>
    <mergeCell ref="C12:E12"/>
    <mergeCell ref="B143:F143"/>
    <mergeCell ref="B22:D22"/>
    <mergeCell ref="C11:E11"/>
    <mergeCell ref="G136:H136"/>
    <mergeCell ref="B180:E180"/>
    <mergeCell ref="B178:F178"/>
    <mergeCell ref="G178:H178"/>
    <mergeCell ref="B176:H176"/>
    <mergeCell ref="F172:G172"/>
    <mergeCell ref="B177:F177"/>
    <mergeCell ref="G177:H177"/>
    <mergeCell ref="B175:G175"/>
    <mergeCell ref="F171:G171"/>
    <mergeCell ref="F173:G173"/>
    <mergeCell ref="F170:G170"/>
    <mergeCell ref="I170:K170"/>
    <mergeCell ref="D146:E146"/>
    <mergeCell ref="D147:E147"/>
    <mergeCell ref="B158:H158"/>
    <mergeCell ref="B151:D151"/>
    <mergeCell ref="F169:G169"/>
    <mergeCell ref="B156:H156"/>
    <mergeCell ref="C162:E162"/>
    <mergeCell ref="F162:G162"/>
    <mergeCell ref="E165:F165"/>
    <mergeCell ref="B159:G159"/>
    <mergeCell ref="B161:H161"/>
  </mergeCells>
  <conditionalFormatting sqref="B12:C12 F12">
    <cfRule type="cellIs" dxfId="8" priority="22" stopIfTrue="1" operator="equal">
      <formula>0</formula>
    </cfRule>
  </conditionalFormatting>
  <conditionalFormatting sqref="B162:C162 F162">
    <cfRule type="cellIs" dxfId="7" priority="2" stopIfTrue="1" operator="equal">
      <formula>0</formula>
    </cfRule>
  </conditionalFormatting>
  <conditionalFormatting sqref="G14">
    <cfRule type="cellIs" dxfId="6" priority="21" stopIfTrue="1" operator="equal">
      <formula>0</formula>
    </cfRule>
  </conditionalFormatting>
  <conditionalFormatting sqref="G164">
    <cfRule type="cellIs" dxfId="5" priority="1" stopIfTrue="1" operator="equal">
      <formula>0</formula>
    </cfRule>
  </conditionalFormatting>
  <conditionalFormatting sqref="G166">
    <cfRule type="cellIs" dxfId="4" priority="4" stopIfTrue="1" operator="equal">
      <formula>0</formula>
    </cfRule>
    <cfRule type="cellIs" dxfId="3" priority="5" stopIfTrue="1" operator="equal">
      <formula>0</formula>
    </cfRule>
  </conditionalFormatting>
  <conditionalFormatting sqref="G29:H128">
    <cfRule type="cellIs" dxfId="2" priority="6" stopIfTrue="1" operator="equal">
      <formula>0</formula>
    </cfRule>
  </conditionalFormatting>
  <conditionalFormatting sqref="I129:I131">
    <cfRule type="cellIs" dxfId="1" priority="109" stopIfTrue="1" operator="equal">
      <formula>0</formula>
    </cfRule>
  </conditionalFormatting>
  <conditionalFormatting sqref="I163">
    <cfRule type="cellIs" dxfId="0" priority="111" stopIfTrue="1" operator="equal">
      <formula>0</formula>
    </cfRule>
  </conditionalFormatting>
  <dataValidations count="11">
    <dataValidation type="whole" allowBlank="1" showInputMessage="1" showErrorMessage="1" sqref="F146:F154 F17:F25" xr:uid="{00000000-0002-0000-0300-000000000000}">
      <formula1>0</formula1>
      <formula2>1</formula2>
    </dataValidation>
    <dataValidation type="whole" operator="greaterThan" showInputMessage="1" showErrorMessage="1" sqref="F133:F141 F29:F128" xr:uid="{00000000-0002-0000-0300-000001000000}">
      <formula1>-1</formula1>
    </dataValidation>
    <dataValidation type="whole" operator="greaterThan" allowBlank="1" showInputMessage="1" showErrorMessage="1" sqref="F133:F141 F29:F128" xr:uid="{00000000-0002-0000-0300-000002000000}">
      <formula1>-1</formula1>
    </dataValidation>
    <dataValidation type="list" allowBlank="1" showInputMessage="1" showErrorMessage="1" sqref="G14 G164" xr:uid="{00000000-0002-0000-0300-000004000000}">
      <formula1>FINISHLU</formula1>
    </dataValidation>
    <dataValidation type="list" allowBlank="1" showInputMessage="1" showErrorMessage="1" sqref="C29:D128 C133:D141" xr:uid="{00000000-0002-0000-0300-000005000000}">
      <formula1>SIDELU</formula1>
    </dataValidation>
    <dataValidation type="textLength" operator="lessThanOrEqual" allowBlank="1" showInputMessage="1" showErrorMessage="1" error="Your entry is over 30 characters. Rewrite the description or enter the remaining text in front of the name in Desc 2" sqref="G29:G128 I129:I131" xr:uid="{00000000-0002-0000-0300-000006000000}">
      <formula1>30</formula1>
    </dataValidation>
    <dataValidation type="list" allowBlank="1" showInputMessage="1" showErrorMessage="1" sqref="B29:B128" xr:uid="{00000000-0002-0000-0300-000007000000}">
      <formula1>NAMELU</formula1>
    </dataValidation>
    <dataValidation type="list" allowBlank="1" showInputMessage="1" showErrorMessage="1" sqref="E29:E128" xr:uid="{00000000-0002-0000-0300-000008000000}">
      <formula1>OPTIONSLU</formula1>
    </dataValidation>
    <dataValidation type="whole" allowBlank="1" showInputMessage="1" showErrorMessage="1" sqref="B162:C162 C12" xr:uid="{0142C593-4109-4DAF-ADBE-36D34B5EB2BA}">
      <formula1>1</formula1>
      <formula2>56</formula2>
    </dataValidation>
    <dataValidation type="list" allowBlank="1" showInputMessage="1" showErrorMessage="1" sqref="F6" xr:uid="{16957373-20FB-4C96-AAFD-93B691B84896}">
      <formula1>RESDELLU</formula1>
    </dataValidation>
    <dataValidation type="whole" allowBlank="1" showInputMessage="1" showErrorMessage="1" sqref="B12" xr:uid="{3A906F1A-65AD-4E1C-AC37-6B21AB9855A5}">
      <formula1>1</formula1>
      <formula2>3</formula2>
    </dataValidation>
  </dataValidations>
  <pageMargins left="0.32" right="0.32" top="0.75" bottom="0.75" header="0.3" footer="0.3"/>
  <pageSetup scale="58" fitToHeight="3" orientation="portrait" r:id="rId1"/>
  <headerFooter>
    <oddFooter>&amp;R&amp;"Arial Rounded MT Bold,Regular"&amp;12&amp;P of &amp;N</oddFooter>
  </headerFooter>
  <rowBreaks count="1" manualBreakCount="1">
    <brk id="142" max="8"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270"/>
  <sheetViews>
    <sheetView workbookViewId="0"/>
  </sheetViews>
  <sheetFormatPr defaultRowHeight="15.6"/>
  <cols>
    <col min="1" max="1" width="20.5546875" style="2" customWidth="1"/>
  </cols>
  <sheetData>
    <row r="1" spans="1:1">
      <c r="A1" s="8" t="s">
        <v>1170</v>
      </c>
    </row>
    <row r="2" spans="1:1">
      <c r="A2" s="4" t="s">
        <v>1173</v>
      </c>
    </row>
    <row r="3" spans="1:1">
      <c r="A3" s="4" t="s">
        <v>1863</v>
      </c>
    </row>
    <row r="4" spans="1:1">
      <c r="A4" s="4" t="s">
        <v>1862</v>
      </c>
    </row>
    <row r="5" spans="1:1">
      <c r="A5" s="4" t="s">
        <v>1867</v>
      </c>
    </row>
    <row r="6" spans="1:1">
      <c r="A6" s="4" t="s">
        <v>1866</v>
      </c>
    </row>
    <row r="7" spans="1:1">
      <c r="A7" s="4" t="s">
        <v>1869</v>
      </c>
    </row>
    <row r="8" spans="1:1">
      <c r="A8" s="4" t="s">
        <v>1868</v>
      </c>
    </row>
    <row r="9" spans="1:1">
      <c r="A9" s="4" t="s">
        <v>1865</v>
      </c>
    </row>
    <row r="10" spans="1:1">
      <c r="A10" s="4" t="s">
        <v>1864</v>
      </c>
    </row>
    <row r="11" spans="1:1">
      <c r="A11" s="4" t="s">
        <v>419</v>
      </c>
    </row>
    <row r="12" spans="1:1">
      <c r="A12" s="4" t="s">
        <v>1033</v>
      </c>
    </row>
    <row r="13" spans="1:1">
      <c r="A13" s="4" t="s">
        <v>1464</v>
      </c>
    </row>
    <row r="14" spans="1:1">
      <c r="A14" s="4" t="s">
        <v>1855</v>
      </c>
    </row>
    <row r="15" spans="1:1">
      <c r="A15" s="4" t="s">
        <v>1854</v>
      </c>
    </row>
    <row r="16" spans="1:1">
      <c r="A16" s="4" t="s">
        <v>1859</v>
      </c>
    </row>
    <row r="17" spans="1:1">
      <c r="A17" s="4" t="s">
        <v>1858</v>
      </c>
    </row>
    <row r="18" spans="1:1">
      <c r="A18" s="4" t="s">
        <v>1861</v>
      </c>
    </row>
    <row r="19" spans="1:1">
      <c r="A19" s="4" t="s">
        <v>1860</v>
      </c>
    </row>
    <row r="20" spans="1:1">
      <c r="A20" s="4" t="s">
        <v>1857</v>
      </c>
    </row>
    <row r="21" spans="1:1">
      <c r="A21" s="4" t="s">
        <v>1856</v>
      </c>
    </row>
    <row r="22" spans="1:1">
      <c r="A22" s="4" t="s">
        <v>708</v>
      </c>
    </row>
    <row r="23" spans="1:1">
      <c r="A23" s="4" t="s">
        <v>1105</v>
      </c>
    </row>
    <row r="24" spans="1:1">
      <c r="A24" s="4" t="s">
        <v>393</v>
      </c>
    </row>
    <row r="25" spans="1:1">
      <c r="A25" s="4" t="s">
        <v>1242</v>
      </c>
    </row>
    <row r="26" spans="1:1">
      <c r="A26" s="4" t="s">
        <v>1243</v>
      </c>
    </row>
    <row r="27" spans="1:1">
      <c r="A27" s="4" t="s">
        <v>1244</v>
      </c>
    </row>
    <row r="28" spans="1:1">
      <c r="A28" s="4" t="s">
        <v>1245</v>
      </c>
    </row>
    <row r="29" spans="1:1">
      <c r="A29" s="4" t="s">
        <v>1246</v>
      </c>
    </row>
    <row r="30" spans="1:1">
      <c r="A30" s="4" t="s">
        <v>1247</v>
      </c>
    </row>
    <row r="31" spans="1:1">
      <c r="A31" s="4" t="s">
        <v>1248</v>
      </c>
    </row>
    <row r="32" spans="1:1">
      <c r="A32" s="4" t="s">
        <v>1249</v>
      </c>
    </row>
    <row r="33" spans="1:1">
      <c r="A33" s="4" t="s">
        <v>1618</v>
      </c>
    </row>
    <row r="34" spans="1:1">
      <c r="A34" s="4" t="s">
        <v>1618</v>
      </c>
    </row>
    <row r="35" spans="1:1">
      <c r="A35" s="4" t="s">
        <v>420</v>
      </c>
    </row>
    <row r="36" spans="1:1">
      <c r="A36" s="4" t="s">
        <v>0</v>
      </c>
    </row>
    <row r="37" spans="1:1">
      <c r="A37" s="4" t="s">
        <v>1</v>
      </c>
    </row>
    <row r="38" spans="1:1">
      <c r="A38" s="4" t="s">
        <v>763</v>
      </c>
    </row>
    <row r="39" spans="1:1">
      <c r="A39" s="4" t="s">
        <v>2</v>
      </c>
    </row>
    <row r="40" spans="1:1">
      <c r="A40" s="4" t="s">
        <v>3</v>
      </c>
    </row>
    <row r="41" spans="1:1">
      <c r="A41" s="4" t="s">
        <v>1800</v>
      </c>
    </row>
    <row r="42" spans="1:1">
      <c r="A42" s="4" t="s">
        <v>755</v>
      </c>
    </row>
    <row r="43" spans="1:1">
      <c r="A43" s="4" t="s">
        <v>4</v>
      </c>
    </row>
    <row r="44" spans="1:1">
      <c r="A44" s="4" t="s">
        <v>5</v>
      </c>
    </row>
    <row r="45" spans="1:1">
      <c r="A45" s="4" t="s">
        <v>6</v>
      </c>
    </row>
    <row r="46" spans="1:1">
      <c r="A46" s="4" t="s">
        <v>7</v>
      </c>
    </row>
    <row r="47" spans="1:1">
      <c r="A47" s="4" t="s">
        <v>8</v>
      </c>
    </row>
    <row r="48" spans="1:1">
      <c r="A48" s="4" t="s">
        <v>1826</v>
      </c>
    </row>
    <row r="49" spans="1:1">
      <c r="A49" s="4" t="s">
        <v>9</v>
      </c>
    </row>
    <row r="50" spans="1:1">
      <c r="A50" s="4" t="s">
        <v>756</v>
      </c>
    </row>
    <row r="51" spans="1:1">
      <c r="A51" s="4" t="s">
        <v>10</v>
      </c>
    </row>
    <row r="52" spans="1:1">
      <c r="A52" s="4" t="s">
        <v>394</v>
      </c>
    </row>
    <row r="53" spans="1:1">
      <c r="A53" s="4" t="s">
        <v>388</v>
      </c>
    </row>
    <row r="54" spans="1:1">
      <c r="A54" s="4" t="s">
        <v>1801</v>
      </c>
    </row>
    <row r="55" spans="1:1">
      <c r="A55" s="4" t="s">
        <v>11</v>
      </c>
    </row>
    <row r="56" spans="1:1">
      <c r="A56" s="4" t="s">
        <v>12</v>
      </c>
    </row>
    <row r="57" spans="1:1">
      <c r="A57" s="4" t="s">
        <v>13</v>
      </c>
    </row>
    <row r="58" spans="1:1">
      <c r="A58" s="4" t="s">
        <v>15</v>
      </c>
    </row>
    <row r="59" spans="1:1">
      <c r="A59" s="4" t="s">
        <v>16</v>
      </c>
    </row>
    <row r="60" spans="1:1">
      <c r="A60" s="4" t="s">
        <v>670</v>
      </c>
    </row>
    <row r="61" spans="1:1">
      <c r="A61" s="4" t="s">
        <v>1128</v>
      </c>
    </row>
    <row r="62" spans="1:1">
      <c r="A62" s="4" t="s">
        <v>1129</v>
      </c>
    </row>
    <row r="63" spans="1:1">
      <c r="A63" s="4" t="s">
        <v>709</v>
      </c>
    </row>
    <row r="64" spans="1:1">
      <c r="A64" s="4" t="s">
        <v>1203</v>
      </c>
    </row>
    <row r="65" spans="1:1">
      <c r="A65" s="4" t="s">
        <v>1202</v>
      </c>
    </row>
    <row r="66" spans="1:1">
      <c r="A66" s="4" t="s">
        <v>1870</v>
      </c>
    </row>
    <row r="67" spans="1:1">
      <c r="A67" s="4" t="s">
        <v>1871</v>
      </c>
    </row>
    <row r="68" spans="1:1">
      <c r="A68" s="4" t="s">
        <v>1872</v>
      </c>
    </row>
    <row r="69" spans="1:1">
      <c r="A69" s="4" t="s">
        <v>1873</v>
      </c>
    </row>
    <row r="70" spans="1:1">
      <c r="A70" s="4" t="s">
        <v>1874</v>
      </c>
    </row>
    <row r="71" spans="1:1">
      <c r="A71" s="4" t="s">
        <v>1255</v>
      </c>
    </row>
    <row r="72" spans="1:1">
      <c r="A72" s="4" t="s">
        <v>17</v>
      </c>
    </row>
    <row r="73" spans="1:1">
      <c r="A73" s="4" t="s">
        <v>18</v>
      </c>
    </row>
    <row r="74" spans="1:1">
      <c r="A74" s="4" t="s">
        <v>19</v>
      </c>
    </row>
    <row r="75" spans="1:1">
      <c r="A75" s="4" t="s">
        <v>20</v>
      </c>
    </row>
    <row r="76" spans="1:1">
      <c r="A76" s="4" t="s">
        <v>21</v>
      </c>
    </row>
    <row r="77" spans="1:1">
      <c r="A77" s="4" t="s">
        <v>22</v>
      </c>
    </row>
    <row r="78" spans="1:1">
      <c r="A78" s="4" t="s">
        <v>23</v>
      </c>
    </row>
    <row r="79" spans="1:1">
      <c r="A79" s="4" t="s">
        <v>24</v>
      </c>
    </row>
    <row r="80" spans="1:1">
      <c r="A80" s="4" t="s">
        <v>25</v>
      </c>
    </row>
    <row r="81" spans="1:1">
      <c r="A81" s="4" t="s">
        <v>26</v>
      </c>
    </row>
    <row r="82" spans="1:1">
      <c r="A82" s="4" t="s">
        <v>27</v>
      </c>
    </row>
    <row r="83" spans="1:1">
      <c r="A83" s="4" t="s">
        <v>28</v>
      </c>
    </row>
    <row r="84" spans="1:1">
      <c r="A84" s="4" t="s">
        <v>29</v>
      </c>
    </row>
    <row r="85" spans="1:1">
      <c r="A85" s="4" t="s">
        <v>30</v>
      </c>
    </row>
    <row r="86" spans="1:1">
      <c r="A86" s="4" t="s">
        <v>31</v>
      </c>
    </row>
    <row r="87" spans="1:1">
      <c r="A87" s="4" t="s">
        <v>32</v>
      </c>
    </row>
    <row r="88" spans="1:1">
      <c r="A88" s="4" t="s">
        <v>33</v>
      </c>
    </row>
    <row r="89" spans="1:1">
      <c r="A89" s="4" t="s">
        <v>34</v>
      </c>
    </row>
    <row r="90" spans="1:1">
      <c r="A90" s="4" t="s">
        <v>406</v>
      </c>
    </row>
    <row r="91" spans="1:1">
      <c r="A91" s="4" t="s">
        <v>407</v>
      </c>
    </row>
    <row r="92" spans="1:1">
      <c r="A92" s="4" t="s">
        <v>408</v>
      </c>
    </row>
    <row r="93" spans="1:1">
      <c r="A93" s="4" t="s">
        <v>409</v>
      </c>
    </row>
    <row r="94" spans="1:1">
      <c r="A94" s="4" t="s">
        <v>414</v>
      </c>
    </row>
    <row r="95" spans="1:1">
      <c r="A95" s="4" t="s">
        <v>410</v>
      </c>
    </row>
    <row r="96" spans="1:1">
      <c r="A96" s="4" t="s">
        <v>411</v>
      </c>
    </row>
    <row r="97" spans="1:1">
      <c r="A97" s="4" t="s">
        <v>412</v>
      </c>
    </row>
    <row r="98" spans="1:1">
      <c r="A98" s="4" t="s">
        <v>415</v>
      </c>
    </row>
    <row r="99" spans="1:1">
      <c r="A99" s="4" t="s">
        <v>413</v>
      </c>
    </row>
    <row r="100" spans="1:1">
      <c r="A100" s="4" t="s">
        <v>416</v>
      </c>
    </row>
    <row r="101" spans="1:1">
      <c r="A101" s="4" t="s">
        <v>417</v>
      </c>
    </row>
    <row r="102" spans="1:1">
      <c r="A102" s="4" t="s">
        <v>421</v>
      </c>
    </row>
    <row r="103" spans="1:1">
      <c r="A103" s="4" t="s">
        <v>1463</v>
      </c>
    </row>
    <row r="104" spans="1:1">
      <c r="A104" s="4" t="s">
        <v>1032</v>
      </c>
    </row>
    <row r="105" spans="1:1">
      <c r="A105" s="4" t="s">
        <v>1401</v>
      </c>
    </row>
    <row r="106" spans="1:1">
      <c r="A106" s="4" t="s">
        <v>422</v>
      </c>
    </row>
    <row r="107" spans="1:1">
      <c r="A107" s="4" t="s">
        <v>423</v>
      </c>
    </row>
    <row r="108" spans="1:1">
      <c r="A108" s="4" t="s">
        <v>424</v>
      </c>
    </row>
    <row r="109" spans="1:1">
      <c r="A109" s="4" t="s">
        <v>425</v>
      </c>
    </row>
    <row r="110" spans="1:1">
      <c r="A110" s="4" t="s">
        <v>426</v>
      </c>
    </row>
    <row r="111" spans="1:1">
      <c r="A111" s="4" t="s">
        <v>427</v>
      </c>
    </row>
    <row r="112" spans="1:1">
      <c r="A112" s="4" t="s">
        <v>428</v>
      </c>
    </row>
    <row r="113" spans="1:1">
      <c r="A113" s="4" t="s">
        <v>429</v>
      </c>
    </row>
    <row r="114" spans="1:1">
      <c r="A114" s="4" t="s">
        <v>430</v>
      </c>
    </row>
    <row r="115" spans="1:1">
      <c r="A115" s="4" t="s">
        <v>431</v>
      </c>
    </row>
    <row r="116" spans="1:1">
      <c r="A116" s="4" t="s">
        <v>432</v>
      </c>
    </row>
    <row r="117" spans="1:1">
      <c r="A117" s="4" t="s">
        <v>1195</v>
      </c>
    </row>
    <row r="118" spans="1:1">
      <c r="A118" s="4" t="s">
        <v>1194</v>
      </c>
    </row>
    <row r="119" spans="1:1">
      <c r="A119" s="4" t="s">
        <v>1492</v>
      </c>
    </row>
    <row r="120" spans="1:1">
      <c r="A120" s="4" t="s">
        <v>1491</v>
      </c>
    </row>
    <row r="121" spans="1:1">
      <c r="A121" s="4" t="s">
        <v>433</v>
      </c>
    </row>
    <row r="122" spans="1:1">
      <c r="A122" s="4" t="s">
        <v>1832</v>
      </c>
    </row>
    <row r="123" spans="1:1">
      <c r="A123" s="4" t="s">
        <v>1834</v>
      </c>
    </row>
    <row r="124" spans="1:1">
      <c r="A124" s="4" t="s">
        <v>1835</v>
      </c>
    </row>
    <row r="125" spans="1:1">
      <c r="A125" s="4" t="s">
        <v>434</v>
      </c>
    </row>
    <row r="126" spans="1:1">
      <c r="A126" s="4" t="s">
        <v>1833</v>
      </c>
    </row>
    <row r="127" spans="1:1">
      <c r="A127" s="4" t="s">
        <v>1836</v>
      </c>
    </row>
    <row r="128" spans="1:1">
      <c r="A128" s="4" t="s">
        <v>1837</v>
      </c>
    </row>
    <row r="129" spans="1:1">
      <c r="A129" s="4" t="s">
        <v>35</v>
      </c>
    </row>
    <row r="130" spans="1:1">
      <c r="A130" s="4" t="s">
        <v>36</v>
      </c>
    </row>
    <row r="131" spans="1:1">
      <c r="A131" s="4" t="s">
        <v>1187</v>
      </c>
    </row>
    <row r="132" spans="1:1">
      <c r="A132" s="4" t="s">
        <v>1186</v>
      </c>
    </row>
    <row r="133" spans="1:1">
      <c r="A133" s="4" t="s">
        <v>37</v>
      </c>
    </row>
    <row r="134" spans="1:1">
      <c r="A134" s="4" t="s">
        <v>1560</v>
      </c>
    </row>
    <row r="135" spans="1:1">
      <c r="A135" s="4" t="s">
        <v>1561</v>
      </c>
    </row>
    <row r="136" spans="1:1">
      <c r="A136" s="4" t="s">
        <v>1562</v>
      </c>
    </row>
    <row r="137" spans="1:1">
      <c r="A137" s="4" t="s">
        <v>1564</v>
      </c>
    </row>
    <row r="138" spans="1:1">
      <c r="A138" s="4" t="s">
        <v>1256</v>
      </c>
    </row>
    <row r="139" spans="1:1">
      <c r="A139" s="4" t="s">
        <v>1257</v>
      </c>
    </row>
    <row r="140" spans="1:1">
      <c r="A140" s="4" t="s">
        <v>1804</v>
      </c>
    </row>
    <row r="141" spans="1:1">
      <c r="A141" s="4" t="s">
        <v>1830</v>
      </c>
    </row>
    <row r="142" spans="1:1">
      <c r="A142" s="4" t="s">
        <v>386</v>
      </c>
    </row>
    <row r="143" spans="1:1">
      <c r="A143" s="4" t="s">
        <v>435</v>
      </c>
    </row>
    <row r="144" spans="1:1">
      <c r="A144" s="4" t="s">
        <v>436</v>
      </c>
    </row>
    <row r="145" spans="1:1">
      <c r="A145" s="4" t="s">
        <v>437</v>
      </c>
    </row>
    <row r="146" spans="1:1">
      <c r="A146" s="4" t="s">
        <v>438</v>
      </c>
    </row>
    <row r="147" spans="1:1">
      <c r="A147" s="4" t="s">
        <v>439</v>
      </c>
    </row>
    <row r="148" spans="1:1">
      <c r="A148" s="4" t="s">
        <v>440</v>
      </c>
    </row>
    <row r="149" spans="1:1">
      <c r="A149" s="4" t="s">
        <v>441</v>
      </c>
    </row>
    <row r="150" spans="1:1">
      <c r="A150" s="4" t="s">
        <v>442</v>
      </c>
    </row>
    <row r="151" spans="1:1">
      <c r="A151" s="4" t="s">
        <v>954</v>
      </c>
    </row>
    <row r="152" spans="1:1">
      <c r="A152" s="4" t="s">
        <v>443</v>
      </c>
    </row>
    <row r="153" spans="1:1">
      <c r="A153" s="4" t="s">
        <v>444</v>
      </c>
    </row>
    <row r="154" spans="1:1">
      <c r="A154" s="4" t="s">
        <v>957</v>
      </c>
    </row>
    <row r="155" spans="1:1">
      <c r="A155" s="4" t="s">
        <v>1185</v>
      </c>
    </row>
    <row r="156" spans="1:1">
      <c r="A156" s="4" t="s">
        <v>445</v>
      </c>
    </row>
    <row r="157" spans="1:1">
      <c r="A157" s="4" t="s">
        <v>446</v>
      </c>
    </row>
    <row r="158" spans="1:1">
      <c r="A158" s="4" t="s">
        <v>447</v>
      </c>
    </row>
    <row r="159" spans="1:1">
      <c r="A159" s="4" t="s">
        <v>448</v>
      </c>
    </row>
    <row r="160" spans="1:1">
      <c r="A160" s="4" t="s">
        <v>449</v>
      </c>
    </row>
    <row r="161" spans="1:1">
      <c r="A161" s="4" t="s">
        <v>450</v>
      </c>
    </row>
    <row r="162" spans="1:1">
      <c r="A162" s="4" t="s">
        <v>955</v>
      </c>
    </row>
    <row r="163" spans="1:1">
      <c r="A163" s="4" t="s">
        <v>956</v>
      </c>
    </row>
    <row r="164" spans="1:1">
      <c r="A164" s="4" t="s">
        <v>1076</v>
      </c>
    </row>
    <row r="165" spans="1:1">
      <c r="A165" s="4" t="s">
        <v>1077</v>
      </c>
    </row>
    <row r="166" spans="1:1">
      <c r="A166" s="4" t="s">
        <v>1080</v>
      </c>
    </row>
    <row r="167" spans="1:1">
      <c r="A167" s="4" t="s">
        <v>451</v>
      </c>
    </row>
    <row r="168" spans="1:1">
      <c r="A168" s="4" t="s">
        <v>452</v>
      </c>
    </row>
    <row r="169" spans="1:1">
      <c r="A169" s="4" t="s">
        <v>1078</v>
      </c>
    </row>
    <row r="170" spans="1:1">
      <c r="A170" s="4" t="s">
        <v>1079</v>
      </c>
    </row>
    <row r="171" spans="1:1">
      <c r="A171" s="4" t="s">
        <v>940</v>
      </c>
    </row>
    <row r="172" spans="1:1">
      <c r="A172" s="4" t="s">
        <v>453</v>
      </c>
    </row>
    <row r="173" spans="1:1">
      <c r="A173" s="4" t="s">
        <v>454</v>
      </c>
    </row>
    <row r="174" spans="1:1">
      <c r="A174" s="4" t="s">
        <v>455</v>
      </c>
    </row>
    <row r="175" spans="1:1">
      <c r="A175" s="4" t="s">
        <v>456</v>
      </c>
    </row>
    <row r="176" spans="1:1">
      <c r="A176" s="4" t="s">
        <v>457</v>
      </c>
    </row>
    <row r="177" spans="1:1">
      <c r="A177" s="4" t="s">
        <v>458</v>
      </c>
    </row>
    <row r="178" spans="1:1">
      <c r="A178" s="4" t="s">
        <v>459</v>
      </c>
    </row>
    <row r="179" spans="1:1">
      <c r="A179" s="4" t="s">
        <v>710</v>
      </c>
    </row>
    <row r="180" spans="1:1">
      <c r="A180" s="4" t="s">
        <v>1852</v>
      </c>
    </row>
    <row r="181" spans="1:1">
      <c r="A181" s="4" t="s">
        <v>1850</v>
      </c>
    </row>
    <row r="182" spans="1:1">
      <c r="A182" s="4" t="s">
        <v>460</v>
      </c>
    </row>
    <row r="183" spans="1:1">
      <c r="A183" s="4" t="s">
        <v>1626</v>
      </c>
    </row>
    <row r="184" spans="1:1">
      <c r="A184" s="4" t="s">
        <v>711</v>
      </c>
    </row>
    <row r="185" spans="1:1">
      <c r="A185" s="4" t="s">
        <v>38</v>
      </c>
    </row>
    <row r="186" spans="1:1">
      <c r="A186" s="4" t="s">
        <v>40</v>
      </c>
    </row>
    <row r="187" spans="1:1">
      <c r="A187" s="4" t="s">
        <v>42</v>
      </c>
    </row>
    <row r="188" spans="1:1">
      <c r="A188" s="4" t="s">
        <v>43</v>
      </c>
    </row>
    <row r="189" spans="1:1">
      <c r="A189" s="4" t="s">
        <v>1000</v>
      </c>
    </row>
    <row r="190" spans="1:1">
      <c r="A190" s="4" t="s">
        <v>1001</v>
      </c>
    </row>
    <row r="191" spans="1:1">
      <c r="A191" s="4" t="s">
        <v>1002</v>
      </c>
    </row>
    <row r="192" spans="1:1">
      <c r="A192" s="4" t="s">
        <v>1003</v>
      </c>
    </row>
    <row r="193" spans="1:1">
      <c r="A193" s="4" t="s">
        <v>1007</v>
      </c>
    </row>
    <row r="194" spans="1:1">
      <c r="A194" s="4" t="s">
        <v>1004</v>
      </c>
    </row>
    <row r="195" spans="1:1">
      <c r="A195" s="4" t="s">
        <v>1005</v>
      </c>
    </row>
    <row r="196" spans="1:1">
      <c r="A196" s="4" t="s">
        <v>1006</v>
      </c>
    </row>
    <row r="197" spans="1:1">
      <c r="A197" s="4" t="s">
        <v>1013</v>
      </c>
    </row>
    <row r="198" spans="1:1">
      <c r="A198" s="4" t="s">
        <v>461</v>
      </c>
    </row>
    <row r="199" spans="1:1">
      <c r="A199" s="4" t="s">
        <v>462</v>
      </c>
    </row>
    <row r="200" spans="1:1">
      <c r="A200" s="4" t="s">
        <v>463</v>
      </c>
    </row>
    <row r="201" spans="1:1">
      <c r="A201" s="4" t="s">
        <v>464</v>
      </c>
    </row>
    <row r="202" spans="1:1">
      <c r="A202" s="4" t="s">
        <v>465</v>
      </c>
    </row>
    <row r="203" spans="1:1">
      <c r="A203" s="4" t="s">
        <v>466</v>
      </c>
    </row>
    <row r="204" spans="1:1">
      <c r="A204" s="4" t="s">
        <v>467</v>
      </c>
    </row>
    <row r="205" spans="1:1">
      <c r="A205" s="4" t="s">
        <v>712</v>
      </c>
    </row>
    <row r="206" spans="1:1">
      <c r="A206" s="4" t="s">
        <v>713</v>
      </c>
    </row>
    <row r="207" spans="1:1">
      <c r="A207" s="4" t="s">
        <v>714</v>
      </c>
    </row>
    <row r="208" spans="1:1">
      <c r="A208" s="4" t="s">
        <v>758</v>
      </c>
    </row>
    <row r="209" spans="1:1">
      <c r="A209" s="4" t="s">
        <v>759</v>
      </c>
    </row>
    <row r="210" spans="1:1">
      <c r="A210" s="4" t="s">
        <v>468</v>
      </c>
    </row>
    <row r="211" spans="1:1">
      <c r="A211" s="4" t="s">
        <v>469</v>
      </c>
    </row>
    <row r="212" spans="1:1">
      <c r="A212" s="4" t="s">
        <v>470</v>
      </c>
    </row>
    <row r="213" spans="1:1">
      <c r="A213" s="4" t="s">
        <v>471</v>
      </c>
    </row>
    <row r="214" spans="1:1">
      <c r="A214" s="4" t="s">
        <v>939</v>
      </c>
    </row>
    <row r="215" spans="1:1">
      <c r="A215" s="4" t="s">
        <v>472</v>
      </c>
    </row>
    <row r="216" spans="1:1">
      <c r="A216" s="4" t="s">
        <v>473</v>
      </c>
    </row>
    <row r="217" spans="1:1">
      <c r="A217" s="4" t="s">
        <v>757</v>
      </c>
    </row>
    <row r="218" spans="1:1">
      <c r="A218" s="4" t="s">
        <v>44</v>
      </c>
    </row>
    <row r="219" spans="1:1">
      <c r="A219" s="4" t="s">
        <v>45</v>
      </c>
    </row>
    <row r="220" spans="1:1">
      <c r="A220" s="4" t="s">
        <v>46</v>
      </c>
    </row>
    <row r="221" spans="1:1">
      <c r="A221" s="4" t="s">
        <v>47</v>
      </c>
    </row>
    <row r="222" spans="1:1">
      <c r="A222" s="4" t="s">
        <v>48</v>
      </c>
    </row>
    <row r="223" spans="1:1">
      <c r="A223" s="4" t="s">
        <v>49</v>
      </c>
    </row>
    <row r="224" spans="1:1">
      <c r="A224" s="4" t="s">
        <v>50</v>
      </c>
    </row>
    <row r="225" spans="1:1">
      <c r="A225" s="4" t="s">
        <v>51</v>
      </c>
    </row>
    <row r="226" spans="1:1">
      <c r="A226" s="4" t="s">
        <v>1262</v>
      </c>
    </row>
    <row r="227" spans="1:1">
      <c r="A227" s="4" t="s">
        <v>1263</v>
      </c>
    </row>
    <row r="228" spans="1:1">
      <c r="A228" s="4" t="s">
        <v>52</v>
      </c>
    </row>
    <row r="229" spans="1:1">
      <c r="A229" s="4" t="s">
        <v>53</v>
      </c>
    </row>
    <row r="230" spans="1:1">
      <c r="A230" s="4" t="s">
        <v>54</v>
      </c>
    </row>
    <row r="231" spans="1:1">
      <c r="A231" s="4" t="s">
        <v>55</v>
      </c>
    </row>
    <row r="232" spans="1:1">
      <c r="A232" s="4" t="s">
        <v>56</v>
      </c>
    </row>
    <row r="233" spans="1:1">
      <c r="A233" s="4" t="s">
        <v>1179</v>
      </c>
    </row>
    <row r="234" spans="1:1">
      <c r="A234" s="4" t="s">
        <v>1184</v>
      </c>
    </row>
    <row r="235" spans="1:1">
      <c r="A235" s="4" t="s">
        <v>57</v>
      </c>
    </row>
    <row r="236" spans="1:1">
      <c r="A236" s="4" t="s">
        <v>1180</v>
      </c>
    </row>
    <row r="237" spans="1:1">
      <c r="A237" s="4" t="s">
        <v>58</v>
      </c>
    </row>
    <row r="238" spans="1:1">
      <c r="A238" s="4" t="s">
        <v>59</v>
      </c>
    </row>
    <row r="239" spans="1:1">
      <c r="A239" s="4" t="s">
        <v>60</v>
      </c>
    </row>
    <row r="240" spans="1:1">
      <c r="A240" s="4" t="s">
        <v>61</v>
      </c>
    </row>
    <row r="241" spans="1:1">
      <c r="A241" s="4" t="s">
        <v>62</v>
      </c>
    </row>
    <row r="242" spans="1:1">
      <c r="A242" s="4" t="s">
        <v>1182</v>
      </c>
    </row>
    <row r="243" spans="1:1">
      <c r="A243" s="4" t="s">
        <v>1181</v>
      </c>
    </row>
    <row r="244" spans="1:1">
      <c r="A244" s="4" t="s">
        <v>63</v>
      </c>
    </row>
    <row r="245" spans="1:1">
      <c r="A245" s="4" t="s">
        <v>1183</v>
      </c>
    </row>
    <row r="246" spans="1:1">
      <c r="A246" s="4" t="s">
        <v>64</v>
      </c>
    </row>
    <row r="247" spans="1:1">
      <c r="A247" s="4" t="s">
        <v>65</v>
      </c>
    </row>
    <row r="248" spans="1:1">
      <c r="A248" s="4" t="s">
        <v>66</v>
      </c>
    </row>
    <row r="249" spans="1:1">
      <c r="A249" s="4" t="s">
        <v>67</v>
      </c>
    </row>
    <row r="250" spans="1:1">
      <c r="A250" s="4" t="s">
        <v>68</v>
      </c>
    </row>
    <row r="251" spans="1:1">
      <c r="A251" s="4" t="s">
        <v>69</v>
      </c>
    </row>
    <row r="252" spans="1:1">
      <c r="A252" s="4" t="s">
        <v>70</v>
      </c>
    </row>
    <row r="253" spans="1:1">
      <c r="A253" s="4" t="s">
        <v>71</v>
      </c>
    </row>
    <row r="254" spans="1:1">
      <c r="A254" s="4" t="s">
        <v>1150</v>
      </c>
    </row>
    <row r="255" spans="1:1">
      <c r="A255" s="4" t="s">
        <v>1149</v>
      </c>
    </row>
    <row r="256" spans="1:1">
      <c r="A256" s="4" t="s">
        <v>1399</v>
      </c>
    </row>
    <row r="257" spans="1:1">
      <c r="A257" s="4" t="s">
        <v>1151</v>
      </c>
    </row>
    <row r="258" spans="1:1">
      <c r="A258" s="4" t="s">
        <v>1141</v>
      </c>
    </row>
    <row r="259" spans="1:1">
      <c r="A259" s="4" t="s">
        <v>1138</v>
      </c>
    </row>
    <row r="260" spans="1:1">
      <c r="A260" s="4" t="s">
        <v>1135</v>
      </c>
    </row>
    <row r="261" spans="1:1">
      <c r="A261" s="4" t="s">
        <v>1144</v>
      </c>
    </row>
    <row r="262" spans="1:1">
      <c r="A262" s="4" t="s">
        <v>1142</v>
      </c>
    </row>
    <row r="263" spans="1:1">
      <c r="A263" s="4" t="s">
        <v>1139</v>
      </c>
    </row>
    <row r="264" spans="1:1">
      <c r="A264" s="4" t="s">
        <v>1136</v>
      </c>
    </row>
    <row r="265" spans="1:1">
      <c r="A265" s="4" t="s">
        <v>1145</v>
      </c>
    </row>
    <row r="266" spans="1:1">
      <c r="A266" s="4" t="s">
        <v>1143</v>
      </c>
    </row>
    <row r="267" spans="1:1">
      <c r="A267" s="4" t="s">
        <v>1140</v>
      </c>
    </row>
    <row r="268" spans="1:1">
      <c r="A268" s="4" t="s">
        <v>1137</v>
      </c>
    </row>
    <row r="269" spans="1:1">
      <c r="A269" s="4" t="s">
        <v>1146</v>
      </c>
    </row>
    <row r="270" spans="1:1">
      <c r="A270" s="4" t="s">
        <v>1155</v>
      </c>
    </row>
    <row r="271" spans="1:1">
      <c r="A271" s="4" t="s">
        <v>1158</v>
      </c>
    </row>
    <row r="272" spans="1:1">
      <c r="A272" s="4" t="s">
        <v>1147</v>
      </c>
    </row>
    <row r="273" spans="1:1">
      <c r="A273" s="4" t="s">
        <v>1152</v>
      </c>
    </row>
    <row r="274" spans="1:1">
      <c r="A274" s="4" t="s">
        <v>1156</v>
      </c>
    </row>
    <row r="275" spans="1:1">
      <c r="A275" s="4" t="s">
        <v>1159</v>
      </c>
    </row>
    <row r="276" spans="1:1">
      <c r="A276" s="4" t="s">
        <v>72</v>
      </c>
    </row>
    <row r="277" spans="1:1">
      <c r="A277" s="4" t="s">
        <v>1153</v>
      </c>
    </row>
    <row r="278" spans="1:1">
      <c r="A278" s="4" t="s">
        <v>1157</v>
      </c>
    </row>
    <row r="279" spans="1:1">
      <c r="A279" s="4" t="s">
        <v>1160</v>
      </c>
    </row>
    <row r="280" spans="1:1">
      <c r="A280" s="4" t="s">
        <v>1148</v>
      </c>
    </row>
    <row r="281" spans="1:1">
      <c r="A281" s="4" t="s">
        <v>1154</v>
      </c>
    </row>
    <row r="282" spans="1:1">
      <c r="A282" s="4" t="s">
        <v>1163</v>
      </c>
    </row>
    <row r="283" spans="1:1">
      <c r="A283" s="4" t="s">
        <v>1162</v>
      </c>
    </row>
    <row r="284" spans="1:1">
      <c r="A284" s="4" t="s">
        <v>1161</v>
      </c>
    </row>
    <row r="285" spans="1:1">
      <c r="A285" s="4" t="s">
        <v>1164</v>
      </c>
    </row>
    <row r="286" spans="1:1">
      <c r="A286" s="4" t="s">
        <v>73</v>
      </c>
    </row>
    <row r="287" spans="1:1">
      <c r="A287" s="4" t="s">
        <v>74</v>
      </c>
    </row>
    <row r="288" spans="1:1">
      <c r="A288" s="4" t="s">
        <v>75</v>
      </c>
    </row>
    <row r="289" spans="1:1">
      <c r="A289" s="4" t="s">
        <v>76</v>
      </c>
    </row>
    <row r="290" spans="1:1">
      <c r="A290" s="4" t="s">
        <v>1818</v>
      </c>
    </row>
    <row r="291" spans="1:1">
      <c r="A291" s="4" t="s">
        <v>1819</v>
      </c>
    </row>
    <row r="292" spans="1:1">
      <c r="A292" s="4" t="s">
        <v>1820</v>
      </c>
    </row>
    <row r="293" spans="1:1">
      <c r="A293" s="4" t="s">
        <v>1821</v>
      </c>
    </row>
    <row r="294" spans="1:1">
      <c r="A294" s="4" t="s">
        <v>1798</v>
      </c>
    </row>
    <row r="295" spans="1:1">
      <c r="A295" s="4" t="s">
        <v>77</v>
      </c>
    </row>
    <row r="296" spans="1:1">
      <c r="A296" s="4" t="s">
        <v>78</v>
      </c>
    </row>
    <row r="297" spans="1:1">
      <c r="A297" s="4" t="s">
        <v>79</v>
      </c>
    </row>
    <row r="298" spans="1:1">
      <c r="A298" s="4" t="s">
        <v>80</v>
      </c>
    </row>
    <row r="299" spans="1:1">
      <c r="A299" s="4" t="s">
        <v>81</v>
      </c>
    </row>
    <row r="300" spans="1:1">
      <c r="A300" s="4" t="s">
        <v>82</v>
      </c>
    </row>
    <row r="301" spans="1:1">
      <c r="A301" s="4" t="s">
        <v>1422</v>
      </c>
    </row>
    <row r="302" spans="1:1">
      <c r="A302" s="4" t="s">
        <v>83</v>
      </c>
    </row>
    <row r="303" spans="1:1">
      <c r="A303" s="4" t="s">
        <v>84</v>
      </c>
    </row>
    <row r="304" spans="1:1">
      <c r="A304" s="4" t="s">
        <v>85</v>
      </c>
    </row>
    <row r="305" spans="1:1">
      <c r="A305" s="4" t="s">
        <v>86</v>
      </c>
    </row>
    <row r="306" spans="1:1">
      <c r="A306" s="4" t="s">
        <v>87</v>
      </c>
    </row>
    <row r="307" spans="1:1">
      <c r="A307" s="4" t="s">
        <v>88</v>
      </c>
    </row>
    <row r="308" spans="1:1">
      <c r="A308" s="4" t="s">
        <v>89</v>
      </c>
    </row>
    <row r="309" spans="1:1">
      <c r="A309" s="4" t="s">
        <v>90</v>
      </c>
    </row>
    <row r="310" spans="1:1">
      <c r="A310" s="4" t="s">
        <v>91</v>
      </c>
    </row>
    <row r="311" spans="1:1">
      <c r="A311" s="4" t="s">
        <v>92</v>
      </c>
    </row>
    <row r="312" spans="1:1">
      <c r="A312" s="4" t="s">
        <v>93</v>
      </c>
    </row>
    <row r="313" spans="1:1">
      <c r="A313" s="4" t="s">
        <v>94</v>
      </c>
    </row>
    <row r="314" spans="1:1">
      <c r="A314" s="4" t="s">
        <v>1165</v>
      </c>
    </row>
    <row r="315" spans="1:1">
      <c r="A315" s="4" t="s">
        <v>96</v>
      </c>
    </row>
    <row r="316" spans="1:1">
      <c r="A316" s="4" t="s">
        <v>1778</v>
      </c>
    </row>
    <row r="317" spans="1:1">
      <c r="A317" s="4" t="s">
        <v>1166</v>
      </c>
    </row>
    <row r="318" spans="1:1">
      <c r="A318" s="4" t="s">
        <v>1167</v>
      </c>
    </row>
    <row r="319" spans="1:1">
      <c r="A319" s="4" t="s">
        <v>1168</v>
      </c>
    </row>
    <row r="320" spans="1:1">
      <c r="A320" s="4" t="s">
        <v>1283</v>
      </c>
    </row>
    <row r="321" spans="1:1">
      <c r="A321" s="4" t="s">
        <v>1284</v>
      </c>
    </row>
    <row r="322" spans="1:1">
      <c r="A322" s="4" t="s">
        <v>1285</v>
      </c>
    </row>
    <row r="323" spans="1:1">
      <c r="A323" s="4" t="s">
        <v>1106</v>
      </c>
    </row>
    <row r="324" spans="1:1">
      <c r="A324" s="4" t="s">
        <v>1107</v>
      </c>
    </row>
    <row r="325" spans="1:1">
      <c r="A325" s="4" t="s">
        <v>1108</v>
      </c>
    </row>
    <row r="326" spans="1:1">
      <c r="A326" s="4" t="s">
        <v>1109</v>
      </c>
    </row>
    <row r="327" spans="1:1">
      <c r="A327" s="4" t="s">
        <v>1110</v>
      </c>
    </row>
    <row r="328" spans="1:1">
      <c r="A328" s="4" t="s">
        <v>1111</v>
      </c>
    </row>
    <row r="329" spans="1:1">
      <c r="A329" s="4" t="s">
        <v>1112</v>
      </c>
    </row>
    <row r="330" spans="1:1">
      <c r="A330" s="4" t="s">
        <v>1113</v>
      </c>
    </row>
    <row r="331" spans="1:1">
      <c r="A331" s="4" t="s">
        <v>1114</v>
      </c>
    </row>
    <row r="332" spans="1:1">
      <c r="A332" s="4" t="s">
        <v>1115</v>
      </c>
    </row>
    <row r="333" spans="1:1">
      <c r="A333" s="4" t="s">
        <v>1306</v>
      </c>
    </row>
    <row r="334" spans="1:1">
      <c r="A334" s="4" t="s">
        <v>1308</v>
      </c>
    </row>
    <row r="335" spans="1:1">
      <c r="A335" s="4" t="s">
        <v>1309</v>
      </c>
    </row>
    <row r="336" spans="1:1">
      <c r="A336" s="4" t="s">
        <v>1310</v>
      </c>
    </row>
    <row r="337" spans="1:1">
      <c r="A337" s="4" t="s">
        <v>1116</v>
      </c>
    </row>
    <row r="338" spans="1:1">
      <c r="A338" s="4" t="s">
        <v>1311</v>
      </c>
    </row>
    <row r="339" spans="1:1">
      <c r="A339" s="4" t="s">
        <v>1312</v>
      </c>
    </row>
    <row r="340" spans="1:1">
      <c r="A340" s="4" t="s">
        <v>1125</v>
      </c>
    </row>
    <row r="341" spans="1:1">
      <c r="A341" s="4" t="s">
        <v>1126</v>
      </c>
    </row>
    <row r="342" spans="1:1">
      <c r="A342" s="4" t="s">
        <v>1127</v>
      </c>
    </row>
    <row r="343" spans="1:1">
      <c r="A343" s="4" t="s">
        <v>1176</v>
      </c>
    </row>
    <row r="344" spans="1:1">
      <c r="A344" s="4" t="s">
        <v>1177</v>
      </c>
    </row>
    <row r="345" spans="1:1">
      <c r="A345" s="4" t="s">
        <v>1178</v>
      </c>
    </row>
    <row r="346" spans="1:1">
      <c r="A346" s="4" t="s">
        <v>715</v>
      </c>
    </row>
    <row r="347" spans="1:1">
      <c r="A347" s="4" t="s">
        <v>1261</v>
      </c>
    </row>
    <row r="348" spans="1:1">
      <c r="A348" s="4" t="s">
        <v>474</v>
      </c>
    </row>
    <row r="349" spans="1:1">
      <c r="A349" s="4" t="s">
        <v>475</v>
      </c>
    </row>
    <row r="350" spans="1:1">
      <c r="A350" s="4" t="s">
        <v>476</v>
      </c>
    </row>
    <row r="351" spans="1:1">
      <c r="A351" s="4" t="s">
        <v>477</v>
      </c>
    </row>
    <row r="352" spans="1:1">
      <c r="A352" s="4" t="s">
        <v>478</v>
      </c>
    </row>
    <row r="353" spans="1:1">
      <c r="A353" s="4" t="s">
        <v>479</v>
      </c>
    </row>
    <row r="354" spans="1:1">
      <c r="A354" s="4" t="s">
        <v>1021</v>
      </c>
    </row>
    <row r="355" spans="1:1">
      <c r="A355" s="4" t="s">
        <v>1023</v>
      </c>
    </row>
    <row r="356" spans="1:1">
      <c r="A356" s="4" t="s">
        <v>1214</v>
      </c>
    </row>
    <row r="357" spans="1:1">
      <c r="A357" s="4" t="s">
        <v>1215</v>
      </c>
    </row>
    <row r="358" spans="1:1">
      <c r="A358" s="4" t="s">
        <v>1216</v>
      </c>
    </row>
    <row r="359" spans="1:1">
      <c r="A359" s="4" t="s">
        <v>1228</v>
      </c>
    </row>
    <row r="360" spans="1:1">
      <c r="A360" s="4" t="s">
        <v>1226</v>
      </c>
    </row>
    <row r="361" spans="1:1">
      <c r="A361" s="4" t="s">
        <v>1227</v>
      </c>
    </row>
    <row r="362" spans="1:1">
      <c r="A362" s="4" t="s">
        <v>1222</v>
      </c>
    </row>
    <row r="363" spans="1:1">
      <c r="A363" s="4" t="s">
        <v>1220</v>
      </c>
    </row>
    <row r="364" spans="1:1">
      <c r="A364" s="4" t="s">
        <v>1221</v>
      </c>
    </row>
    <row r="365" spans="1:1">
      <c r="A365" s="4" t="s">
        <v>97</v>
      </c>
    </row>
    <row r="366" spans="1:1">
      <c r="A366" s="4" t="s">
        <v>98</v>
      </c>
    </row>
    <row r="367" spans="1:1">
      <c r="A367" s="4" t="s">
        <v>100</v>
      </c>
    </row>
    <row r="368" spans="1:1">
      <c r="A368" s="4" t="s">
        <v>101</v>
      </c>
    </row>
    <row r="369" spans="1:1">
      <c r="A369" s="4" t="s">
        <v>1279</v>
      </c>
    </row>
    <row r="370" spans="1:1">
      <c r="A370" s="4" t="s">
        <v>1559</v>
      </c>
    </row>
    <row r="371" spans="1:1">
      <c r="A371" s="4" t="s">
        <v>1274</v>
      </c>
    </row>
    <row r="372" spans="1:1">
      <c r="A372" s="4" t="s">
        <v>1276</v>
      </c>
    </row>
    <row r="373" spans="1:1">
      <c r="A373" s="4" t="s">
        <v>1277</v>
      </c>
    </row>
    <row r="374" spans="1:1">
      <c r="A374" s="4" t="s">
        <v>1264</v>
      </c>
    </row>
    <row r="375" spans="1:1">
      <c r="A375" s="4" t="s">
        <v>1787</v>
      </c>
    </row>
    <row r="376" spans="1:1">
      <c r="A376" s="4" t="s">
        <v>1789</v>
      </c>
    </row>
    <row r="377" spans="1:1">
      <c r="A377" s="4" t="s">
        <v>1788</v>
      </c>
    </row>
    <row r="378" spans="1:1" ht="13.8">
      <c r="A378" s="13" t="s">
        <v>1646</v>
      </c>
    </row>
    <row r="379" spans="1:1">
      <c r="A379" s="4" t="s">
        <v>1791</v>
      </c>
    </row>
    <row r="380" spans="1:1">
      <c r="A380" s="4" t="s">
        <v>1795</v>
      </c>
    </row>
    <row r="381" spans="1:1">
      <c r="A381" s="4" t="s">
        <v>1617</v>
      </c>
    </row>
    <row r="382" spans="1:1">
      <c r="A382" s="4" t="s">
        <v>1616</v>
      </c>
    </row>
    <row r="383" spans="1:1" ht="13.8">
      <c r="A383" s="13" t="s">
        <v>1876</v>
      </c>
    </row>
    <row r="384" spans="1:1" ht="13.8">
      <c r="A384" s="13" t="s">
        <v>1877</v>
      </c>
    </row>
    <row r="385" spans="1:1" ht="13.8">
      <c r="A385" s="13" t="s">
        <v>1878</v>
      </c>
    </row>
    <row r="386" spans="1:1" ht="12.6">
      <c r="A386" s="14" t="s">
        <v>1615</v>
      </c>
    </row>
    <row r="387" spans="1:1">
      <c r="A387" s="4" t="s">
        <v>103</v>
      </c>
    </row>
    <row r="388" spans="1:1">
      <c r="A388" s="4" t="s">
        <v>104</v>
      </c>
    </row>
    <row r="389" spans="1:1">
      <c r="A389" s="4" t="s">
        <v>105</v>
      </c>
    </row>
    <row r="390" spans="1:1">
      <c r="A390" s="4" t="s">
        <v>106</v>
      </c>
    </row>
    <row r="391" spans="1:1">
      <c r="A391" s="4" t="s">
        <v>107</v>
      </c>
    </row>
    <row r="392" spans="1:1">
      <c r="A392" s="4" t="s">
        <v>108</v>
      </c>
    </row>
    <row r="393" spans="1:1">
      <c r="A393" s="4" t="s">
        <v>109</v>
      </c>
    </row>
    <row r="394" spans="1:1">
      <c r="A394" s="4" t="s">
        <v>110</v>
      </c>
    </row>
    <row r="395" spans="1:1">
      <c r="A395" s="4" t="s">
        <v>111</v>
      </c>
    </row>
    <row r="396" spans="1:1">
      <c r="A396" s="4" t="s">
        <v>480</v>
      </c>
    </row>
    <row r="397" spans="1:1">
      <c r="A397" s="4" t="s">
        <v>481</v>
      </c>
    </row>
    <row r="398" spans="1:1">
      <c r="A398" s="4" t="s">
        <v>482</v>
      </c>
    </row>
    <row r="399" spans="1:1">
      <c r="A399" s="4" t="s">
        <v>483</v>
      </c>
    </row>
    <row r="400" spans="1:1">
      <c r="A400" s="4" t="s">
        <v>112</v>
      </c>
    </row>
    <row r="401" spans="1:1">
      <c r="A401" s="4" t="s">
        <v>113</v>
      </c>
    </row>
    <row r="402" spans="1:1">
      <c r="A402" s="4" t="s">
        <v>114</v>
      </c>
    </row>
    <row r="403" spans="1:1">
      <c r="A403" s="4" t="s">
        <v>115</v>
      </c>
    </row>
    <row r="404" spans="1:1">
      <c r="A404" s="4" t="s">
        <v>116</v>
      </c>
    </row>
    <row r="405" spans="1:1">
      <c r="A405" s="4" t="s">
        <v>117</v>
      </c>
    </row>
    <row r="406" spans="1:1">
      <c r="A406" s="4" t="s">
        <v>118</v>
      </c>
    </row>
    <row r="407" spans="1:1">
      <c r="A407" s="4" t="s">
        <v>484</v>
      </c>
    </row>
    <row r="408" spans="1:1">
      <c r="A408" s="4" t="s">
        <v>485</v>
      </c>
    </row>
    <row r="409" spans="1:1">
      <c r="A409" s="4" t="s">
        <v>486</v>
      </c>
    </row>
    <row r="410" spans="1:1">
      <c r="A410" s="4" t="s">
        <v>487</v>
      </c>
    </row>
    <row r="411" spans="1:1">
      <c r="A411" s="4" t="s">
        <v>488</v>
      </c>
    </row>
    <row r="412" spans="1:1">
      <c r="A412" s="4" t="s">
        <v>489</v>
      </c>
    </row>
    <row r="413" spans="1:1">
      <c r="A413" s="4" t="s">
        <v>119</v>
      </c>
    </row>
    <row r="414" spans="1:1">
      <c r="A414" s="4" t="s">
        <v>120</v>
      </c>
    </row>
    <row r="415" spans="1:1">
      <c r="A415" s="4" t="s">
        <v>121</v>
      </c>
    </row>
    <row r="416" spans="1:1">
      <c r="A416" s="4" t="s">
        <v>395</v>
      </c>
    </row>
    <row r="417" spans="1:1">
      <c r="A417" s="4" t="s">
        <v>396</v>
      </c>
    </row>
    <row r="418" spans="1:1">
      <c r="A418" s="4" t="s">
        <v>397</v>
      </c>
    </row>
    <row r="419" spans="1:1">
      <c r="A419" s="4" t="s">
        <v>398</v>
      </c>
    </row>
    <row r="420" spans="1:1">
      <c r="A420" s="4" t="s">
        <v>399</v>
      </c>
    </row>
    <row r="421" spans="1:1">
      <c r="A421" s="4" t="s">
        <v>122</v>
      </c>
    </row>
    <row r="422" spans="1:1">
      <c r="A422" s="4" t="s">
        <v>123</v>
      </c>
    </row>
    <row r="423" spans="1:1">
      <c r="A423" s="4" t="s">
        <v>400</v>
      </c>
    </row>
    <row r="424" spans="1:1">
      <c r="A424" s="4" t="s">
        <v>124</v>
      </c>
    </row>
    <row r="425" spans="1:1">
      <c r="A425" s="4" t="s">
        <v>125</v>
      </c>
    </row>
    <row r="426" spans="1:1">
      <c r="A426" s="4" t="s">
        <v>490</v>
      </c>
    </row>
    <row r="427" spans="1:1">
      <c r="A427" s="4" t="s">
        <v>126</v>
      </c>
    </row>
    <row r="428" spans="1:1">
      <c r="A428" s="4" t="s">
        <v>127</v>
      </c>
    </row>
    <row r="429" spans="1:1">
      <c r="A429" s="4" t="s">
        <v>128</v>
      </c>
    </row>
    <row r="430" spans="1:1">
      <c r="A430" s="4" t="s">
        <v>129</v>
      </c>
    </row>
    <row r="431" spans="1:1">
      <c r="A431" s="4" t="s">
        <v>130</v>
      </c>
    </row>
    <row r="432" spans="1:1">
      <c r="A432" s="4" t="s">
        <v>716</v>
      </c>
    </row>
    <row r="433" spans="1:1">
      <c r="A433" s="4" t="s">
        <v>717</v>
      </c>
    </row>
    <row r="434" spans="1:1">
      <c r="A434" s="4" t="s">
        <v>718</v>
      </c>
    </row>
    <row r="435" spans="1:1">
      <c r="A435" s="4" t="s">
        <v>491</v>
      </c>
    </row>
    <row r="436" spans="1:1">
      <c r="A436" s="4" t="s">
        <v>492</v>
      </c>
    </row>
    <row r="437" spans="1:1">
      <c r="A437" s="4" t="s">
        <v>401</v>
      </c>
    </row>
    <row r="438" spans="1:1">
      <c r="A438" s="4" t="s">
        <v>418</v>
      </c>
    </row>
    <row r="439" spans="1:1">
      <c r="A439" s="4" t="s">
        <v>402</v>
      </c>
    </row>
    <row r="440" spans="1:1">
      <c r="A440" s="4" t="s">
        <v>669</v>
      </c>
    </row>
    <row r="441" spans="1:1">
      <c r="A441" s="4" t="s">
        <v>403</v>
      </c>
    </row>
    <row r="442" spans="1:1">
      <c r="A442" s="4" t="s">
        <v>131</v>
      </c>
    </row>
    <row r="443" spans="1:1">
      <c r="A443" s="4" t="s">
        <v>404</v>
      </c>
    </row>
    <row r="444" spans="1:1">
      <c r="A444" s="4" t="s">
        <v>132</v>
      </c>
    </row>
    <row r="445" spans="1:1">
      <c r="A445" s="4" t="s">
        <v>493</v>
      </c>
    </row>
    <row r="446" spans="1:1">
      <c r="A446" s="4" t="s">
        <v>494</v>
      </c>
    </row>
    <row r="447" spans="1:1">
      <c r="A447" s="4" t="s">
        <v>495</v>
      </c>
    </row>
    <row r="448" spans="1:1">
      <c r="A448" s="4" t="s">
        <v>133</v>
      </c>
    </row>
    <row r="449" spans="1:1">
      <c r="A449" s="4" t="s">
        <v>1025</v>
      </c>
    </row>
    <row r="450" spans="1:1">
      <c r="A450" s="4" t="s">
        <v>1026</v>
      </c>
    </row>
    <row r="451" spans="1:1">
      <c r="A451" s="4" t="s">
        <v>1027</v>
      </c>
    </row>
    <row r="452" spans="1:1">
      <c r="A452" s="4" t="s">
        <v>1028</v>
      </c>
    </row>
    <row r="453" spans="1:1">
      <c r="A453" s="4" t="s">
        <v>496</v>
      </c>
    </row>
    <row r="454" spans="1:1">
      <c r="A454" s="4" t="s">
        <v>1070</v>
      </c>
    </row>
    <row r="455" spans="1:1">
      <c r="A455" s="4" t="s">
        <v>135</v>
      </c>
    </row>
    <row r="456" spans="1:1">
      <c r="A456" s="4" t="s">
        <v>136</v>
      </c>
    </row>
    <row r="457" spans="1:1">
      <c r="A457" s="4" t="s">
        <v>137</v>
      </c>
    </row>
    <row r="458" spans="1:1">
      <c r="A458" s="4" t="s">
        <v>719</v>
      </c>
    </row>
    <row r="459" spans="1:1">
      <c r="A459" s="4" t="s">
        <v>720</v>
      </c>
    </row>
    <row r="460" spans="1:1">
      <c r="A460" s="4" t="s">
        <v>721</v>
      </c>
    </row>
    <row r="461" spans="1:1">
      <c r="A461" s="4" t="s">
        <v>722</v>
      </c>
    </row>
    <row r="462" spans="1:1">
      <c r="A462" s="4" t="s">
        <v>723</v>
      </c>
    </row>
    <row r="463" spans="1:1">
      <c r="A463" s="4" t="s">
        <v>1596</v>
      </c>
    </row>
    <row r="464" spans="1:1">
      <c r="A464" s="4" t="s">
        <v>497</v>
      </c>
    </row>
    <row r="465" spans="1:1">
      <c r="A465" s="4" t="s">
        <v>1071</v>
      </c>
    </row>
    <row r="466" spans="1:1">
      <c r="A466" s="4" t="s">
        <v>498</v>
      </c>
    </row>
    <row r="467" spans="1:1">
      <c r="A467" s="4" t="s">
        <v>1072</v>
      </c>
    </row>
    <row r="468" spans="1:1">
      <c r="A468" s="4" t="s">
        <v>499</v>
      </c>
    </row>
    <row r="469" spans="1:1">
      <c r="A469" s="4" t="s">
        <v>139</v>
      </c>
    </row>
    <row r="470" spans="1:1">
      <c r="A470" s="4" t="s">
        <v>500</v>
      </c>
    </row>
    <row r="471" spans="1:1">
      <c r="A471" s="4" t="s">
        <v>1300</v>
      </c>
    </row>
    <row r="472" spans="1:1">
      <c r="A472" s="4" t="s">
        <v>501</v>
      </c>
    </row>
    <row r="473" spans="1:1">
      <c r="A473" s="4" t="s">
        <v>1301</v>
      </c>
    </row>
    <row r="474" spans="1:1">
      <c r="A474" s="4" t="s">
        <v>502</v>
      </c>
    </row>
    <row r="475" spans="1:1">
      <c r="A475" s="4" t="s">
        <v>1098</v>
      </c>
    </row>
    <row r="476" spans="1:1">
      <c r="A476" s="4" t="s">
        <v>1099</v>
      </c>
    </row>
    <row r="477" spans="1:1">
      <c r="A477" s="4" t="s">
        <v>1100</v>
      </c>
    </row>
    <row r="478" spans="1:1">
      <c r="A478" s="4" t="s">
        <v>1101</v>
      </c>
    </row>
    <row r="479" spans="1:1">
      <c r="A479" s="4" t="s">
        <v>1102</v>
      </c>
    </row>
    <row r="480" spans="1:1">
      <c r="A480" s="4" t="s">
        <v>1104</v>
      </c>
    </row>
    <row r="481" spans="1:1">
      <c r="A481" s="4" t="s">
        <v>1103</v>
      </c>
    </row>
    <row r="482" spans="1:1">
      <c r="A482" s="4" t="s">
        <v>503</v>
      </c>
    </row>
    <row r="483" spans="1:1">
      <c r="A483" s="4" t="s">
        <v>1232</v>
      </c>
    </row>
    <row r="484" spans="1:1">
      <c r="A484" s="4" t="s">
        <v>1233</v>
      </c>
    </row>
    <row r="485" spans="1:1">
      <c r="A485" s="4" t="s">
        <v>1234</v>
      </c>
    </row>
    <row r="486" spans="1:1">
      <c r="A486" s="4" t="s">
        <v>1235</v>
      </c>
    </row>
    <row r="487" spans="1:1">
      <c r="A487" s="4" t="s">
        <v>1236</v>
      </c>
    </row>
    <row r="488" spans="1:1">
      <c r="A488" s="4" t="s">
        <v>1237</v>
      </c>
    </row>
    <row r="489" spans="1:1">
      <c r="A489" s="4" t="s">
        <v>1238</v>
      </c>
    </row>
    <row r="490" spans="1:1">
      <c r="A490" s="4" t="s">
        <v>1239</v>
      </c>
    </row>
    <row r="491" spans="1:1">
      <c r="A491" s="4" t="s">
        <v>941</v>
      </c>
    </row>
    <row r="492" spans="1:1">
      <c r="A492" s="4" t="s">
        <v>942</v>
      </c>
    </row>
    <row r="493" spans="1:1">
      <c r="A493" s="4" t="s">
        <v>943</v>
      </c>
    </row>
    <row r="494" spans="1:1">
      <c r="A494" s="4" t="s">
        <v>944</v>
      </c>
    </row>
    <row r="495" spans="1:1">
      <c r="A495" s="4" t="s">
        <v>1499</v>
      </c>
    </row>
    <row r="496" spans="1:1">
      <c r="A496" s="4" t="s">
        <v>1566</v>
      </c>
    </row>
    <row r="497" spans="1:1">
      <c r="A497" s="4" t="s">
        <v>1514</v>
      </c>
    </row>
    <row r="498" spans="1:1">
      <c r="A498" s="4" t="s">
        <v>1500</v>
      </c>
    </row>
    <row r="499" spans="1:1">
      <c r="A499" s="4" t="s">
        <v>1567</v>
      </c>
    </row>
    <row r="500" spans="1:1">
      <c r="A500" s="4" t="s">
        <v>1515</v>
      </c>
    </row>
    <row r="501" spans="1:1">
      <c r="A501" s="4" t="s">
        <v>1501</v>
      </c>
    </row>
    <row r="502" spans="1:1">
      <c r="A502" s="4" t="s">
        <v>1568</v>
      </c>
    </row>
    <row r="503" spans="1:1">
      <c r="A503" s="4" t="s">
        <v>1516</v>
      </c>
    </row>
    <row r="504" spans="1:1">
      <c r="A504" s="4" t="s">
        <v>1502</v>
      </c>
    </row>
    <row r="505" spans="1:1">
      <c r="A505" s="4" t="s">
        <v>1569</v>
      </c>
    </row>
    <row r="506" spans="1:1">
      <c r="A506" s="4" t="s">
        <v>1517</v>
      </c>
    </row>
    <row r="507" spans="1:1">
      <c r="A507" s="4" t="s">
        <v>1503</v>
      </c>
    </row>
    <row r="508" spans="1:1">
      <c r="A508" s="4" t="s">
        <v>1570</v>
      </c>
    </row>
    <row r="509" spans="1:1">
      <c r="A509" s="4" t="s">
        <v>1518</v>
      </c>
    </row>
    <row r="510" spans="1:1">
      <c r="A510" s="4" t="s">
        <v>1504</v>
      </c>
    </row>
    <row r="511" spans="1:1">
      <c r="A511" s="4" t="s">
        <v>1571</v>
      </c>
    </row>
    <row r="512" spans="1:1">
      <c r="A512" s="4" t="s">
        <v>1519</v>
      </c>
    </row>
    <row r="513" spans="1:1">
      <c r="A513" s="4" t="s">
        <v>1505</v>
      </c>
    </row>
    <row r="514" spans="1:1">
      <c r="A514" s="4" t="s">
        <v>1572</v>
      </c>
    </row>
    <row r="515" spans="1:1">
      <c r="A515" s="4" t="s">
        <v>1520</v>
      </c>
    </row>
    <row r="516" spans="1:1">
      <c r="A516" s="4" t="s">
        <v>1506</v>
      </c>
    </row>
    <row r="517" spans="1:1">
      <c r="A517" s="4" t="s">
        <v>1573</v>
      </c>
    </row>
    <row r="518" spans="1:1">
      <c r="A518" s="4" t="s">
        <v>1521</v>
      </c>
    </row>
    <row r="519" spans="1:1">
      <c r="A519" s="4" t="s">
        <v>1507</v>
      </c>
    </row>
    <row r="520" spans="1:1">
      <c r="A520" s="4" t="s">
        <v>1574</v>
      </c>
    </row>
    <row r="521" spans="1:1">
      <c r="A521" s="4" t="s">
        <v>1522</v>
      </c>
    </row>
    <row r="522" spans="1:1">
      <c r="A522" s="4" t="s">
        <v>1508</v>
      </c>
    </row>
    <row r="523" spans="1:1">
      <c r="A523" s="4" t="s">
        <v>1575</v>
      </c>
    </row>
    <row r="524" spans="1:1">
      <c r="A524" s="4" t="s">
        <v>1523</v>
      </c>
    </row>
    <row r="525" spans="1:1">
      <c r="A525" s="4" t="s">
        <v>1509</v>
      </c>
    </row>
    <row r="526" spans="1:1">
      <c r="A526" s="4" t="s">
        <v>1576</v>
      </c>
    </row>
    <row r="527" spans="1:1">
      <c r="A527" s="4" t="s">
        <v>1524</v>
      </c>
    </row>
    <row r="528" spans="1:1">
      <c r="A528" s="4" t="s">
        <v>1510</v>
      </c>
    </row>
    <row r="529" spans="1:1">
      <c r="A529" s="4" t="s">
        <v>1577</v>
      </c>
    </row>
    <row r="530" spans="1:1">
      <c r="A530" s="4" t="s">
        <v>1525</v>
      </c>
    </row>
    <row r="531" spans="1:1">
      <c r="A531" s="4" t="s">
        <v>1511</v>
      </c>
    </row>
    <row r="532" spans="1:1">
      <c r="A532" s="4" t="s">
        <v>1578</v>
      </c>
    </row>
    <row r="533" spans="1:1">
      <c r="A533" s="4" t="s">
        <v>1526</v>
      </c>
    </row>
    <row r="534" spans="1:1">
      <c r="A534" s="4" t="s">
        <v>1512</v>
      </c>
    </row>
    <row r="535" spans="1:1">
      <c r="A535" s="4" t="s">
        <v>1579</v>
      </c>
    </row>
    <row r="536" spans="1:1">
      <c r="A536" s="4" t="s">
        <v>1527</v>
      </c>
    </row>
    <row r="537" spans="1:1">
      <c r="A537" s="4" t="s">
        <v>1513</v>
      </c>
    </row>
    <row r="538" spans="1:1">
      <c r="A538" s="4" t="s">
        <v>1580</v>
      </c>
    </row>
    <row r="539" spans="1:1">
      <c r="A539" s="4" t="s">
        <v>1528</v>
      </c>
    </row>
    <row r="540" spans="1:1">
      <c r="A540" s="4" t="s">
        <v>695</v>
      </c>
    </row>
    <row r="541" spans="1:1">
      <c r="A541" s="4" t="s">
        <v>696</v>
      </c>
    </row>
    <row r="542" spans="1:1">
      <c r="A542" s="4" t="s">
        <v>697</v>
      </c>
    </row>
    <row r="543" spans="1:1">
      <c r="A543" s="4" t="s">
        <v>698</v>
      </c>
    </row>
    <row r="544" spans="1:1">
      <c r="A544" s="4" t="s">
        <v>699</v>
      </c>
    </row>
    <row r="545" spans="1:1">
      <c r="A545" s="4" t="s">
        <v>700</v>
      </c>
    </row>
    <row r="546" spans="1:1">
      <c r="A546" s="4" t="s">
        <v>701</v>
      </c>
    </row>
    <row r="547" spans="1:1">
      <c r="A547" s="4" t="s">
        <v>702</v>
      </c>
    </row>
    <row r="548" spans="1:1">
      <c r="A548" s="4" t="s">
        <v>703</v>
      </c>
    </row>
    <row r="549" spans="1:1">
      <c r="A549" s="4" t="s">
        <v>958</v>
      </c>
    </row>
    <row r="550" spans="1:1">
      <c r="A550" s="4" t="s">
        <v>959</v>
      </c>
    </row>
    <row r="551" spans="1:1">
      <c r="A551" s="4" t="s">
        <v>960</v>
      </c>
    </row>
    <row r="552" spans="1:1">
      <c r="A552" s="4" t="s">
        <v>961</v>
      </c>
    </row>
    <row r="553" spans="1:1">
      <c r="A553" s="4" t="s">
        <v>962</v>
      </c>
    </row>
    <row r="554" spans="1:1">
      <c r="A554" s="4" t="s">
        <v>963</v>
      </c>
    </row>
    <row r="555" spans="1:1">
      <c r="A555" s="4" t="s">
        <v>1278</v>
      </c>
    </row>
    <row r="556" spans="1:1">
      <c r="A556" s="4" t="s">
        <v>141</v>
      </c>
    </row>
    <row r="557" spans="1:1">
      <c r="A557" s="4" t="s">
        <v>142</v>
      </c>
    </row>
    <row r="558" spans="1:1">
      <c r="A558" s="4" t="s">
        <v>724</v>
      </c>
    </row>
    <row r="559" spans="1:1">
      <c r="A559" s="4" t="s">
        <v>725</v>
      </c>
    </row>
    <row r="560" spans="1:1">
      <c r="A560" s="4" t="s">
        <v>143</v>
      </c>
    </row>
    <row r="561" spans="1:1">
      <c r="A561" s="4" t="s">
        <v>144</v>
      </c>
    </row>
    <row r="562" spans="1:1">
      <c r="A562" s="4" t="s">
        <v>146</v>
      </c>
    </row>
    <row r="563" spans="1:1">
      <c r="A563" s="4" t="s">
        <v>147</v>
      </c>
    </row>
    <row r="564" spans="1:1">
      <c r="A564" s="4" t="s">
        <v>148</v>
      </c>
    </row>
    <row r="565" spans="1:1">
      <c r="A565" s="4" t="s">
        <v>149</v>
      </c>
    </row>
    <row r="566" spans="1:1">
      <c r="A566" s="4" t="s">
        <v>151</v>
      </c>
    </row>
    <row r="567" spans="1:1">
      <c r="A567" s="4" t="s">
        <v>152</v>
      </c>
    </row>
    <row r="568" spans="1:1">
      <c r="A568" s="4" t="s">
        <v>153</v>
      </c>
    </row>
    <row r="569" spans="1:1">
      <c r="A569" s="4" t="s">
        <v>154</v>
      </c>
    </row>
    <row r="570" spans="1:1">
      <c r="A570" s="4" t="s">
        <v>155</v>
      </c>
    </row>
    <row r="571" spans="1:1">
      <c r="A571" s="4" t="s">
        <v>156</v>
      </c>
    </row>
    <row r="572" spans="1:1">
      <c r="A572" s="4" t="s">
        <v>157</v>
      </c>
    </row>
    <row r="573" spans="1:1">
      <c r="A573" s="4" t="s">
        <v>158</v>
      </c>
    </row>
    <row r="574" spans="1:1">
      <c r="A574" s="4" t="s">
        <v>159</v>
      </c>
    </row>
    <row r="575" spans="1:1">
      <c r="A575" s="4" t="s">
        <v>160</v>
      </c>
    </row>
    <row r="576" spans="1:1">
      <c r="A576" s="4" t="s">
        <v>161</v>
      </c>
    </row>
    <row r="577" spans="1:1">
      <c r="A577" s="4" t="s">
        <v>162</v>
      </c>
    </row>
    <row r="578" spans="1:1">
      <c r="A578" s="4" t="s">
        <v>163</v>
      </c>
    </row>
    <row r="579" spans="1:1">
      <c r="A579" s="4" t="s">
        <v>1371</v>
      </c>
    </row>
    <row r="580" spans="1:1">
      <c r="A580" s="4" t="s">
        <v>1383</v>
      </c>
    </row>
    <row r="581" spans="1:1">
      <c r="A581" s="4" t="s">
        <v>1377</v>
      </c>
    </row>
    <row r="582" spans="1:1">
      <c r="A582" s="4" t="s">
        <v>1389</v>
      </c>
    </row>
    <row r="583" spans="1:1">
      <c r="A583" s="4" t="s">
        <v>1372</v>
      </c>
    </row>
    <row r="584" spans="1:1">
      <c r="A584" s="4" t="s">
        <v>1384</v>
      </c>
    </row>
    <row r="585" spans="1:1">
      <c r="A585" s="4" t="s">
        <v>1378</v>
      </c>
    </row>
    <row r="586" spans="1:1">
      <c r="A586" s="4" t="s">
        <v>1390</v>
      </c>
    </row>
    <row r="587" spans="1:1">
      <c r="A587" s="4" t="s">
        <v>1373</v>
      </c>
    </row>
    <row r="588" spans="1:1">
      <c r="A588" s="4" t="s">
        <v>1385</v>
      </c>
    </row>
    <row r="589" spans="1:1">
      <c r="A589" s="4" t="s">
        <v>1379</v>
      </c>
    </row>
    <row r="590" spans="1:1">
      <c r="A590" s="4" t="s">
        <v>1391</v>
      </c>
    </row>
    <row r="591" spans="1:1">
      <c r="A591" s="4" t="s">
        <v>1374</v>
      </c>
    </row>
    <row r="592" spans="1:1">
      <c r="A592" s="4" t="s">
        <v>1386</v>
      </c>
    </row>
    <row r="593" spans="1:1">
      <c r="A593" s="4" t="s">
        <v>1380</v>
      </c>
    </row>
    <row r="594" spans="1:1">
      <c r="A594" s="4" t="s">
        <v>1392</v>
      </c>
    </row>
    <row r="595" spans="1:1">
      <c r="A595" s="4" t="s">
        <v>1375</v>
      </c>
    </row>
    <row r="596" spans="1:1">
      <c r="A596" s="4" t="s">
        <v>1387</v>
      </c>
    </row>
    <row r="597" spans="1:1">
      <c r="A597" s="4" t="s">
        <v>1381</v>
      </c>
    </row>
    <row r="598" spans="1:1">
      <c r="A598" s="4" t="s">
        <v>1393</v>
      </c>
    </row>
    <row r="599" spans="1:1">
      <c r="A599" s="4" t="s">
        <v>1376</v>
      </c>
    </row>
    <row r="600" spans="1:1">
      <c r="A600" s="4" t="s">
        <v>1388</v>
      </c>
    </row>
    <row r="601" spans="1:1">
      <c r="A601" s="4" t="s">
        <v>1382</v>
      </c>
    </row>
    <row r="602" spans="1:1">
      <c r="A602" s="4" t="s">
        <v>1394</v>
      </c>
    </row>
    <row r="603" spans="1:1" ht="13.8">
      <c r="A603" s="13" t="s">
        <v>1875</v>
      </c>
    </row>
    <row r="604" spans="1:1">
      <c r="A604" s="4" t="s">
        <v>704</v>
      </c>
    </row>
    <row r="605" spans="1:1">
      <c r="A605" s="4" t="s">
        <v>705</v>
      </c>
    </row>
    <row r="606" spans="1:1">
      <c r="A606" s="4" t="s">
        <v>706</v>
      </c>
    </row>
    <row r="607" spans="1:1">
      <c r="A607" s="4" t="s">
        <v>707</v>
      </c>
    </row>
    <row r="608" spans="1:1">
      <c r="A608" s="4" t="s">
        <v>1269</v>
      </c>
    </row>
    <row r="609" spans="1:1">
      <c r="A609" s="4" t="s">
        <v>1270</v>
      </c>
    </row>
    <row r="610" spans="1:1">
      <c r="A610" s="4" t="s">
        <v>504</v>
      </c>
    </row>
    <row r="611" spans="1:1">
      <c r="A611" s="4" t="s">
        <v>1273</v>
      </c>
    </row>
    <row r="612" spans="1:1">
      <c r="A612" s="4" t="s">
        <v>1598</v>
      </c>
    </row>
    <row r="613" spans="1:1">
      <c r="A613" s="4" t="s">
        <v>505</v>
      </c>
    </row>
    <row r="614" spans="1:1">
      <c r="A614" s="4" t="s">
        <v>506</v>
      </c>
    </row>
    <row r="615" spans="1:1">
      <c r="A615" s="4" t="s">
        <v>507</v>
      </c>
    </row>
    <row r="616" spans="1:1">
      <c r="A616" s="4" t="s">
        <v>508</v>
      </c>
    </row>
    <row r="617" spans="1:1">
      <c r="A617" s="4" t="s">
        <v>509</v>
      </c>
    </row>
    <row r="618" spans="1:1">
      <c r="A618" s="4" t="s">
        <v>510</v>
      </c>
    </row>
    <row r="619" spans="1:1">
      <c r="A619" s="4" t="s">
        <v>511</v>
      </c>
    </row>
    <row r="620" spans="1:1">
      <c r="A620" s="4" t="s">
        <v>512</v>
      </c>
    </row>
    <row r="621" spans="1:1">
      <c r="A621" s="4" t="s">
        <v>513</v>
      </c>
    </row>
    <row r="622" spans="1:1">
      <c r="A622" s="4" t="s">
        <v>514</v>
      </c>
    </row>
    <row r="623" spans="1:1">
      <c r="A623" s="4" t="s">
        <v>515</v>
      </c>
    </row>
    <row r="624" spans="1:1">
      <c r="A624" s="4" t="s">
        <v>516</v>
      </c>
    </row>
    <row r="625" spans="1:1">
      <c r="A625" s="4" t="s">
        <v>517</v>
      </c>
    </row>
    <row r="626" spans="1:1">
      <c r="A626" s="4" t="s">
        <v>518</v>
      </c>
    </row>
    <row r="627" spans="1:1">
      <c r="A627" s="4" t="s">
        <v>519</v>
      </c>
    </row>
    <row r="628" spans="1:1">
      <c r="A628" s="4" t="s">
        <v>520</v>
      </c>
    </row>
    <row r="629" spans="1:1">
      <c r="A629" s="4" t="s">
        <v>521</v>
      </c>
    </row>
    <row r="630" spans="1:1">
      <c r="A630" s="4" t="s">
        <v>522</v>
      </c>
    </row>
    <row r="631" spans="1:1">
      <c r="A631" s="4" t="s">
        <v>726</v>
      </c>
    </row>
    <row r="632" spans="1:1">
      <c r="A632" s="4" t="s">
        <v>1018</v>
      </c>
    </row>
    <row r="633" spans="1:1">
      <c r="A633" s="4" t="s">
        <v>1281</v>
      </c>
    </row>
    <row r="634" spans="1:1">
      <c r="A634" s="4" t="s">
        <v>329</v>
      </c>
    </row>
    <row r="635" spans="1:1">
      <c r="A635" s="4" t="s">
        <v>328</v>
      </c>
    </row>
    <row r="636" spans="1:1">
      <c r="A636" s="4" t="s">
        <v>331</v>
      </c>
    </row>
    <row r="637" spans="1:1">
      <c r="A637" s="4" t="s">
        <v>330</v>
      </c>
    </row>
    <row r="638" spans="1:1">
      <c r="A638" s="4" t="s">
        <v>333</v>
      </c>
    </row>
    <row r="639" spans="1:1">
      <c r="A639" s="4" t="s">
        <v>332</v>
      </c>
    </row>
    <row r="640" spans="1:1">
      <c r="A640" s="4" t="s">
        <v>1469</v>
      </c>
    </row>
    <row r="641" spans="1:1">
      <c r="A641" s="4" t="s">
        <v>1466</v>
      </c>
    </row>
    <row r="642" spans="1:1">
      <c r="A642" s="4" t="s">
        <v>1471</v>
      </c>
    </row>
    <row r="643" spans="1:1">
      <c r="A643" s="4" t="s">
        <v>1467</v>
      </c>
    </row>
    <row r="644" spans="1:1">
      <c r="A644" s="4" t="s">
        <v>1472</v>
      </c>
    </row>
    <row r="645" spans="1:1">
      <c r="A645" s="4" t="s">
        <v>1468</v>
      </c>
    </row>
    <row r="646" spans="1:1">
      <c r="A646" s="4" t="s">
        <v>164</v>
      </c>
    </row>
    <row r="647" spans="1:1">
      <c r="A647" s="4" t="s">
        <v>389</v>
      </c>
    </row>
    <row r="648" spans="1:1">
      <c r="A648" s="4" t="s">
        <v>165</v>
      </c>
    </row>
    <row r="649" spans="1:1">
      <c r="A649" s="4" t="s">
        <v>166</v>
      </c>
    </row>
    <row r="650" spans="1:1">
      <c r="A650" s="4" t="s">
        <v>167</v>
      </c>
    </row>
    <row r="651" spans="1:1">
      <c r="A651" s="4" t="s">
        <v>168</v>
      </c>
    </row>
    <row r="652" spans="1:1">
      <c r="A652" s="4" t="s">
        <v>1841</v>
      </c>
    </row>
    <row r="653" spans="1:1">
      <c r="A653" s="4" t="s">
        <v>169</v>
      </c>
    </row>
    <row r="654" spans="1:1">
      <c r="A654" s="4" t="s">
        <v>170</v>
      </c>
    </row>
    <row r="655" spans="1:1">
      <c r="A655" s="4" t="s">
        <v>405</v>
      </c>
    </row>
    <row r="656" spans="1:1">
      <c r="A656" s="4" t="s">
        <v>171</v>
      </c>
    </row>
    <row r="657" spans="1:1">
      <c r="A657" s="4" t="s">
        <v>172</v>
      </c>
    </row>
    <row r="658" spans="1:1">
      <c r="A658" s="4" t="s">
        <v>1299</v>
      </c>
    </row>
    <row r="659" spans="1:1">
      <c r="A659" s="4" t="s">
        <v>1298</v>
      </c>
    </row>
    <row r="660" spans="1:1">
      <c r="A660" s="4" t="s">
        <v>727</v>
      </c>
    </row>
    <row r="661" spans="1:1">
      <c r="A661" s="4" t="s">
        <v>965</v>
      </c>
    </row>
    <row r="662" spans="1:1">
      <c r="A662" s="4" t="s">
        <v>173</v>
      </c>
    </row>
    <row r="663" spans="1:1">
      <c r="A663" s="4" t="s">
        <v>174</v>
      </c>
    </row>
    <row r="664" spans="1:1">
      <c r="A664" s="4" t="s">
        <v>175</v>
      </c>
    </row>
    <row r="665" spans="1:1">
      <c r="A665" s="4" t="s">
        <v>1014</v>
      </c>
    </row>
    <row r="666" spans="1:1">
      <c r="A666" s="4" t="s">
        <v>1015</v>
      </c>
    </row>
    <row r="667" spans="1:1">
      <c r="A667" s="4" t="s">
        <v>1016</v>
      </c>
    </row>
    <row r="668" spans="1:1">
      <c r="A668" s="4" t="s">
        <v>1017</v>
      </c>
    </row>
    <row r="669" spans="1:1">
      <c r="A669" s="4" t="s">
        <v>728</v>
      </c>
    </row>
    <row r="670" spans="1:1">
      <c r="A670" s="4" t="s">
        <v>1606</v>
      </c>
    </row>
    <row r="671" spans="1:1">
      <c r="A671" s="4" t="s">
        <v>1607</v>
      </c>
    </row>
    <row r="672" spans="1:1">
      <c r="A672" s="4" t="s">
        <v>1608</v>
      </c>
    </row>
    <row r="673" spans="1:1">
      <c r="A673" s="4" t="s">
        <v>1609</v>
      </c>
    </row>
    <row r="674" spans="1:1">
      <c r="A674" s="4" t="s">
        <v>1266</v>
      </c>
    </row>
    <row r="675" spans="1:1">
      <c r="A675" s="4" t="s">
        <v>1207</v>
      </c>
    </row>
    <row r="676" spans="1:1">
      <c r="A676" s="4" t="s">
        <v>1206</v>
      </c>
    </row>
    <row r="677" spans="1:1">
      <c r="A677" s="4" t="s">
        <v>176</v>
      </c>
    </row>
    <row r="678" spans="1:1">
      <c r="A678" s="4" t="s">
        <v>177</v>
      </c>
    </row>
    <row r="679" spans="1:1">
      <c r="A679" s="4" t="s">
        <v>178</v>
      </c>
    </row>
    <row r="680" spans="1:1">
      <c r="A680" s="4" t="s">
        <v>179</v>
      </c>
    </row>
    <row r="681" spans="1:1">
      <c r="A681" s="4" t="s">
        <v>180</v>
      </c>
    </row>
    <row r="682" spans="1:1">
      <c r="A682" s="4" t="s">
        <v>1779</v>
      </c>
    </row>
    <row r="683" spans="1:1">
      <c r="A683" s="4" t="s">
        <v>523</v>
      </c>
    </row>
    <row r="684" spans="1:1">
      <c r="A684" s="4" t="s">
        <v>524</v>
      </c>
    </row>
    <row r="685" spans="1:1">
      <c r="A685" s="4" t="s">
        <v>525</v>
      </c>
    </row>
    <row r="686" spans="1:1">
      <c r="A686" s="4" t="s">
        <v>526</v>
      </c>
    </row>
    <row r="687" spans="1:1">
      <c r="A687" s="4" t="s">
        <v>527</v>
      </c>
    </row>
    <row r="688" spans="1:1">
      <c r="A688" s="4" t="s">
        <v>528</v>
      </c>
    </row>
    <row r="689" spans="1:1">
      <c r="A689" s="4" t="s">
        <v>529</v>
      </c>
    </row>
    <row r="690" spans="1:1">
      <c r="A690" s="4" t="s">
        <v>530</v>
      </c>
    </row>
    <row r="691" spans="1:1">
      <c r="A691" s="4" t="s">
        <v>531</v>
      </c>
    </row>
    <row r="692" spans="1:1">
      <c r="A692" s="4" t="s">
        <v>532</v>
      </c>
    </row>
    <row r="693" spans="1:1">
      <c r="A693" s="4" t="s">
        <v>533</v>
      </c>
    </row>
    <row r="694" spans="1:1">
      <c r="A694" s="4" t="s">
        <v>534</v>
      </c>
    </row>
    <row r="695" spans="1:1">
      <c r="A695" s="4" t="s">
        <v>535</v>
      </c>
    </row>
    <row r="696" spans="1:1">
      <c r="A696" s="4" t="s">
        <v>536</v>
      </c>
    </row>
    <row r="697" spans="1:1">
      <c r="A697" s="4" t="s">
        <v>537</v>
      </c>
    </row>
    <row r="698" spans="1:1">
      <c r="A698" s="4" t="s">
        <v>1199</v>
      </c>
    </row>
    <row r="699" spans="1:1">
      <c r="A699" s="4" t="s">
        <v>1198</v>
      </c>
    </row>
    <row r="700" spans="1:1">
      <c r="A700" s="4" t="s">
        <v>1496</v>
      </c>
    </row>
    <row r="701" spans="1:1">
      <c r="A701" s="4" t="s">
        <v>1495</v>
      </c>
    </row>
    <row r="702" spans="1:1">
      <c r="A702" s="4" t="s">
        <v>729</v>
      </c>
    </row>
    <row r="703" spans="1:1">
      <c r="A703" s="4" t="s">
        <v>730</v>
      </c>
    </row>
    <row r="704" spans="1:1">
      <c r="A704" s="4" t="s">
        <v>1191</v>
      </c>
    </row>
    <row r="705" spans="1:1">
      <c r="A705" s="4" t="s">
        <v>1190</v>
      </c>
    </row>
    <row r="706" spans="1:1">
      <c r="A706" s="4" t="s">
        <v>1268</v>
      </c>
    </row>
    <row r="707" spans="1:1">
      <c r="A707" s="4" t="s">
        <v>1424</v>
      </c>
    </row>
    <row r="708" spans="1:1">
      <c r="A708" s="4" t="s">
        <v>1425</v>
      </c>
    </row>
    <row r="709" spans="1:1">
      <c r="A709" s="4" t="s">
        <v>1429</v>
      </c>
    </row>
    <row r="710" spans="1:1">
      <c r="A710" s="4" t="s">
        <v>1430</v>
      </c>
    </row>
    <row r="711" spans="1:1">
      <c r="A711" s="4" t="s">
        <v>1431</v>
      </c>
    </row>
    <row r="712" spans="1:1">
      <c r="A712" s="4" t="s">
        <v>1432</v>
      </c>
    </row>
    <row r="713" spans="1:1">
      <c r="A713" s="4" t="s">
        <v>1433</v>
      </c>
    </row>
    <row r="714" spans="1:1">
      <c r="A714" s="4" t="s">
        <v>1434</v>
      </c>
    </row>
    <row r="715" spans="1:1">
      <c r="A715" s="4" t="s">
        <v>1435</v>
      </c>
    </row>
    <row r="716" spans="1:1">
      <c r="A716" s="4" t="s">
        <v>1454</v>
      </c>
    </row>
    <row r="717" spans="1:1">
      <c r="A717" s="4" t="s">
        <v>1455</v>
      </c>
    </row>
    <row r="718" spans="1:1">
      <c r="A718" s="4" t="s">
        <v>1456</v>
      </c>
    </row>
    <row r="719" spans="1:1">
      <c r="A719" s="4" t="s">
        <v>1457</v>
      </c>
    </row>
    <row r="720" spans="1:1">
      <c r="A720" s="4" t="s">
        <v>1458</v>
      </c>
    </row>
    <row r="721" spans="1:1">
      <c r="A721" s="4" t="s">
        <v>1459</v>
      </c>
    </row>
    <row r="722" spans="1:1">
      <c r="A722" s="4" t="s">
        <v>1460</v>
      </c>
    </row>
    <row r="723" spans="1:1">
      <c r="A723" s="4" t="s">
        <v>1461</v>
      </c>
    </row>
    <row r="724" spans="1:1">
      <c r="A724" s="4" t="s">
        <v>1462</v>
      </c>
    </row>
    <row r="725" spans="1:1">
      <c r="A725" s="4" t="s">
        <v>1436</v>
      </c>
    </row>
    <row r="726" spans="1:1">
      <c r="A726" s="4" t="s">
        <v>1437</v>
      </c>
    </row>
    <row r="727" spans="1:1">
      <c r="A727" s="4" t="s">
        <v>1438</v>
      </c>
    </row>
    <row r="728" spans="1:1">
      <c r="A728" s="4" t="s">
        <v>1439</v>
      </c>
    </row>
    <row r="729" spans="1:1">
      <c r="A729" s="4" t="s">
        <v>1440</v>
      </c>
    </row>
    <row r="730" spans="1:1">
      <c r="A730" s="4" t="s">
        <v>1441</v>
      </c>
    </row>
    <row r="731" spans="1:1">
      <c r="A731" s="4" t="s">
        <v>1442</v>
      </c>
    </row>
    <row r="732" spans="1:1">
      <c r="A732" s="4" t="s">
        <v>1443</v>
      </c>
    </row>
    <row r="733" spans="1:1">
      <c r="A733" s="4" t="s">
        <v>1444</v>
      </c>
    </row>
    <row r="734" spans="1:1">
      <c r="A734" s="4" t="s">
        <v>1426</v>
      </c>
    </row>
    <row r="735" spans="1:1">
      <c r="A735" s="4" t="s">
        <v>1427</v>
      </c>
    </row>
    <row r="736" spans="1:1">
      <c r="A736" s="4" t="s">
        <v>1428</v>
      </c>
    </row>
    <row r="737" spans="1:1">
      <c r="A737" s="4" t="s">
        <v>1445</v>
      </c>
    </row>
    <row r="738" spans="1:1">
      <c r="A738" s="4" t="s">
        <v>1446</v>
      </c>
    </row>
    <row r="739" spans="1:1">
      <c r="A739" s="4" t="s">
        <v>1447</v>
      </c>
    </row>
    <row r="740" spans="1:1">
      <c r="A740" s="4" t="s">
        <v>1448</v>
      </c>
    </row>
    <row r="741" spans="1:1">
      <c r="A741" s="4" t="s">
        <v>1449</v>
      </c>
    </row>
    <row r="742" spans="1:1">
      <c r="A742" s="4" t="s">
        <v>1450</v>
      </c>
    </row>
    <row r="743" spans="1:1">
      <c r="A743" s="4" t="s">
        <v>1451</v>
      </c>
    </row>
    <row r="744" spans="1:1">
      <c r="A744" s="4" t="s">
        <v>1452</v>
      </c>
    </row>
    <row r="745" spans="1:1">
      <c r="A745" s="4" t="s">
        <v>1453</v>
      </c>
    </row>
    <row r="746" spans="1:1">
      <c r="A746" s="4" t="s">
        <v>181</v>
      </c>
    </row>
    <row r="747" spans="1:1">
      <c r="A747" s="4" t="s">
        <v>671</v>
      </c>
    </row>
    <row r="748" spans="1:1">
      <c r="A748" s="4" t="s">
        <v>672</v>
      </c>
    </row>
    <row r="749" spans="1:1">
      <c r="A749" s="4" t="s">
        <v>673</v>
      </c>
    </row>
    <row r="750" spans="1:1">
      <c r="A750" s="4" t="s">
        <v>953</v>
      </c>
    </row>
    <row r="751" spans="1:1">
      <c r="A751" s="4" t="s">
        <v>674</v>
      </c>
    </row>
    <row r="752" spans="1:1">
      <c r="A752" s="4" t="s">
        <v>675</v>
      </c>
    </row>
    <row r="753" spans="1:1">
      <c r="A753" s="4" t="s">
        <v>676</v>
      </c>
    </row>
    <row r="754" spans="1:1">
      <c r="A754" s="4" t="s">
        <v>677</v>
      </c>
    </row>
    <row r="755" spans="1:1">
      <c r="A755" s="4" t="s">
        <v>678</v>
      </c>
    </row>
    <row r="756" spans="1:1">
      <c r="A756" s="4" t="s">
        <v>679</v>
      </c>
    </row>
    <row r="757" spans="1:1">
      <c r="A757" s="4" t="s">
        <v>680</v>
      </c>
    </row>
    <row r="758" spans="1:1">
      <c r="A758" s="4" t="s">
        <v>681</v>
      </c>
    </row>
    <row r="759" spans="1:1">
      <c r="A759" s="4" t="s">
        <v>682</v>
      </c>
    </row>
    <row r="760" spans="1:1">
      <c r="A760" s="4" t="s">
        <v>683</v>
      </c>
    </row>
    <row r="761" spans="1:1">
      <c r="A761" s="4" t="s">
        <v>182</v>
      </c>
    </row>
    <row r="762" spans="1:1">
      <c r="A762" s="4" t="s">
        <v>183</v>
      </c>
    </row>
    <row r="763" spans="1:1">
      <c r="A763" s="4" t="s">
        <v>184</v>
      </c>
    </row>
    <row r="764" spans="1:1">
      <c r="A764" s="4" t="s">
        <v>185</v>
      </c>
    </row>
    <row r="765" spans="1:1">
      <c r="A765" s="4" t="s">
        <v>684</v>
      </c>
    </row>
    <row r="766" spans="1:1">
      <c r="A766" s="4" t="s">
        <v>685</v>
      </c>
    </row>
    <row r="767" spans="1:1">
      <c r="A767" s="4" t="s">
        <v>686</v>
      </c>
    </row>
    <row r="768" spans="1:1">
      <c r="A768" s="4" t="s">
        <v>687</v>
      </c>
    </row>
    <row r="769" spans="1:1">
      <c r="A769" s="4" t="s">
        <v>688</v>
      </c>
    </row>
    <row r="770" spans="1:1">
      <c r="A770" s="4" t="s">
        <v>689</v>
      </c>
    </row>
    <row r="771" spans="1:1">
      <c r="A771" s="4" t="s">
        <v>690</v>
      </c>
    </row>
    <row r="772" spans="1:1">
      <c r="A772" s="4" t="s">
        <v>691</v>
      </c>
    </row>
    <row r="773" spans="1:1">
      <c r="A773" s="4" t="s">
        <v>692</v>
      </c>
    </row>
    <row r="774" spans="1:1">
      <c r="A774" s="4" t="s">
        <v>693</v>
      </c>
    </row>
    <row r="775" spans="1:1">
      <c r="A775" s="4" t="s">
        <v>694</v>
      </c>
    </row>
    <row r="776" spans="1:1">
      <c r="A776" s="4" t="s">
        <v>186</v>
      </c>
    </row>
    <row r="777" spans="1:1">
      <c r="A777" s="4" t="s">
        <v>187</v>
      </c>
    </row>
    <row r="778" spans="1:1">
      <c r="A778" s="4" t="s">
        <v>188</v>
      </c>
    </row>
    <row r="779" spans="1:1">
      <c r="A779" s="4" t="s">
        <v>189</v>
      </c>
    </row>
    <row r="780" spans="1:1">
      <c r="A780" s="4" t="s">
        <v>191</v>
      </c>
    </row>
    <row r="781" spans="1:1">
      <c r="A781" s="4" t="s">
        <v>192</v>
      </c>
    </row>
    <row r="782" spans="1:1">
      <c r="A782" s="4" t="s">
        <v>731</v>
      </c>
    </row>
    <row r="783" spans="1:1">
      <c r="A783" s="4" t="s">
        <v>760</v>
      </c>
    </row>
    <row r="784" spans="1:1">
      <c r="A784" s="4" t="s">
        <v>1418</v>
      </c>
    </row>
    <row r="785" spans="1:1">
      <c r="A785" s="4" t="s">
        <v>193</v>
      </c>
    </row>
    <row r="786" spans="1:1">
      <c r="A786" s="4" t="s">
        <v>195</v>
      </c>
    </row>
    <row r="787" spans="1:1">
      <c r="A787" s="4" t="s">
        <v>538</v>
      </c>
    </row>
    <row r="788" spans="1:1">
      <c r="A788" s="4" t="s">
        <v>945</v>
      </c>
    </row>
    <row r="789" spans="1:1">
      <c r="A789" s="4" t="s">
        <v>539</v>
      </c>
    </row>
    <row r="790" spans="1:1">
      <c r="A790" s="4" t="s">
        <v>540</v>
      </c>
    </row>
    <row r="791" spans="1:1">
      <c r="A791" s="4" t="s">
        <v>541</v>
      </c>
    </row>
    <row r="792" spans="1:1">
      <c r="A792" s="4" t="s">
        <v>542</v>
      </c>
    </row>
    <row r="793" spans="1:1">
      <c r="A793" s="4" t="s">
        <v>543</v>
      </c>
    </row>
    <row r="794" spans="1:1">
      <c r="A794" s="4" t="s">
        <v>544</v>
      </c>
    </row>
    <row r="795" spans="1:1">
      <c r="A795" s="4" t="s">
        <v>197</v>
      </c>
    </row>
    <row r="796" spans="1:1">
      <c r="A796" s="4" t="s">
        <v>198</v>
      </c>
    </row>
    <row r="797" spans="1:1">
      <c r="A797" s="4" t="s">
        <v>199</v>
      </c>
    </row>
    <row r="798" spans="1:1">
      <c r="A798" s="4" t="s">
        <v>200</v>
      </c>
    </row>
    <row r="799" spans="1:1">
      <c r="A799" s="4" t="s">
        <v>1209</v>
      </c>
    </row>
    <row r="800" spans="1:1">
      <c r="A800" s="4" t="s">
        <v>1208</v>
      </c>
    </row>
    <row r="801" spans="1:1">
      <c r="A801" s="4" t="s">
        <v>1069</v>
      </c>
    </row>
    <row r="802" spans="1:1">
      <c r="A802" s="4" t="s">
        <v>545</v>
      </c>
    </row>
    <row r="803" spans="1:1">
      <c r="A803" s="4" t="s">
        <v>201</v>
      </c>
    </row>
    <row r="804" spans="1:1">
      <c r="A804" s="4" t="s">
        <v>202</v>
      </c>
    </row>
    <row r="805" spans="1:1">
      <c r="A805" s="4" t="s">
        <v>203</v>
      </c>
    </row>
    <row r="806" spans="1:1">
      <c r="A806" s="4" t="s">
        <v>966</v>
      </c>
    </row>
    <row r="807" spans="1:1">
      <c r="A807" s="4" t="s">
        <v>967</v>
      </c>
    </row>
    <row r="808" spans="1:1">
      <c r="A808" s="4" t="s">
        <v>968</v>
      </c>
    </row>
    <row r="809" spans="1:1">
      <c r="A809" s="4" t="s">
        <v>969</v>
      </c>
    </row>
    <row r="810" spans="1:1">
      <c r="A810" s="4" t="s">
        <v>970</v>
      </c>
    </row>
    <row r="811" spans="1:1">
      <c r="A811" s="4" t="s">
        <v>971</v>
      </c>
    </row>
    <row r="812" spans="1:1">
      <c r="A812" s="4" t="s">
        <v>999</v>
      </c>
    </row>
    <row r="813" spans="1:1">
      <c r="A813" s="4" t="s">
        <v>972</v>
      </c>
    </row>
    <row r="814" spans="1:1">
      <c r="A814" s="4" t="s">
        <v>973</v>
      </c>
    </row>
    <row r="815" spans="1:1">
      <c r="A815" s="4" t="s">
        <v>974</v>
      </c>
    </row>
    <row r="816" spans="1:1">
      <c r="A816" s="4" t="s">
        <v>975</v>
      </c>
    </row>
    <row r="817" spans="1:1">
      <c r="A817" s="4" t="s">
        <v>977</v>
      </c>
    </row>
    <row r="818" spans="1:1">
      <c r="A818" s="4" t="s">
        <v>976</v>
      </c>
    </row>
    <row r="819" spans="1:1">
      <c r="A819" s="4" t="s">
        <v>978</v>
      </c>
    </row>
    <row r="820" spans="1:1">
      <c r="A820" s="4" t="s">
        <v>979</v>
      </c>
    </row>
    <row r="821" spans="1:1">
      <c r="A821" s="4" t="s">
        <v>980</v>
      </c>
    </row>
    <row r="822" spans="1:1">
      <c r="A822" s="4" t="s">
        <v>981</v>
      </c>
    </row>
    <row r="823" spans="1:1">
      <c r="A823" s="4" t="s">
        <v>1402</v>
      </c>
    </row>
    <row r="824" spans="1:1">
      <c r="A824" s="4" t="s">
        <v>546</v>
      </c>
    </row>
    <row r="825" spans="1:1">
      <c r="A825" s="4" t="s">
        <v>547</v>
      </c>
    </row>
    <row r="826" spans="1:1">
      <c r="A826" s="4" t="s">
        <v>548</v>
      </c>
    </row>
    <row r="827" spans="1:1">
      <c r="A827" s="4" t="s">
        <v>549</v>
      </c>
    </row>
    <row r="828" spans="1:1">
      <c r="A828" s="4" t="s">
        <v>550</v>
      </c>
    </row>
    <row r="829" spans="1:1">
      <c r="A829" s="4" t="s">
        <v>551</v>
      </c>
    </row>
    <row r="830" spans="1:1">
      <c r="A830" s="4" t="s">
        <v>552</v>
      </c>
    </row>
    <row r="831" spans="1:1">
      <c r="A831" s="4" t="s">
        <v>553</v>
      </c>
    </row>
    <row r="832" spans="1:1">
      <c r="A832" s="4" t="s">
        <v>1201</v>
      </c>
    </row>
    <row r="833" spans="1:1">
      <c r="A833" s="4" t="s">
        <v>1200</v>
      </c>
    </row>
    <row r="834" spans="1:1">
      <c r="A834" s="4" t="s">
        <v>1498</v>
      </c>
    </row>
    <row r="835" spans="1:1">
      <c r="A835" s="4" t="s">
        <v>1497</v>
      </c>
    </row>
    <row r="836" spans="1:1">
      <c r="A836" s="4" t="s">
        <v>1814</v>
      </c>
    </row>
    <row r="837" spans="1:1">
      <c r="A837" s="4" t="s">
        <v>1815</v>
      </c>
    </row>
    <row r="838" spans="1:1">
      <c r="A838" s="4" t="s">
        <v>1816</v>
      </c>
    </row>
    <row r="839" spans="1:1">
      <c r="A839" s="4" t="s">
        <v>1817</v>
      </c>
    </row>
    <row r="840" spans="1:1">
      <c r="A840" s="4" t="s">
        <v>1193</v>
      </c>
    </row>
    <row r="841" spans="1:1">
      <c r="A841" s="4" t="s">
        <v>1192</v>
      </c>
    </row>
    <row r="842" spans="1:1">
      <c r="A842" s="4" t="s">
        <v>1280</v>
      </c>
    </row>
    <row r="843" spans="1:1">
      <c r="A843" s="4" t="s">
        <v>554</v>
      </c>
    </row>
    <row r="844" spans="1:1">
      <c r="A844" s="4" t="s">
        <v>555</v>
      </c>
    </row>
    <row r="845" spans="1:1">
      <c r="A845" s="4" t="s">
        <v>204</v>
      </c>
    </row>
    <row r="846" spans="1:1">
      <c r="A846" s="4" t="s">
        <v>205</v>
      </c>
    </row>
    <row r="847" spans="1:1">
      <c r="A847" s="4" t="s">
        <v>206</v>
      </c>
    </row>
    <row r="848" spans="1:1">
      <c r="A848" s="4" t="s">
        <v>207</v>
      </c>
    </row>
    <row r="849" spans="1:1">
      <c r="A849" s="4" t="s">
        <v>208</v>
      </c>
    </row>
    <row r="850" spans="1:1">
      <c r="A850" s="4" t="s">
        <v>209</v>
      </c>
    </row>
    <row r="851" spans="1:1">
      <c r="A851" s="4" t="s">
        <v>210</v>
      </c>
    </row>
    <row r="852" spans="1:1">
      <c r="A852" s="4" t="s">
        <v>211</v>
      </c>
    </row>
    <row r="853" spans="1:1">
      <c r="A853" s="4" t="s">
        <v>212</v>
      </c>
    </row>
    <row r="854" spans="1:1">
      <c r="A854" s="4" t="s">
        <v>213</v>
      </c>
    </row>
    <row r="855" spans="1:1">
      <c r="A855" s="4" t="s">
        <v>214</v>
      </c>
    </row>
    <row r="856" spans="1:1">
      <c r="A856" s="4" t="s">
        <v>215</v>
      </c>
    </row>
    <row r="857" spans="1:1">
      <c r="A857" s="4" t="s">
        <v>216</v>
      </c>
    </row>
    <row r="858" spans="1:1">
      <c r="A858" s="4" t="s">
        <v>217</v>
      </c>
    </row>
    <row r="859" spans="1:1">
      <c r="A859" s="4" t="s">
        <v>218</v>
      </c>
    </row>
    <row r="860" spans="1:1">
      <c r="A860" s="4" t="s">
        <v>219</v>
      </c>
    </row>
    <row r="861" spans="1:1">
      <c r="A861" s="4" t="s">
        <v>220</v>
      </c>
    </row>
    <row r="862" spans="1:1">
      <c r="A862" s="4" t="s">
        <v>221</v>
      </c>
    </row>
    <row r="863" spans="1:1">
      <c r="A863" s="4" t="s">
        <v>222</v>
      </c>
    </row>
    <row r="864" spans="1:1">
      <c r="A864" s="4" t="s">
        <v>223</v>
      </c>
    </row>
    <row r="865" spans="1:1">
      <c r="A865" s="4" t="s">
        <v>224</v>
      </c>
    </row>
    <row r="866" spans="1:1">
      <c r="A866" s="4" t="s">
        <v>225</v>
      </c>
    </row>
    <row r="867" spans="1:1">
      <c r="A867" s="4" t="s">
        <v>226</v>
      </c>
    </row>
    <row r="868" spans="1:1">
      <c r="A868" s="4" t="s">
        <v>227</v>
      </c>
    </row>
    <row r="869" spans="1:1">
      <c r="A869" s="4" t="s">
        <v>1020</v>
      </c>
    </row>
    <row r="870" spans="1:1">
      <c r="A870" s="4" t="s">
        <v>228</v>
      </c>
    </row>
    <row r="871" spans="1:1">
      <c r="A871" s="4" t="s">
        <v>229</v>
      </c>
    </row>
    <row r="872" spans="1:1">
      <c r="A872" s="4" t="s">
        <v>230</v>
      </c>
    </row>
    <row r="873" spans="1:1">
      <c r="A873" s="4" t="s">
        <v>231</v>
      </c>
    </row>
    <row r="874" spans="1:1">
      <c r="A874" s="4" t="s">
        <v>232</v>
      </c>
    </row>
    <row r="875" spans="1:1">
      <c r="A875" s="4" t="s">
        <v>233</v>
      </c>
    </row>
    <row r="876" spans="1:1">
      <c r="A876" s="4" t="s">
        <v>234</v>
      </c>
    </row>
    <row r="877" spans="1:1">
      <c r="A877" s="4" t="s">
        <v>235</v>
      </c>
    </row>
    <row r="878" spans="1:1">
      <c r="A878" s="4" t="s">
        <v>236</v>
      </c>
    </row>
    <row r="879" spans="1:1">
      <c r="A879" s="4" t="s">
        <v>237</v>
      </c>
    </row>
    <row r="880" spans="1:1">
      <c r="A880" s="4" t="s">
        <v>238</v>
      </c>
    </row>
    <row r="881" spans="1:1">
      <c r="A881" s="4" t="s">
        <v>239</v>
      </c>
    </row>
    <row r="882" spans="1:1">
      <c r="A882" s="4" t="s">
        <v>240</v>
      </c>
    </row>
    <row r="883" spans="1:1">
      <c r="A883" s="4" t="s">
        <v>241</v>
      </c>
    </row>
    <row r="884" spans="1:1">
      <c r="A884" s="4" t="s">
        <v>242</v>
      </c>
    </row>
    <row r="885" spans="1:1">
      <c r="A885" s="4" t="s">
        <v>243</v>
      </c>
    </row>
    <row r="886" spans="1:1">
      <c r="A886" s="4" t="s">
        <v>244</v>
      </c>
    </row>
    <row r="887" spans="1:1">
      <c r="A887" s="4" t="s">
        <v>245</v>
      </c>
    </row>
    <row r="888" spans="1:1">
      <c r="A888" s="4" t="s">
        <v>246</v>
      </c>
    </row>
    <row r="889" spans="1:1">
      <c r="A889" s="4" t="s">
        <v>247</v>
      </c>
    </row>
    <row r="890" spans="1:1">
      <c r="A890" s="4" t="s">
        <v>248</v>
      </c>
    </row>
    <row r="891" spans="1:1">
      <c r="A891" s="4" t="s">
        <v>249</v>
      </c>
    </row>
    <row r="892" spans="1:1">
      <c r="A892" s="4" t="s">
        <v>250</v>
      </c>
    </row>
    <row r="893" spans="1:1">
      <c r="A893" s="4" t="s">
        <v>251</v>
      </c>
    </row>
    <row r="894" spans="1:1">
      <c r="A894" s="4" t="s">
        <v>252</v>
      </c>
    </row>
    <row r="895" spans="1:1">
      <c r="A895" s="4" t="s">
        <v>253</v>
      </c>
    </row>
    <row r="896" spans="1:1">
      <c r="A896" s="4" t="s">
        <v>254</v>
      </c>
    </row>
    <row r="897" spans="1:1">
      <c r="A897" s="4" t="s">
        <v>255</v>
      </c>
    </row>
    <row r="898" spans="1:1">
      <c r="A898" s="4" t="s">
        <v>256</v>
      </c>
    </row>
    <row r="899" spans="1:1">
      <c r="A899" s="4" t="s">
        <v>257</v>
      </c>
    </row>
    <row r="900" spans="1:1">
      <c r="A900" s="4" t="s">
        <v>258</v>
      </c>
    </row>
    <row r="901" spans="1:1">
      <c r="A901" s="4" t="s">
        <v>259</v>
      </c>
    </row>
    <row r="902" spans="1:1">
      <c r="A902" s="4" t="s">
        <v>260</v>
      </c>
    </row>
    <row r="903" spans="1:1">
      <c r="A903" s="4" t="s">
        <v>1081</v>
      </c>
    </row>
    <row r="904" spans="1:1">
      <c r="A904" s="4" t="s">
        <v>261</v>
      </c>
    </row>
    <row r="905" spans="1:1">
      <c r="A905" s="4" t="s">
        <v>262</v>
      </c>
    </row>
    <row r="906" spans="1:1">
      <c r="A906" s="4" t="s">
        <v>263</v>
      </c>
    </row>
    <row r="907" spans="1:1">
      <c r="A907" s="4" t="s">
        <v>264</v>
      </c>
    </row>
    <row r="908" spans="1:1">
      <c r="A908" s="4" t="s">
        <v>265</v>
      </c>
    </row>
    <row r="909" spans="1:1">
      <c r="A909" s="4" t="s">
        <v>266</v>
      </c>
    </row>
    <row r="910" spans="1:1">
      <c r="A910" s="4" t="s">
        <v>267</v>
      </c>
    </row>
    <row r="911" spans="1:1">
      <c r="A911" s="4" t="s">
        <v>268</v>
      </c>
    </row>
    <row r="912" spans="1:1">
      <c r="A912" s="4" t="s">
        <v>269</v>
      </c>
    </row>
    <row r="913" spans="1:1">
      <c r="A913" s="4" t="s">
        <v>270</v>
      </c>
    </row>
    <row r="914" spans="1:1">
      <c r="A914" s="4" t="s">
        <v>271</v>
      </c>
    </row>
    <row r="915" spans="1:1">
      <c r="A915" s="4" t="s">
        <v>272</v>
      </c>
    </row>
    <row r="916" spans="1:1">
      <c r="A916" s="4" t="s">
        <v>273</v>
      </c>
    </row>
    <row r="917" spans="1:1">
      <c r="A917" s="4" t="s">
        <v>274</v>
      </c>
    </row>
    <row r="918" spans="1:1">
      <c r="A918" s="4" t="s">
        <v>275</v>
      </c>
    </row>
    <row r="919" spans="1:1">
      <c r="A919" s="4" t="s">
        <v>276</v>
      </c>
    </row>
    <row r="920" spans="1:1">
      <c r="A920" s="4" t="s">
        <v>277</v>
      </c>
    </row>
    <row r="921" spans="1:1">
      <c r="A921" s="4" t="s">
        <v>278</v>
      </c>
    </row>
    <row r="922" spans="1:1">
      <c r="A922" s="4" t="s">
        <v>279</v>
      </c>
    </row>
    <row r="923" spans="1:1">
      <c r="A923" s="4" t="s">
        <v>280</v>
      </c>
    </row>
    <row r="924" spans="1:1">
      <c r="A924" s="4" t="s">
        <v>281</v>
      </c>
    </row>
    <row r="925" spans="1:1">
      <c r="A925" s="4" t="s">
        <v>282</v>
      </c>
    </row>
    <row r="926" spans="1:1">
      <c r="A926" s="4" t="s">
        <v>283</v>
      </c>
    </row>
    <row r="927" spans="1:1">
      <c r="A927" s="4" t="s">
        <v>284</v>
      </c>
    </row>
    <row r="928" spans="1:1">
      <c r="A928" s="4" t="s">
        <v>285</v>
      </c>
    </row>
    <row r="929" spans="1:1">
      <c r="A929" s="4" t="s">
        <v>286</v>
      </c>
    </row>
    <row r="930" spans="1:1">
      <c r="A930" s="4" t="s">
        <v>287</v>
      </c>
    </row>
    <row r="931" spans="1:1">
      <c r="A931" s="4" t="s">
        <v>288</v>
      </c>
    </row>
    <row r="932" spans="1:1">
      <c r="A932" s="4" t="s">
        <v>289</v>
      </c>
    </row>
    <row r="933" spans="1:1">
      <c r="A933" s="4" t="s">
        <v>290</v>
      </c>
    </row>
    <row r="934" spans="1:1">
      <c r="A934" s="4" t="s">
        <v>1172</v>
      </c>
    </row>
    <row r="935" spans="1:1">
      <c r="A935" s="4" t="s">
        <v>291</v>
      </c>
    </row>
    <row r="936" spans="1:1">
      <c r="A936" s="4" t="s">
        <v>292</v>
      </c>
    </row>
    <row r="937" spans="1:1">
      <c r="A937" s="4" t="s">
        <v>293</v>
      </c>
    </row>
    <row r="938" spans="1:1">
      <c r="A938" s="4" t="s">
        <v>294</v>
      </c>
    </row>
    <row r="939" spans="1:1">
      <c r="A939" s="4" t="s">
        <v>295</v>
      </c>
    </row>
    <row r="940" spans="1:1">
      <c r="A940" s="4" t="s">
        <v>296</v>
      </c>
    </row>
    <row r="941" spans="1:1">
      <c r="A941" s="4" t="s">
        <v>297</v>
      </c>
    </row>
    <row r="942" spans="1:1">
      <c r="A942" s="4" t="s">
        <v>298</v>
      </c>
    </row>
    <row r="943" spans="1:1">
      <c r="A943" s="4" t="s">
        <v>299</v>
      </c>
    </row>
    <row r="944" spans="1:1">
      <c r="A944" s="4" t="s">
        <v>300</v>
      </c>
    </row>
    <row r="945" spans="1:1">
      <c r="A945" s="4" t="s">
        <v>301</v>
      </c>
    </row>
    <row r="946" spans="1:1">
      <c r="A946" s="4" t="s">
        <v>302</v>
      </c>
    </row>
    <row r="947" spans="1:1">
      <c r="A947" s="4" t="s">
        <v>303</v>
      </c>
    </row>
    <row r="948" spans="1:1">
      <c r="A948" s="4" t="s">
        <v>334</v>
      </c>
    </row>
    <row r="949" spans="1:1">
      <c r="A949" s="4" t="s">
        <v>387</v>
      </c>
    </row>
    <row r="950" spans="1:1">
      <c r="A950" s="4" t="s">
        <v>336</v>
      </c>
    </row>
    <row r="951" spans="1:1">
      <c r="A951" s="4" t="s">
        <v>338</v>
      </c>
    </row>
    <row r="952" spans="1:1">
      <c r="A952" s="4" t="s">
        <v>304</v>
      </c>
    </row>
    <row r="953" spans="1:1">
      <c r="A953" s="4" t="s">
        <v>305</v>
      </c>
    </row>
    <row r="954" spans="1:1">
      <c r="A954" s="4" t="s">
        <v>306</v>
      </c>
    </row>
    <row r="955" spans="1:1">
      <c r="A955" s="4" t="s">
        <v>307</v>
      </c>
    </row>
    <row r="956" spans="1:1">
      <c r="A956" s="4" t="s">
        <v>308</v>
      </c>
    </row>
    <row r="957" spans="1:1">
      <c r="A957" s="4" t="s">
        <v>309</v>
      </c>
    </row>
    <row r="958" spans="1:1">
      <c r="A958" s="4" t="s">
        <v>310</v>
      </c>
    </row>
    <row r="959" spans="1:1">
      <c r="A959" s="4" t="s">
        <v>311</v>
      </c>
    </row>
    <row r="960" spans="1:1">
      <c r="A960" s="4" t="s">
        <v>312</v>
      </c>
    </row>
    <row r="961" spans="1:1">
      <c r="A961" s="4" t="s">
        <v>313</v>
      </c>
    </row>
    <row r="962" spans="1:1">
      <c r="A962" s="4" t="s">
        <v>314</v>
      </c>
    </row>
    <row r="963" spans="1:1">
      <c r="A963" s="4" t="s">
        <v>315</v>
      </c>
    </row>
    <row r="964" spans="1:1">
      <c r="A964" s="4" t="s">
        <v>339</v>
      </c>
    </row>
    <row r="965" spans="1:1">
      <c r="A965" s="4" t="s">
        <v>340</v>
      </c>
    </row>
    <row r="966" spans="1:1">
      <c r="A966" s="4" t="s">
        <v>341</v>
      </c>
    </row>
    <row r="967" spans="1:1">
      <c r="A967" s="4" t="s">
        <v>316</v>
      </c>
    </row>
    <row r="968" spans="1:1">
      <c r="A968" s="4" t="s">
        <v>317</v>
      </c>
    </row>
    <row r="969" spans="1:1">
      <c r="A969" s="4" t="s">
        <v>318</v>
      </c>
    </row>
    <row r="970" spans="1:1">
      <c r="A970" s="4" t="s">
        <v>319</v>
      </c>
    </row>
    <row r="971" spans="1:1">
      <c r="A971" s="4" t="s">
        <v>320</v>
      </c>
    </row>
    <row r="972" spans="1:1">
      <c r="A972" s="4" t="s">
        <v>321</v>
      </c>
    </row>
    <row r="973" spans="1:1">
      <c r="A973" s="4" t="s">
        <v>322</v>
      </c>
    </row>
    <row r="974" spans="1:1">
      <c r="A974" s="4" t="s">
        <v>323</v>
      </c>
    </row>
    <row r="975" spans="1:1">
      <c r="A975" s="4" t="s">
        <v>324</v>
      </c>
    </row>
    <row r="976" spans="1:1">
      <c r="A976" s="4" t="s">
        <v>325</v>
      </c>
    </row>
    <row r="977" spans="1:1">
      <c r="A977" s="4" t="s">
        <v>326</v>
      </c>
    </row>
    <row r="978" spans="1:1">
      <c r="A978" s="4" t="s">
        <v>327</v>
      </c>
    </row>
    <row r="979" spans="1:1">
      <c r="A979" s="4" t="s">
        <v>342</v>
      </c>
    </row>
    <row r="980" spans="1:1">
      <c r="A980" s="4" t="s">
        <v>343</v>
      </c>
    </row>
    <row r="981" spans="1:1">
      <c r="A981" s="4" t="s">
        <v>344</v>
      </c>
    </row>
    <row r="982" spans="1:1">
      <c r="A982" s="4" t="s">
        <v>345</v>
      </c>
    </row>
    <row r="983" spans="1:1">
      <c r="A983" s="4" t="s">
        <v>346</v>
      </c>
    </row>
    <row r="984" spans="1:1">
      <c r="A984" s="4" t="s">
        <v>347</v>
      </c>
    </row>
    <row r="985" spans="1:1">
      <c r="A985" s="4" t="s">
        <v>348</v>
      </c>
    </row>
    <row r="986" spans="1:1">
      <c r="A986" s="4" t="s">
        <v>349</v>
      </c>
    </row>
    <row r="987" spans="1:1">
      <c r="A987" s="4" t="s">
        <v>350</v>
      </c>
    </row>
    <row r="988" spans="1:1">
      <c r="A988" s="4" t="s">
        <v>351</v>
      </c>
    </row>
    <row r="989" spans="1:1">
      <c r="A989" s="4" t="s">
        <v>352</v>
      </c>
    </row>
    <row r="990" spans="1:1">
      <c r="A990" s="4" t="s">
        <v>353</v>
      </c>
    </row>
    <row r="991" spans="1:1">
      <c r="A991" s="4" t="s">
        <v>354</v>
      </c>
    </row>
    <row r="992" spans="1:1">
      <c r="A992" s="4" t="s">
        <v>1827</v>
      </c>
    </row>
    <row r="993" spans="1:1">
      <c r="A993" s="4" t="s">
        <v>1828</v>
      </c>
    </row>
    <row r="994" spans="1:1">
      <c r="A994" s="4" t="s">
        <v>1829</v>
      </c>
    </row>
    <row r="995" spans="1:1">
      <c r="A995" s="4" t="s">
        <v>1049</v>
      </c>
    </row>
    <row r="996" spans="1:1">
      <c r="A996" s="4" t="s">
        <v>1040</v>
      </c>
    </row>
    <row r="997" spans="1:1">
      <c r="A997" s="4" t="s">
        <v>1034</v>
      </c>
    </row>
    <row r="998" spans="1:1">
      <c r="A998" s="4" t="s">
        <v>1055</v>
      </c>
    </row>
    <row r="999" spans="1:1">
      <c r="A999" s="4" t="s">
        <v>1051</v>
      </c>
    </row>
    <row r="1000" spans="1:1">
      <c r="A1000" s="4" t="s">
        <v>1042</v>
      </c>
    </row>
    <row r="1001" spans="1:1">
      <c r="A1001" s="4" t="s">
        <v>1038</v>
      </c>
    </row>
    <row r="1002" spans="1:1">
      <c r="A1002" s="4" t="s">
        <v>1057</v>
      </c>
    </row>
    <row r="1003" spans="1:1">
      <c r="A1003" s="4" t="s">
        <v>1053</v>
      </c>
    </row>
    <row r="1004" spans="1:1">
      <c r="A1004" s="4" t="s">
        <v>1044</v>
      </c>
    </row>
    <row r="1005" spans="1:1">
      <c r="A1005" s="4" t="s">
        <v>1036</v>
      </c>
    </row>
    <row r="1006" spans="1:1">
      <c r="A1006" s="4" t="s">
        <v>1059</v>
      </c>
    </row>
    <row r="1007" spans="1:1">
      <c r="A1007" s="4" t="s">
        <v>1050</v>
      </c>
    </row>
    <row r="1008" spans="1:1">
      <c r="A1008" s="4" t="s">
        <v>1041</v>
      </c>
    </row>
    <row r="1009" spans="1:1">
      <c r="A1009" s="4" t="s">
        <v>1035</v>
      </c>
    </row>
    <row r="1010" spans="1:1">
      <c r="A1010" s="4" t="s">
        <v>1056</v>
      </c>
    </row>
    <row r="1011" spans="1:1">
      <c r="A1011" s="4" t="s">
        <v>1052</v>
      </c>
    </row>
    <row r="1012" spans="1:1">
      <c r="A1012" s="4" t="s">
        <v>1043</v>
      </c>
    </row>
    <row r="1013" spans="1:1">
      <c r="A1013" s="4" t="s">
        <v>1039</v>
      </c>
    </row>
    <row r="1014" spans="1:1">
      <c r="A1014" s="4" t="s">
        <v>1058</v>
      </c>
    </row>
    <row r="1015" spans="1:1">
      <c r="A1015" s="4" t="s">
        <v>1054</v>
      </c>
    </row>
    <row r="1016" spans="1:1">
      <c r="A1016" s="4" t="s">
        <v>1045</v>
      </c>
    </row>
    <row r="1017" spans="1:1">
      <c r="A1017" s="4" t="s">
        <v>1037</v>
      </c>
    </row>
    <row r="1018" spans="1:1">
      <c r="A1018" s="4" t="s">
        <v>1060</v>
      </c>
    </row>
    <row r="1019" spans="1:1">
      <c r="A1019" s="4" t="s">
        <v>355</v>
      </c>
    </row>
    <row r="1020" spans="1:1">
      <c r="A1020" s="4" t="s">
        <v>356</v>
      </c>
    </row>
    <row r="1021" spans="1:1">
      <c r="A1021" s="4" t="s">
        <v>357</v>
      </c>
    </row>
    <row r="1022" spans="1:1">
      <c r="A1022" s="4" t="s">
        <v>358</v>
      </c>
    </row>
    <row r="1023" spans="1:1">
      <c r="A1023" s="4" t="s">
        <v>390</v>
      </c>
    </row>
    <row r="1024" spans="1:1">
      <c r="A1024" s="4" t="s">
        <v>359</v>
      </c>
    </row>
    <row r="1025" spans="1:1">
      <c r="A1025" s="4" t="s">
        <v>391</v>
      </c>
    </row>
    <row r="1026" spans="1:1">
      <c r="A1026" s="4" t="s">
        <v>360</v>
      </c>
    </row>
    <row r="1027" spans="1:1">
      <c r="A1027" s="4" t="s">
        <v>392</v>
      </c>
    </row>
    <row r="1028" spans="1:1">
      <c r="A1028" s="4" t="s">
        <v>361</v>
      </c>
    </row>
    <row r="1029" spans="1:1">
      <c r="A1029" s="4" t="s">
        <v>362</v>
      </c>
    </row>
    <row r="1030" spans="1:1">
      <c r="A1030" s="4" t="s">
        <v>363</v>
      </c>
    </row>
    <row r="1031" spans="1:1">
      <c r="A1031" s="4" t="s">
        <v>364</v>
      </c>
    </row>
    <row r="1032" spans="1:1">
      <c r="A1032" s="4" t="s">
        <v>1205</v>
      </c>
    </row>
    <row r="1033" spans="1:1">
      <c r="A1033" s="4" t="s">
        <v>1204</v>
      </c>
    </row>
    <row r="1034" spans="1:1">
      <c r="A1034" s="4" t="s">
        <v>1355</v>
      </c>
    </row>
    <row r="1035" spans="1:1">
      <c r="A1035" s="4" t="s">
        <v>1367</v>
      </c>
    </row>
    <row r="1036" spans="1:1">
      <c r="A1036" s="4" t="s">
        <v>1359</v>
      </c>
    </row>
    <row r="1037" spans="1:1">
      <c r="A1037" s="4" t="s">
        <v>1363</v>
      </c>
    </row>
    <row r="1038" spans="1:1">
      <c r="A1038" s="4" t="s">
        <v>1356</v>
      </c>
    </row>
    <row r="1039" spans="1:1">
      <c r="A1039" s="4" t="s">
        <v>1368</v>
      </c>
    </row>
    <row r="1040" spans="1:1">
      <c r="A1040" s="4" t="s">
        <v>1360</v>
      </c>
    </row>
    <row r="1041" spans="1:1">
      <c r="A1041" s="4" t="s">
        <v>1364</v>
      </c>
    </row>
    <row r="1042" spans="1:1">
      <c r="A1042" s="4" t="s">
        <v>1357</v>
      </c>
    </row>
    <row r="1043" spans="1:1">
      <c r="A1043" s="4" t="s">
        <v>1369</v>
      </c>
    </row>
    <row r="1044" spans="1:1">
      <c r="A1044" s="4" t="s">
        <v>1361</v>
      </c>
    </row>
    <row r="1045" spans="1:1">
      <c r="A1045" s="4" t="s">
        <v>1365</v>
      </c>
    </row>
    <row r="1046" spans="1:1">
      <c r="A1046" s="4" t="s">
        <v>1358</v>
      </c>
    </row>
    <row r="1047" spans="1:1">
      <c r="A1047" s="4" t="s">
        <v>1370</v>
      </c>
    </row>
    <row r="1048" spans="1:1">
      <c r="A1048" s="4" t="s">
        <v>1362</v>
      </c>
    </row>
    <row r="1049" spans="1:1">
      <c r="A1049" s="4" t="s">
        <v>1366</v>
      </c>
    </row>
    <row r="1050" spans="1:1">
      <c r="A1050" s="4" t="s">
        <v>365</v>
      </c>
    </row>
    <row r="1051" spans="1:1">
      <c r="A1051" s="4" t="s">
        <v>367</v>
      </c>
    </row>
    <row r="1052" spans="1:1">
      <c r="A1052" s="4" t="s">
        <v>368</v>
      </c>
    </row>
    <row r="1053" spans="1:1">
      <c r="A1053" s="4" t="s">
        <v>369</v>
      </c>
    </row>
    <row r="1054" spans="1:1">
      <c r="A1054" s="4" t="s">
        <v>370</v>
      </c>
    </row>
    <row r="1055" spans="1:1">
      <c r="A1055" s="4" t="s">
        <v>371</v>
      </c>
    </row>
    <row r="1056" spans="1:1">
      <c r="A1056" s="4" t="s">
        <v>372</v>
      </c>
    </row>
    <row r="1057" spans="1:1">
      <c r="A1057" s="4" t="s">
        <v>373</v>
      </c>
    </row>
    <row r="1058" spans="1:1">
      <c r="A1058" s="4" t="s">
        <v>374</v>
      </c>
    </row>
    <row r="1059" spans="1:1">
      <c r="A1059" s="4" t="s">
        <v>375</v>
      </c>
    </row>
    <row r="1060" spans="1:1">
      <c r="A1060" s="4" t="s">
        <v>376</v>
      </c>
    </row>
    <row r="1061" spans="1:1">
      <c r="A1061" s="4" t="s">
        <v>377</v>
      </c>
    </row>
    <row r="1062" spans="1:1">
      <c r="A1062" s="4" t="s">
        <v>378</v>
      </c>
    </row>
    <row r="1063" spans="1:1">
      <c r="A1063" s="4" t="s">
        <v>379</v>
      </c>
    </row>
    <row r="1064" spans="1:1">
      <c r="A1064" s="4" t="s">
        <v>380</v>
      </c>
    </row>
    <row r="1065" spans="1:1">
      <c r="A1065" s="4" t="s">
        <v>381</v>
      </c>
    </row>
    <row r="1066" spans="1:1">
      <c r="A1066" s="4" t="s">
        <v>382</v>
      </c>
    </row>
    <row r="1067" spans="1:1">
      <c r="A1067" s="4" t="s">
        <v>383</v>
      </c>
    </row>
    <row r="1068" spans="1:1">
      <c r="A1068" s="4" t="s">
        <v>384</v>
      </c>
    </row>
    <row r="1069" spans="1:1">
      <c r="A1069" s="4" t="s">
        <v>556</v>
      </c>
    </row>
    <row r="1070" spans="1:1">
      <c r="A1070" s="4" t="s">
        <v>1090</v>
      </c>
    </row>
    <row r="1071" spans="1:1">
      <c r="A1071" s="4" t="s">
        <v>1091</v>
      </c>
    </row>
    <row r="1072" spans="1:1">
      <c r="A1072" s="4" t="s">
        <v>557</v>
      </c>
    </row>
    <row r="1073" spans="1:1">
      <c r="A1073" s="4" t="s">
        <v>558</v>
      </c>
    </row>
    <row r="1074" spans="1:1">
      <c r="A1074" s="4" t="s">
        <v>559</v>
      </c>
    </row>
    <row r="1075" spans="1:1">
      <c r="A1075" s="4" t="s">
        <v>1096</v>
      </c>
    </row>
    <row r="1076" spans="1:1">
      <c r="A1076" s="4" t="s">
        <v>560</v>
      </c>
    </row>
    <row r="1077" spans="1:1">
      <c r="A1077" s="4" t="s">
        <v>1092</v>
      </c>
    </row>
    <row r="1078" spans="1:1">
      <c r="A1078" s="4" t="s">
        <v>1093</v>
      </c>
    </row>
    <row r="1079" spans="1:1">
      <c r="A1079" s="4" t="s">
        <v>561</v>
      </c>
    </row>
    <row r="1080" spans="1:1">
      <c r="A1080" s="4" t="s">
        <v>562</v>
      </c>
    </row>
    <row r="1081" spans="1:1">
      <c r="A1081" s="4" t="s">
        <v>563</v>
      </c>
    </row>
    <row r="1082" spans="1:1">
      <c r="A1082" s="4" t="s">
        <v>564</v>
      </c>
    </row>
    <row r="1083" spans="1:1">
      <c r="A1083" s="4" t="s">
        <v>1094</v>
      </c>
    </row>
    <row r="1084" spans="1:1">
      <c r="A1084" s="4" t="s">
        <v>1095</v>
      </c>
    </row>
    <row r="1085" spans="1:1">
      <c r="A1085" s="4" t="s">
        <v>565</v>
      </c>
    </row>
    <row r="1086" spans="1:1">
      <c r="A1086" s="4" t="s">
        <v>566</v>
      </c>
    </row>
    <row r="1087" spans="1:1">
      <c r="A1087" s="4" t="s">
        <v>567</v>
      </c>
    </row>
    <row r="1088" spans="1:1">
      <c r="A1088" s="4" t="s">
        <v>1292</v>
      </c>
    </row>
    <row r="1089" spans="1:1">
      <c r="A1089" s="4" t="s">
        <v>1293</v>
      </c>
    </row>
    <row r="1090" spans="1:1">
      <c r="A1090" s="4" t="s">
        <v>1294</v>
      </c>
    </row>
    <row r="1091" spans="1:1">
      <c r="A1091" s="4" t="s">
        <v>568</v>
      </c>
    </row>
    <row r="1092" spans="1:1">
      <c r="A1092" s="4" t="s">
        <v>1083</v>
      </c>
    </row>
    <row r="1093" spans="1:1">
      <c r="A1093" s="4" t="s">
        <v>1082</v>
      </c>
    </row>
    <row r="1094" spans="1:1">
      <c r="A1094" s="4" t="s">
        <v>569</v>
      </c>
    </row>
    <row r="1095" spans="1:1">
      <c r="A1095" s="4" t="s">
        <v>570</v>
      </c>
    </row>
    <row r="1096" spans="1:1">
      <c r="A1096" s="4" t="s">
        <v>571</v>
      </c>
    </row>
    <row r="1097" spans="1:1">
      <c r="A1097" s="4" t="s">
        <v>572</v>
      </c>
    </row>
    <row r="1098" spans="1:1">
      <c r="A1098" s="4" t="s">
        <v>573</v>
      </c>
    </row>
    <row r="1099" spans="1:1">
      <c r="A1099" s="4" t="s">
        <v>1084</v>
      </c>
    </row>
    <row r="1100" spans="1:1">
      <c r="A1100" s="4" t="s">
        <v>574</v>
      </c>
    </row>
    <row r="1101" spans="1:1">
      <c r="A1101" s="4" t="s">
        <v>1085</v>
      </c>
    </row>
    <row r="1102" spans="1:1">
      <c r="A1102" s="4" t="s">
        <v>575</v>
      </c>
    </row>
    <row r="1103" spans="1:1">
      <c r="A1103" s="4" t="s">
        <v>576</v>
      </c>
    </row>
    <row r="1104" spans="1:1">
      <c r="A1104" s="4" t="s">
        <v>577</v>
      </c>
    </row>
    <row r="1105" spans="1:1">
      <c r="A1105" s="4" t="s">
        <v>578</v>
      </c>
    </row>
    <row r="1106" spans="1:1">
      <c r="A1106" s="4" t="s">
        <v>579</v>
      </c>
    </row>
    <row r="1107" spans="1:1">
      <c r="A1107" s="4" t="s">
        <v>1086</v>
      </c>
    </row>
    <row r="1108" spans="1:1">
      <c r="A1108" s="4" t="s">
        <v>1087</v>
      </c>
    </row>
    <row r="1109" spans="1:1">
      <c r="A1109" s="4" t="s">
        <v>580</v>
      </c>
    </row>
    <row r="1110" spans="1:1">
      <c r="A1110" s="4" t="s">
        <v>581</v>
      </c>
    </row>
    <row r="1111" spans="1:1">
      <c r="A1111" s="4" t="s">
        <v>582</v>
      </c>
    </row>
    <row r="1112" spans="1:1">
      <c r="A1112" s="4" t="s">
        <v>1805</v>
      </c>
    </row>
    <row r="1113" spans="1:1">
      <c r="A1113" s="4" t="s">
        <v>1806</v>
      </c>
    </row>
    <row r="1114" spans="1:1">
      <c r="A1114" s="4" t="s">
        <v>1807</v>
      </c>
    </row>
    <row r="1115" spans="1:1">
      <c r="A1115" s="4" t="s">
        <v>1808</v>
      </c>
    </row>
    <row r="1116" spans="1:1">
      <c r="A1116" s="4" t="s">
        <v>583</v>
      </c>
    </row>
    <row r="1117" spans="1:1">
      <c r="A1117" s="4" t="s">
        <v>1809</v>
      </c>
    </row>
    <row r="1118" spans="1:1">
      <c r="A1118" s="4" t="s">
        <v>584</v>
      </c>
    </row>
    <row r="1119" spans="1:1">
      <c r="A1119" s="4" t="s">
        <v>1810</v>
      </c>
    </row>
    <row r="1120" spans="1:1">
      <c r="A1120" s="4" t="s">
        <v>585</v>
      </c>
    </row>
    <row r="1121" spans="1:1">
      <c r="A1121" s="4" t="s">
        <v>1811</v>
      </c>
    </row>
    <row r="1122" spans="1:1">
      <c r="A1122" s="4" t="s">
        <v>586</v>
      </c>
    </row>
    <row r="1123" spans="1:1">
      <c r="A1123" s="4" t="s">
        <v>1812</v>
      </c>
    </row>
    <row r="1124" spans="1:1">
      <c r="A1124" s="4" t="s">
        <v>587</v>
      </c>
    </row>
    <row r="1125" spans="1:1">
      <c r="A1125" s="4" t="s">
        <v>1088</v>
      </c>
    </row>
    <row r="1126" spans="1:1">
      <c r="A1126" s="4" t="s">
        <v>1089</v>
      </c>
    </row>
    <row r="1127" spans="1:1">
      <c r="A1127" s="4" t="s">
        <v>588</v>
      </c>
    </row>
    <row r="1128" spans="1:1">
      <c r="A1128" s="4" t="s">
        <v>589</v>
      </c>
    </row>
    <row r="1129" spans="1:1">
      <c r="A1129" s="4" t="s">
        <v>590</v>
      </c>
    </row>
    <row r="1130" spans="1:1">
      <c r="A1130" s="4" t="s">
        <v>591</v>
      </c>
    </row>
    <row r="1131" spans="1:1">
      <c r="A1131" s="4" t="s">
        <v>592</v>
      </c>
    </row>
    <row r="1132" spans="1:1">
      <c r="A1132" s="4" t="s">
        <v>1197</v>
      </c>
    </row>
    <row r="1133" spans="1:1">
      <c r="A1133" s="4" t="s">
        <v>1196</v>
      </c>
    </row>
    <row r="1134" spans="1:1">
      <c r="A1134" s="4" t="s">
        <v>1494</v>
      </c>
    </row>
    <row r="1135" spans="1:1">
      <c r="A1135" s="4" t="s">
        <v>1493</v>
      </c>
    </row>
    <row r="1136" spans="1:1">
      <c r="A1136" s="4" t="s">
        <v>1189</v>
      </c>
    </row>
    <row r="1137" spans="1:1">
      <c r="A1137" s="4" t="s">
        <v>1188</v>
      </c>
    </row>
    <row r="1138" spans="1:1">
      <c r="A1138" s="4" t="s">
        <v>385</v>
      </c>
    </row>
    <row r="1139" spans="1:1">
      <c r="A1139" s="4" t="s">
        <v>593</v>
      </c>
    </row>
    <row r="1140" spans="1:1">
      <c r="A1140" s="4" t="s">
        <v>1648</v>
      </c>
    </row>
    <row r="1141" spans="1:1">
      <c r="A1141" s="4" t="s">
        <v>1649</v>
      </c>
    </row>
    <row r="1142" spans="1:1">
      <c r="A1142" s="4" t="s">
        <v>1650</v>
      </c>
    </row>
    <row r="1143" spans="1:1">
      <c r="A1143" s="4" t="s">
        <v>1651</v>
      </c>
    </row>
    <row r="1144" spans="1:1">
      <c r="A1144" s="4" t="s">
        <v>1652</v>
      </c>
    </row>
    <row r="1145" spans="1:1">
      <c r="A1145" s="4" t="s">
        <v>1653</v>
      </c>
    </row>
    <row r="1146" spans="1:1">
      <c r="A1146" s="4" t="s">
        <v>1654</v>
      </c>
    </row>
    <row r="1147" spans="1:1">
      <c r="A1147" s="4" t="s">
        <v>1655</v>
      </c>
    </row>
    <row r="1148" spans="1:1">
      <c r="A1148" s="4" t="s">
        <v>1656</v>
      </c>
    </row>
    <row r="1149" spans="1:1">
      <c r="A1149" s="4" t="s">
        <v>1657</v>
      </c>
    </row>
    <row r="1150" spans="1:1">
      <c r="A1150" s="4" t="s">
        <v>1658</v>
      </c>
    </row>
    <row r="1151" spans="1:1">
      <c r="A1151" s="4" t="s">
        <v>1659</v>
      </c>
    </row>
    <row r="1152" spans="1:1">
      <c r="A1152" s="4" t="s">
        <v>1660</v>
      </c>
    </row>
    <row r="1153" spans="1:1">
      <c r="A1153" s="4" t="s">
        <v>1661</v>
      </c>
    </row>
    <row r="1154" spans="1:1">
      <c r="A1154" s="4" t="s">
        <v>1662</v>
      </c>
    </row>
    <row r="1155" spans="1:1">
      <c r="A1155" s="4" t="s">
        <v>1663</v>
      </c>
    </row>
    <row r="1156" spans="1:1">
      <c r="A1156" s="4" t="s">
        <v>1664</v>
      </c>
    </row>
    <row r="1157" spans="1:1">
      <c r="A1157" s="4" t="s">
        <v>1665</v>
      </c>
    </row>
    <row r="1158" spans="1:1">
      <c r="A1158" s="4" t="s">
        <v>1666</v>
      </c>
    </row>
    <row r="1159" spans="1:1">
      <c r="A1159" s="4" t="s">
        <v>1667</v>
      </c>
    </row>
    <row r="1160" spans="1:1">
      <c r="A1160" s="4" t="s">
        <v>1668</v>
      </c>
    </row>
    <row r="1161" spans="1:1">
      <c r="A1161" s="4" t="s">
        <v>1669</v>
      </c>
    </row>
    <row r="1162" spans="1:1">
      <c r="A1162" s="4" t="s">
        <v>1670</v>
      </c>
    </row>
    <row r="1163" spans="1:1">
      <c r="A1163" s="4" t="s">
        <v>1671</v>
      </c>
    </row>
    <row r="1164" spans="1:1">
      <c r="A1164" s="4" t="s">
        <v>1672</v>
      </c>
    </row>
    <row r="1165" spans="1:1">
      <c r="A1165" s="4" t="s">
        <v>1673</v>
      </c>
    </row>
    <row r="1166" spans="1:1">
      <c r="A1166" s="4" t="s">
        <v>1674</v>
      </c>
    </row>
    <row r="1167" spans="1:1">
      <c r="A1167" s="4" t="s">
        <v>1675</v>
      </c>
    </row>
    <row r="1168" spans="1:1">
      <c r="A1168" s="4" t="s">
        <v>1676</v>
      </c>
    </row>
    <row r="1169" spans="1:1">
      <c r="A1169" s="4" t="s">
        <v>1677</v>
      </c>
    </row>
    <row r="1170" spans="1:1">
      <c r="A1170" s="4" t="s">
        <v>1678</v>
      </c>
    </row>
    <row r="1171" spans="1:1">
      <c r="A1171" s="4" t="s">
        <v>1679</v>
      </c>
    </row>
    <row r="1172" spans="1:1">
      <c r="A1172" s="4" t="s">
        <v>1680</v>
      </c>
    </row>
    <row r="1173" spans="1:1">
      <c r="A1173" s="4" t="s">
        <v>1681</v>
      </c>
    </row>
    <row r="1174" spans="1:1">
      <c r="A1174" s="4" t="s">
        <v>1682</v>
      </c>
    </row>
    <row r="1175" spans="1:1">
      <c r="A1175" s="4" t="s">
        <v>1683</v>
      </c>
    </row>
    <row r="1176" spans="1:1">
      <c r="A1176" s="4" t="s">
        <v>1684</v>
      </c>
    </row>
    <row r="1177" spans="1:1">
      <c r="A1177" s="4" t="s">
        <v>1685</v>
      </c>
    </row>
    <row r="1178" spans="1:1">
      <c r="A1178" s="4" t="s">
        <v>1686</v>
      </c>
    </row>
    <row r="1179" spans="1:1">
      <c r="A1179" s="4" t="s">
        <v>1687</v>
      </c>
    </row>
    <row r="1180" spans="1:1">
      <c r="A1180" s="4" t="s">
        <v>1688</v>
      </c>
    </row>
    <row r="1181" spans="1:1">
      <c r="A1181" s="4" t="s">
        <v>1689</v>
      </c>
    </row>
    <row r="1182" spans="1:1">
      <c r="A1182" s="4" t="s">
        <v>1690</v>
      </c>
    </row>
    <row r="1183" spans="1:1">
      <c r="A1183" s="4" t="s">
        <v>1691</v>
      </c>
    </row>
    <row r="1184" spans="1:1">
      <c r="A1184" s="4" t="s">
        <v>1692</v>
      </c>
    </row>
    <row r="1185" spans="1:1">
      <c r="A1185" s="4" t="s">
        <v>1693</v>
      </c>
    </row>
    <row r="1186" spans="1:1">
      <c r="A1186" s="4" t="s">
        <v>1694</v>
      </c>
    </row>
    <row r="1187" spans="1:1">
      <c r="A1187" s="4" t="s">
        <v>1695</v>
      </c>
    </row>
    <row r="1188" spans="1:1">
      <c r="A1188" s="4" t="s">
        <v>1696</v>
      </c>
    </row>
    <row r="1189" spans="1:1">
      <c r="A1189" s="4" t="s">
        <v>1697</v>
      </c>
    </row>
    <row r="1190" spans="1:1">
      <c r="A1190" s="4" t="s">
        <v>1698</v>
      </c>
    </row>
    <row r="1191" spans="1:1">
      <c r="A1191" s="4" t="s">
        <v>1699</v>
      </c>
    </row>
    <row r="1192" spans="1:1">
      <c r="A1192" s="4" t="s">
        <v>1700</v>
      </c>
    </row>
    <row r="1193" spans="1:1">
      <c r="A1193" s="4" t="s">
        <v>1701</v>
      </c>
    </row>
    <row r="1194" spans="1:1">
      <c r="A1194" s="4" t="s">
        <v>1702</v>
      </c>
    </row>
    <row r="1195" spans="1:1">
      <c r="A1195" s="4" t="s">
        <v>1703</v>
      </c>
    </row>
    <row r="1196" spans="1:1">
      <c r="A1196" s="4" t="s">
        <v>1704</v>
      </c>
    </row>
    <row r="1197" spans="1:1">
      <c r="A1197" s="4" t="s">
        <v>1705</v>
      </c>
    </row>
    <row r="1198" spans="1:1">
      <c r="A1198" s="4" t="s">
        <v>1706</v>
      </c>
    </row>
    <row r="1199" spans="1:1">
      <c r="A1199" s="4" t="s">
        <v>1707</v>
      </c>
    </row>
    <row r="1200" spans="1:1">
      <c r="A1200" s="4" t="s">
        <v>1708</v>
      </c>
    </row>
    <row r="1201" spans="1:1">
      <c r="A1201" s="4" t="s">
        <v>1709</v>
      </c>
    </row>
    <row r="1202" spans="1:1">
      <c r="A1202" s="4" t="s">
        <v>1710</v>
      </c>
    </row>
    <row r="1203" spans="1:1">
      <c r="A1203" s="4" t="s">
        <v>1711</v>
      </c>
    </row>
    <row r="1204" spans="1:1">
      <c r="A1204" s="4" t="s">
        <v>1712</v>
      </c>
    </row>
    <row r="1205" spans="1:1">
      <c r="A1205" s="4" t="s">
        <v>1713</v>
      </c>
    </row>
    <row r="1206" spans="1:1">
      <c r="A1206" s="4" t="s">
        <v>1714</v>
      </c>
    </row>
    <row r="1207" spans="1:1">
      <c r="A1207" s="4" t="s">
        <v>1715</v>
      </c>
    </row>
    <row r="1208" spans="1:1">
      <c r="A1208" s="4" t="s">
        <v>1716</v>
      </c>
    </row>
    <row r="1209" spans="1:1">
      <c r="A1209" s="4" t="s">
        <v>1717</v>
      </c>
    </row>
    <row r="1210" spans="1:1">
      <c r="A1210" s="4" t="s">
        <v>1718</v>
      </c>
    </row>
    <row r="1211" spans="1:1">
      <c r="A1211" s="4" t="s">
        <v>1719</v>
      </c>
    </row>
    <row r="1212" spans="1:1">
      <c r="A1212" s="4" t="s">
        <v>1720</v>
      </c>
    </row>
    <row r="1213" spans="1:1">
      <c r="A1213" s="4" t="s">
        <v>1721</v>
      </c>
    </row>
    <row r="1214" spans="1:1">
      <c r="A1214" s="4" t="s">
        <v>1722</v>
      </c>
    </row>
    <row r="1215" spans="1:1">
      <c r="A1215" s="4" t="s">
        <v>1723</v>
      </c>
    </row>
    <row r="1216" spans="1:1">
      <c r="A1216" s="4" t="s">
        <v>1724</v>
      </c>
    </row>
    <row r="1217" spans="1:1">
      <c r="A1217" s="4" t="s">
        <v>1725</v>
      </c>
    </row>
    <row r="1218" spans="1:1">
      <c r="A1218" s="4" t="s">
        <v>1395</v>
      </c>
    </row>
    <row r="1219" spans="1:1">
      <c r="A1219" s="4" t="s">
        <v>1396</v>
      </c>
    </row>
    <row r="1220" spans="1:1">
      <c r="A1220" s="4" t="s">
        <v>1397</v>
      </c>
    </row>
    <row r="1221" spans="1:1">
      <c r="A1221" s="4" t="s">
        <v>1327</v>
      </c>
    </row>
    <row r="1222" spans="1:1">
      <c r="A1222" s="4" t="s">
        <v>1337</v>
      </c>
    </row>
    <row r="1223" spans="1:1">
      <c r="A1223" s="4" t="s">
        <v>1332</v>
      </c>
    </row>
    <row r="1224" spans="1:1">
      <c r="A1224" s="4" t="s">
        <v>1342</v>
      </c>
    </row>
    <row r="1225" spans="1:1">
      <c r="A1225" s="4" t="s">
        <v>1328</v>
      </c>
    </row>
    <row r="1226" spans="1:1">
      <c r="A1226" s="4" t="s">
        <v>1338</v>
      </c>
    </row>
    <row r="1227" spans="1:1">
      <c r="A1227" s="4" t="s">
        <v>1333</v>
      </c>
    </row>
    <row r="1228" spans="1:1">
      <c r="A1228" s="4" t="s">
        <v>1343</v>
      </c>
    </row>
    <row r="1229" spans="1:1">
      <c r="A1229" s="4" t="s">
        <v>1329</v>
      </c>
    </row>
    <row r="1230" spans="1:1">
      <c r="A1230" s="4" t="s">
        <v>1339</v>
      </c>
    </row>
    <row r="1231" spans="1:1">
      <c r="A1231" s="4" t="s">
        <v>1334</v>
      </c>
    </row>
    <row r="1232" spans="1:1">
      <c r="A1232" s="4" t="s">
        <v>1344</v>
      </c>
    </row>
    <row r="1233" spans="1:1">
      <c r="A1233" s="4" t="s">
        <v>1169</v>
      </c>
    </row>
    <row r="1234" spans="1:1">
      <c r="A1234" s="4" t="s">
        <v>1330</v>
      </c>
    </row>
    <row r="1235" spans="1:1">
      <c r="A1235" s="4" t="s">
        <v>1340</v>
      </c>
    </row>
    <row r="1236" spans="1:1">
      <c r="A1236" s="4" t="s">
        <v>1335</v>
      </c>
    </row>
    <row r="1237" spans="1:1">
      <c r="A1237" s="4" t="s">
        <v>1345</v>
      </c>
    </row>
    <row r="1238" spans="1:1">
      <c r="A1238" s="4" t="s">
        <v>1331</v>
      </c>
    </row>
    <row r="1239" spans="1:1">
      <c r="A1239" s="4" t="s">
        <v>1341</v>
      </c>
    </row>
    <row r="1240" spans="1:1">
      <c r="A1240" s="4" t="s">
        <v>1336</v>
      </c>
    </row>
    <row r="1241" spans="1:1">
      <c r="A1241" s="4" t="s">
        <v>1346</v>
      </c>
    </row>
    <row r="1242" spans="1:1">
      <c r="A1242" s="4" t="s">
        <v>1352</v>
      </c>
    </row>
    <row r="1243" spans="1:1">
      <c r="A1243" s="4" t="s">
        <v>1353</v>
      </c>
    </row>
    <row r="1244" spans="1:1">
      <c r="A1244" s="4" t="s">
        <v>1351</v>
      </c>
    </row>
    <row r="1245" spans="1:1">
      <c r="A1245" s="4" t="s">
        <v>1354</v>
      </c>
    </row>
    <row r="1246" spans="1:1">
      <c r="A1246" s="4" t="s">
        <v>1347</v>
      </c>
    </row>
    <row r="1247" spans="1:1">
      <c r="A1247" s="4" t="s">
        <v>1349</v>
      </c>
    </row>
    <row r="1248" spans="1:1">
      <c r="A1248" s="4" t="s">
        <v>1348</v>
      </c>
    </row>
    <row r="1249" spans="1:1">
      <c r="A1249" s="4" t="s">
        <v>1350</v>
      </c>
    </row>
    <row r="1250" spans="1:1">
      <c r="A1250" s="4" t="s">
        <v>1600</v>
      </c>
    </row>
    <row r="1251" spans="1:1">
      <c r="A1251" s="4" t="s">
        <v>1601</v>
      </c>
    </row>
    <row r="1252" spans="1:1">
      <c r="A1252" s="4" t="s">
        <v>1602</v>
      </c>
    </row>
    <row r="1253" spans="1:1">
      <c r="A1253" s="4" t="s">
        <v>1844</v>
      </c>
    </row>
    <row r="1254" spans="1:1">
      <c r="A1254" s="4" t="s">
        <v>1845</v>
      </c>
    </row>
    <row r="1255" spans="1:1">
      <c r="A1255" s="4" t="s">
        <v>1846</v>
      </c>
    </row>
    <row r="1256" spans="1:1">
      <c r="A1256" s="4" t="s">
        <v>1634</v>
      </c>
    </row>
    <row r="1257" spans="1:1">
      <c r="A1257" s="4" t="s">
        <v>1631</v>
      </c>
    </row>
    <row r="1258" spans="1:1">
      <c r="A1258" s="4" t="s">
        <v>1628</v>
      </c>
    </row>
    <row r="1259" spans="1:1">
      <c r="A1259" s="4" t="s">
        <v>1637</v>
      </c>
    </row>
    <row r="1260" spans="1:1">
      <c r="A1260" s="4" t="s">
        <v>1635</v>
      </c>
    </row>
    <row r="1261" spans="1:1">
      <c r="A1261" s="4" t="s">
        <v>1632</v>
      </c>
    </row>
    <row r="1262" spans="1:1">
      <c r="A1262" s="4" t="s">
        <v>1629</v>
      </c>
    </row>
    <row r="1263" spans="1:1">
      <c r="A1263" s="4" t="s">
        <v>1638</v>
      </c>
    </row>
    <row r="1264" spans="1:1">
      <c r="A1264" s="4" t="s">
        <v>1636</v>
      </c>
    </row>
    <row r="1265" spans="1:1">
      <c r="A1265" s="4" t="s">
        <v>1633</v>
      </c>
    </row>
    <row r="1266" spans="1:1">
      <c r="A1266" s="4" t="s">
        <v>1630</v>
      </c>
    </row>
    <row r="1267" spans="1:1">
      <c r="A1267" s="4" t="s">
        <v>1639</v>
      </c>
    </row>
    <row r="1268" spans="1:1">
      <c r="A1268" s="4" t="s">
        <v>1642</v>
      </c>
    </row>
    <row r="1269" spans="1:1">
      <c r="A1269" s="4" t="s">
        <v>1790</v>
      </c>
    </row>
    <row r="1270" spans="1:1">
      <c r="A1270" s="4" t="s">
        <v>1643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4"/>
  <sheetViews>
    <sheetView showGridLines="0" workbookViewId="0">
      <selection activeCell="D14" sqref="D14"/>
    </sheetView>
  </sheetViews>
  <sheetFormatPr defaultRowHeight="13.2"/>
  <cols>
    <col min="1" max="1" width="9.109375" style="20"/>
    <col min="2" max="2" width="16.88671875" style="20" bestFit="1" customWidth="1"/>
    <col min="3" max="3" width="21.88671875" style="20" bestFit="1" customWidth="1"/>
    <col min="4" max="4" width="26.44140625" style="20" bestFit="1" customWidth="1"/>
  </cols>
  <sheetData>
    <row r="1" spans="1:4" ht="14.4" thickBot="1">
      <c r="A1" s="470" t="s">
        <v>3709</v>
      </c>
      <c r="B1" s="384"/>
      <c r="C1" s="384"/>
      <c r="D1" s="385"/>
    </row>
    <row r="2" spans="1:4" ht="15.6" thickBot="1">
      <c r="A2" s="214">
        <v>1</v>
      </c>
      <c r="B2" s="215" t="s">
        <v>4994</v>
      </c>
      <c r="C2" s="216" t="s">
        <v>5012</v>
      </c>
      <c r="D2" s="216" t="s">
        <v>2115</v>
      </c>
    </row>
    <row r="3" spans="1:4" ht="15.6" thickBot="1">
      <c r="A3" s="217">
        <v>2</v>
      </c>
      <c r="B3" s="218" t="s">
        <v>5010</v>
      </c>
      <c r="C3" s="219" t="s">
        <v>4923</v>
      </c>
      <c r="D3" s="219" t="s">
        <v>2115</v>
      </c>
    </row>
    <row r="4" spans="1:4" ht="15.6" thickBot="1">
      <c r="A4" s="217">
        <v>3</v>
      </c>
      <c r="B4" s="218" t="s">
        <v>5010</v>
      </c>
      <c r="C4" s="219" t="s">
        <v>5011</v>
      </c>
      <c r="D4" s="219" t="s">
        <v>2115</v>
      </c>
    </row>
  </sheetData>
  <sheetProtection algorithmName="SHA-512" hashValue="Tav/maJOhzrgCPgf7uI6Rxo9m9ZVuJM8z38WCxyhGA1jIMJWf7ynUh70lu9RPKs6X0aObQRBi/rwQOMYNmgy6g==" saltValue="8aOJR/d4QFbSumkwuIn9Aw==" spinCount="100000" sheet="1" objects="1" scenarios="1"/>
  <mergeCells count="1">
    <mergeCell ref="A1:D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
  <sheetViews>
    <sheetView showGridLines="0" zoomScaleNormal="100" workbookViewId="0"/>
  </sheetViews>
  <sheetFormatPr defaultColWidth="9.109375" defaultRowHeight="13.2"/>
  <cols>
    <col min="1" max="1" width="6.109375" style="20" customWidth="1"/>
    <col min="2" max="2" width="17" style="20" bestFit="1" customWidth="1"/>
    <col min="3" max="3" width="24.109375" style="20" customWidth="1"/>
    <col min="4" max="4" width="17" style="20" bestFit="1" customWidth="1"/>
    <col min="5" max="5" width="15.5546875" style="23" customWidth="1"/>
    <col min="6" max="6" width="12.33203125" style="20" bestFit="1" customWidth="1"/>
    <col min="7" max="7" width="2.6640625" style="20" customWidth="1"/>
    <col min="8" max="9" width="11.33203125" style="20" hidden="1" customWidth="1"/>
    <col min="10" max="11" width="10.33203125" style="20" hidden="1" customWidth="1"/>
    <col min="12" max="12" width="11.33203125" style="20" hidden="1" customWidth="1"/>
    <col min="13" max="14" width="10.33203125" style="20" hidden="1" customWidth="1"/>
    <col min="15" max="15" width="10.33203125" style="20" bestFit="1" customWidth="1"/>
    <col min="16" max="16" width="11.33203125" style="20" bestFit="1" customWidth="1"/>
    <col min="17" max="17" width="2.5546875" style="20" customWidth="1"/>
    <col min="18" max="18" width="11.44140625" style="20" customWidth="1"/>
    <col min="19" max="19" width="2.5546875" style="20" customWidth="1"/>
    <col min="20" max="20" width="12.5546875" style="20" customWidth="1"/>
    <col min="21" max="21" width="2.5546875" style="20" customWidth="1"/>
    <col min="22" max="22" width="10.6640625" style="20" customWidth="1"/>
    <col min="23" max="24" width="14.88671875" style="20" customWidth="1"/>
    <col min="25" max="25" width="2.5546875" style="20" customWidth="1"/>
    <col min="26" max="26" width="14.5546875" style="20" customWidth="1"/>
    <col min="27" max="27" width="2.5546875" style="20" customWidth="1"/>
    <col min="28" max="28" width="9.109375" style="20"/>
    <col min="29" max="29" width="17.88671875" style="20" customWidth="1"/>
    <col min="30" max="30" width="18.88671875" style="20" bestFit="1" customWidth="1"/>
    <col min="31" max="31" width="2.5546875" style="20" customWidth="1"/>
    <col min="32" max="32" width="12" style="38" hidden="1" customWidth="1"/>
    <col min="33" max="16384" width="9.109375" style="20"/>
  </cols>
  <sheetData>
    <row r="1" spans="1:32" s="40" customFormat="1" ht="18" customHeight="1" thickTop="1" thickBot="1">
      <c r="B1" s="47">
        <f ca="1">'Quote Worksheet'!F2</f>
        <v>45380</v>
      </c>
      <c r="C1" s="63" t="s">
        <v>1886</v>
      </c>
      <c r="D1" s="36"/>
      <c r="E1" s="36"/>
      <c r="F1" s="45">
        <f>SUM('Quote Worksheet'!F29:F141)</f>
        <v>0</v>
      </c>
      <c r="AF1" s="41"/>
    </row>
    <row r="2" spans="1:32" ht="14.4" thickTop="1" thickBot="1">
      <c r="F2" s="42" t="s">
        <v>1884</v>
      </c>
    </row>
    <row r="3" spans="1:32" ht="16.2" thickTop="1">
      <c r="B3" s="480" t="s">
        <v>2117</v>
      </c>
      <c r="C3" s="481"/>
      <c r="D3" s="480" t="s">
        <v>2116</v>
      </c>
      <c r="E3" s="481"/>
      <c r="F3" s="30" t="s">
        <v>1880</v>
      </c>
    </row>
    <row r="4" spans="1:32" ht="37.5" customHeight="1" thickBot="1">
      <c r="B4" s="482">
        <f>'Quote Worksheet'!$B$10</f>
        <v>0</v>
      </c>
      <c r="C4" s="483"/>
      <c r="D4" s="482">
        <f>'Quote Worksheet'!$G$10</f>
        <v>0</v>
      </c>
      <c r="E4" s="483"/>
      <c r="F4" s="30"/>
    </row>
    <row r="5" spans="1:32" ht="18.75" customHeight="1" thickTop="1" thickBot="1">
      <c r="B5" s="30"/>
      <c r="C5" s="30"/>
      <c r="D5" s="30"/>
      <c r="E5" s="30"/>
      <c r="F5" s="30"/>
    </row>
    <row r="6" spans="1:32" ht="35.25" customHeight="1" thickTop="1" thickBot="1">
      <c r="B6" s="484" t="s">
        <v>2130</v>
      </c>
      <c r="C6" s="485"/>
      <c r="D6" s="485"/>
      <c r="E6" s="485"/>
      <c r="F6" s="486"/>
      <c r="G6" s="59"/>
      <c r="H6" s="476" t="s">
        <v>2131</v>
      </c>
      <c r="I6" s="478"/>
      <c r="J6" s="479"/>
      <c r="K6" s="479"/>
      <c r="L6" s="479"/>
      <c r="M6" s="479"/>
      <c r="N6" s="479"/>
      <c r="O6" s="479"/>
      <c r="P6" s="477"/>
      <c r="T6" s="64" t="s">
        <v>2718</v>
      </c>
      <c r="V6" s="476" t="s">
        <v>2719</v>
      </c>
      <c r="W6" s="477"/>
      <c r="X6" s="22"/>
      <c r="AB6" s="473" t="s">
        <v>5000</v>
      </c>
      <c r="AC6" s="474"/>
      <c r="AD6" s="475"/>
    </row>
    <row r="7" spans="1:32" s="21" customFormat="1" ht="34.5" customHeight="1" thickTop="1" thickBot="1">
      <c r="B7" s="31" t="s">
        <v>2127</v>
      </c>
      <c r="C7" s="32" t="s">
        <v>4996</v>
      </c>
      <c r="D7" s="487" t="s">
        <v>4997</v>
      </c>
      <c r="E7" s="488"/>
      <c r="F7" s="33" t="s">
        <v>2716</v>
      </c>
      <c r="H7" s="57" t="s">
        <v>4516</v>
      </c>
      <c r="I7" s="57" t="s">
        <v>4517</v>
      </c>
      <c r="J7" s="57" t="s">
        <v>2124</v>
      </c>
      <c r="K7" s="57" t="s">
        <v>2125</v>
      </c>
      <c r="L7" s="57" t="s">
        <v>2118</v>
      </c>
      <c r="M7" s="57" t="s">
        <v>3856</v>
      </c>
      <c r="N7" s="57" t="s">
        <v>2119</v>
      </c>
      <c r="O7" s="57" t="s">
        <v>2120</v>
      </c>
      <c r="P7" s="57" t="s">
        <v>2121</v>
      </c>
      <c r="R7" s="33" t="s">
        <v>4352</v>
      </c>
      <c r="T7" s="57" t="s">
        <v>4353</v>
      </c>
      <c r="V7" s="64" t="s">
        <v>2717</v>
      </c>
      <c r="W7" s="64" t="s">
        <v>3706</v>
      </c>
      <c r="X7" s="64" t="s">
        <v>4518</v>
      </c>
      <c r="Z7" s="64" t="s">
        <v>4354</v>
      </c>
      <c r="AB7" s="57" t="s">
        <v>2720</v>
      </c>
      <c r="AC7" s="57" t="s">
        <v>4996</v>
      </c>
      <c r="AD7" s="57" t="s">
        <v>4997</v>
      </c>
      <c r="AF7" s="37"/>
    </row>
    <row r="8" spans="1:32" ht="24.75" customHeight="1" thickTop="1" thickBot="1">
      <c r="A8" s="20" t="s">
        <v>2129</v>
      </c>
      <c r="B8" s="60"/>
      <c r="C8" s="34"/>
      <c r="D8" s="34"/>
      <c r="E8" s="35"/>
      <c r="F8" s="61"/>
      <c r="H8" s="62">
        <v>0.2</v>
      </c>
      <c r="I8" s="62">
        <v>0.1</v>
      </c>
      <c r="J8" s="62">
        <v>0.15</v>
      </c>
      <c r="K8" s="62">
        <v>0.15</v>
      </c>
      <c r="L8" s="62">
        <v>0.2</v>
      </c>
      <c r="M8" s="62">
        <v>0.15</v>
      </c>
      <c r="N8" s="62">
        <v>0.15</v>
      </c>
      <c r="O8" s="62">
        <v>0.12</v>
      </c>
      <c r="P8" s="62">
        <v>0.25</v>
      </c>
      <c r="Q8" s="56"/>
      <c r="R8" s="34"/>
      <c r="S8" s="56"/>
      <c r="T8" s="180">
        <f>'Quote Worksheet'!$H$159</f>
        <v>1</v>
      </c>
      <c r="U8" s="56"/>
      <c r="V8" s="34"/>
      <c r="W8" s="34"/>
      <c r="X8" s="34"/>
      <c r="Y8" s="56"/>
      <c r="Z8" s="34"/>
      <c r="AA8" s="56"/>
      <c r="AB8" s="74"/>
      <c r="AC8" s="74"/>
      <c r="AD8" s="75"/>
    </row>
    <row r="9" spans="1:32" ht="14.4" hidden="1" thickTop="1" thickBot="1">
      <c r="B9" s="52" t="s">
        <v>1882</v>
      </c>
      <c r="C9" s="52" t="s">
        <v>2123</v>
      </c>
      <c r="D9" s="52" t="s">
        <v>2126</v>
      </c>
      <c r="E9" s="53" t="s">
        <v>1275</v>
      </c>
      <c r="F9" s="53">
        <f>'Quote Worksheet'!$J$142</f>
        <v>0</v>
      </c>
      <c r="H9" s="58">
        <f>'Quote Worksheet'!$J$146</f>
        <v>0</v>
      </c>
      <c r="I9" s="58"/>
      <c r="J9" s="58">
        <f>'Quote Worksheet'!$J$148</f>
        <v>0</v>
      </c>
      <c r="K9" s="58">
        <f>'Quote Worksheet'!$J$149</f>
        <v>0</v>
      </c>
      <c r="L9" s="58">
        <f>'Quote Worksheet'!$J$150</f>
        <v>0</v>
      </c>
      <c r="M9" s="58">
        <f>'Quote Worksheet'!$J$151</f>
        <v>0</v>
      </c>
      <c r="N9" s="58">
        <f>'Quote Worksheet'!$J$152</f>
        <v>0</v>
      </c>
      <c r="O9" s="58">
        <f>'Quote Worksheet'!$J$153</f>
        <v>0</v>
      </c>
      <c r="P9" s="58">
        <f>'Quote Worksheet'!$J$154</f>
        <v>0</v>
      </c>
      <c r="Q9" s="26"/>
      <c r="R9" s="53">
        <f>'Quote Worksheet'!$J$156</f>
        <v>0</v>
      </c>
      <c r="S9" s="26"/>
      <c r="T9" s="53">
        <f>'Quote Worksheet'!$J$158</f>
        <v>0</v>
      </c>
      <c r="U9" s="26"/>
      <c r="V9" s="53" t="str">
        <f>'Quote Worksheet'!$H$171</f>
        <v>$0</v>
      </c>
      <c r="W9" s="53" t="str">
        <f>'Quote Worksheet'!$H$172</f>
        <v>$0</v>
      </c>
      <c r="X9" s="53">
        <f>'Quote Worksheet'!$H$173</f>
        <v>0</v>
      </c>
      <c r="Y9" s="26"/>
      <c r="Z9" s="50" t="e">
        <f>#REF!+V9+W9</f>
        <v>#REF!</v>
      </c>
      <c r="AA9" s="26"/>
      <c r="AB9" s="80">
        <v>1</v>
      </c>
      <c r="AC9" s="78" t="s">
        <v>1882</v>
      </c>
      <c r="AD9" s="76" t="s">
        <v>1275</v>
      </c>
      <c r="AF9" s="43">
        <v>0</v>
      </c>
    </row>
    <row r="10" spans="1:32" ht="14.4" thickTop="1" thickBot="1">
      <c r="A10" s="20">
        <v>1</v>
      </c>
      <c r="B10" s="52" t="s">
        <v>4994</v>
      </c>
      <c r="C10" s="52" t="s">
        <v>5012</v>
      </c>
      <c r="D10" s="489" t="s">
        <v>2115</v>
      </c>
      <c r="E10" s="472"/>
      <c r="F10" s="53">
        <f>'Quote Worksheet'!$K$142</f>
        <v>0</v>
      </c>
      <c r="H10" s="53">
        <f>'Quote Worksheet'!$K$146</f>
        <v>0</v>
      </c>
      <c r="I10" s="53">
        <f>'Quote Worksheet'!$K$147</f>
        <v>0</v>
      </c>
      <c r="J10" s="53">
        <f>'Quote Worksheet'!$K$148</f>
        <v>0</v>
      </c>
      <c r="K10" s="53">
        <f>'Quote Worksheet'!$K$149</f>
        <v>0</v>
      </c>
      <c r="L10" s="53">
        <f>'Quote Worksheet'!$K$150</f>
        <v>0</v>
      </c>
      <c r="M10" s="53">
        <f>'Quote Worksheet'!$K$151</f>
        <v>0</v>
      </c>
      <c r="N10" s="53">
        <f>'Quote Worksheet'!$K$152</f>
        <v>0</v>
      </c>
      <c r="O10" s="25" t="e">
        <f>'Quote Worksheet'!#REF!</f>
        <v>#REF!</v>
      </c>
      <c r="P10" s="25" t="e">
        <f>'Quote Worksheet'!#REF!</f>
        <v>#REF!</v>
      </c>
      <c r="Q10" s="26"/>
      <c r="R10" s="53">
        <f>'Quote Worksheet'!$K$156</f>
        <v>0</v>
      </c>
      <c r="S10" s="26"/>
      <c r="T10" s="53">
        <f>'Quote Worksheet'!$K$158</f>
        <v>0</v>
      </c>
      <c r="U10" s="26"/>
      <c r="V10" s="53" t="str">
        <f>'Quote Worksheet'!$H$171</f>
        <v>$0</v>
      </c>
      <c r="W10" s="53" t="str">
        <f>'Quote Worksheet'!$H$172</f>
        <v>$0</v>
      </c>
      <c r="X10" s="53">
        <f>'Quote Worksheet'!$F$7*F10</f>
        <v>0</v>
      </c>
      <c r="Y10" s="26"/>
      <c r="Z10" s="50">
        <f t="shared" ref="Z10:Z12" si="0">T10+V10+W10+X10</f>
        <v>0</v>
      </c>
      <c r="AA10" s="26"/>
      <c r="AB10" s="80">
        <v>1</v>
      </c>
      <c r="AC10" s="78" t="s">
        <v>4922</v>
      </c>
      <c r="AD10" s="76" t="s">
        <v>2115</v>
      </c>
      <c r="AF10" s="39">
        <v>0</v>
      </c>
    </row>
    <row r="11" spans="1:32" ht="13.8" thickBot="1">
      <c r="A11" s="20">
        <v>2</v>
      </c>
      <c r="B11" s="54" t="s">
        <v>5010</v>
      </c>
      <c r="C11" s="54" t="s">
        <v>4923</v>
      </c>
      <c r="D11" s="471" t="s">
        <v>2115</v>
      </c>
      <c r="E11" s="472"/>
      <c r="F11" s="55">
        <f>'Quote Worksheet'!$L$142</f>
        <v>0</v>
      </c>
      <c r="H11" s="55" t="e">
        <f>'Quote Worksheet'!#REF!</f>
        <v>#REF!</v>
      </c>
      <c r="I11" s="55" t="e">
        <f>'Quote Worksheet'!#REF!</f>
        <v>#REF!</v>
      </c>
      <c r="J11" s="55" t="e">
        <f>'Quote Worksheet'!#REF!</f>
        <v>#REF!</v>
      </c>
      <c r="K11" s="55" t="e">
        <f>'Quote Worksheet'!#REF!</f>
        <v>#REF!</v>
      </c>
      <c r="L11" s="55" t="e">
        <f>'Quote Worksheet'!#REF!</f>
        <v>#REF!</v>
      </c>
      <c r="M11" s="55" t="e">
        <f>'Quote Worksheet'!#REF!</f>
        <v>#REF!</v>
      </c>
      <c r="N11" s="55" t="e">
        <f>'Quote Worksheet'!#REF!</f>
        <v>#REF!</v>
      </c>
      <c r="O11" s="25" t="e">
        <f>'Quote Worksheet'!#REF!</f>
        <v>#REF!</v>
      </c>
      <c r="P11" s="25" t="e">
        <f>'Quote Worksheet'!#REF!</f>
        <v>#REF!</v>
      </c>
      <c r="Q11" s="26"/>
      <c r="R11" s="55">
        <f>'Quote Worksheet'!$L$156</f>
        <v>0</v>
      </c>
      <c r="S11" s="26"/>
      <c r="T11" s="55">
        <f>'Quote Worksheet'!$L$158</f>
        <v>0</v>
      </c>
      <c r="U11" s="26"/>
      <c r="V11" s="55" t="str">
        <f>'Quote Worksheet'!$H$171</f>
        <v>$0</v>
      </c>
      <c r="W11" s="55" t="str">
        <f>'Quote Worksheet'!$H$172</f>
        <v>$0</v>
      </c>
      <c r="X11" s="55">
        <f>'Quote Worksheet'!$F$7*F11</f>
        <v>0</v>
      </c>
      <c r="Y11" s="26"/>
      <c r="Z11" s="51">
        <f t="shared" si="0"/>
        <v>0</v>
      </c>
      <c r="AA11" s="26"/>
      <c r="AB11" s="81">
        <v>5</v>
      </c>
      <c r="AC11" s="79" t="s">
        <v>4923</v>
      </c>
      <c r="AD11" s="77" t="s">
        <v>4995</v>
      </c>
      <c r="AF11" s="39" t="e">
        <f>SUM(F11/$F$10)-1</f>
        <v>#DIV/0!</v>
      </c>
    </row>
    <row r="12" spans="1:32" ht="13.8" thickBot="1">
      <c r="A12" s="20">
        <v>3</v>
      </c>
      <c r="B12" s="54" t="s">
        <v>5010</v>
      </c>
      <c r="C12" s="54" t="s">
        <v>5033</v>
      </c>
      <c r="D12" s="471" t="s">
        <v>2115</v>
      </c>
      <c r="E12" s="472"/>
      <c r="F12" s="55">
        <f>'Quote Worksheet'!$M$142</f>
        <v>0</v>
      </c>
      <c r="H12" s="55" t="e">
        <f>'Quote Worksheet'!#REF!</f>
        <v>#REF!</v>
      </c>
      <c r="I12" s="55" t="e">
        <f>'Quote Worksheet'!#REF!</f>
        <v>#REF!</v>
      </c>
      <c r="J12" s="55" t="e">
        <f>'Quote Worksheet'!#REF!</f>
        <v>#REF!</v>
      </c>
      <c r="K12" s="55" t="e">
        <f>'Quote Worksheet'!#REF!</f>
        <v>#REF!</v>
      </c>
      <c r="L12" s="55" t="e">
        <f>'Quote Worksheet'!#REF!</f>
        <v>#REF!</v>
      </c>
      <c r="M12" s="55" t="e">
        <f>'Quote Worksheet'!#REF!</f>
        <v>#REF!</v>
      </c>
      <c r="N12" s="55" t="e">
        <f>'Quote Worksheet'!#REF!</f>
        <v>#REF!</v>
      </c>
      <c r="O12" s="55">
        <f>'Quote Worksheet'!$M$153</f>
        <v>0</v>
      </c>
      <c r="P12" s="55">
        <f>'Quote Worksheet'!$M$154</f>
        <v>0</v>
      </c>
      <c r="Q12" s="26"/>
      <c r="R12" s="55">
        <f>'Quote Worksheet'!$M$156</f>
        <v>0</v>
      </c>
      <c r="S12" s="26"/>
      <c r="T12" s="55">
        <f>'Quote Worksheet'!$M$158</f>
        <v>0</v>
      </c>
      <c r="U12" s="26"/>
      <c r="V12" s="55" t="str">
        <f>'Quote Worksheet'!$H$171</f>
        <v>$0</v>
      </c>
      <c r="W12" s="55" t="str">
        <f>'Quote Worksheet'!$H$172</f>
        <v>$0</v>
      </c>
      <c r="X12" s="55">
        <f>'Quote Worksheet'!$F$7*F12</f>
        <v>0</v>
      </c>
      <c r="Y12" s="26"/>
      <c r="Z12" s="51">
        <f t="shared" si="0"/>
        <v>0</v>
      </c>
      <c r="AA12" s="26"/>
      <c r="AB12" s="81">
        <v>6</v>
      </c>
      <c r="AC12" s="79" t="s">
        <v>764</v>
      </c>
      <c r="AD12" s="77" t="s">
        <v>4995</v>
      </c>
      <c r="AF12" s="39" t="e">
        <f>SUM(F12/$F$10)-1</f>
        <v>#DIV/0!</v>
      </c>
    </row>
  </sheetData>
  <sheetProtection algorithmName="SHA-512" hashValue="bjWNqeomruTzbLiUKOVxvhqBrfR4PdYqW/bfPQWgmbhqd8Smt5/FjSBfEm8TIRhiMK0h1/1f4ba76SparkehBg==" saltValue="FVh7/qDc2VTkOaBaDX8U4w==" spinCount="100000" sheet="1" objects="1" scenarios="1"/>
  <mergeCells count="12">
    <mergeCell ref="D12:E12"/>
    <mergeCell ref="AB6:AD6"/>
    <mergeCell ref="V6:W6"/>
    <mergeCell ref="H6:P6"/>
    <mergeCell ref="B3:C3"/>
    <mergeCell ref="D3:E3"/>
    <mergeCell ref="B4:C4"/>
    <mergeCell ref="D4:E4"/>
    <mergeCell ref="B6:F6"/>
    <mergeCell ref="D11:E11"/>
    <mergeCell ref="D7:E7"/>
    <mergeCell ref="D10:E10"/>
  </mergeCells>
  <pageMargins left="0.5" right="0.5" top="0.75" bottom="0.75" header="0.3" footer="0.3"/>
  <pageSetup scale="40" fitToHeight="4"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47"/>
  <sheetViews>
    <sheetView showGridLines="0" topLeftCell="A15" zoomScale="85" zoomScaleNormal="85" zoomScaleSheetLayoutView="145" zoomScalePageLayoutView="145" workbookViewId="0">
      <selection activeCell="G34" sqref="G34:J34"/>
    </sheetView>
  </sheetViews>
  <sheetFormatPr defaultColWidth="9.109375" defaultRowHeight="14.4"/>
  <cols>
    <col min="1" max="1" width="3.33203125" style="136" customWidth="1"/>
    <col min="2" max="2" width="4.44140625" style="136" customWidth="1"/>
    <col min="3" max="3" width="3.88671875" style="136" customWidth="1"/>
    <col min="4" max="4" width="8" style="136" customWidth="1"/>
    <col min="5" max="5" width="7.109375" style="136" customWidth="1"/>
    <col min="6" max="6" width="2.109375" style="136" customWidth="1"/>
    <col min="7" max="7" width="9.109375" style="136"/>
    <col min="8" max="8" width="7.88671875" style="136" customWidth="1"/>
    <col min="9" max="9" width="2.109375" style="136" customWidth="1"/>
    <col min="10" max="10" width="9.109375" style="136"/>
    <col min="11" max="11" width="5.6640625" style="136" customWidth="1"/>
    <col min="12" max="12" width="2.109375" style="136" customWidth="1"/>
    <col min="13" max="14" width="4.88671875" style="136" customWidth="1"/>
    <col min="15" max="15" width="2.109375" style="136" customWidth="1"/>
    <col min="16" max="16" width="9.88671875" style="136" customWidth="1"/>
    <col min="17" max="16384" width="9.109375" style="136"/>
  </cols>
  <sheetData>
    <row r="1" spans="1:17" ht="22.5" customHeight="1">
      <c r="A1" s="490" t="s">
        <v>5042</v>
      </c>
      <c r="B1" s="490"/>
      <c r="C1" s="490"/>
      <c r="D1" s="490"/>
      <c r="E1" s="490"/>
      <c r="F1" s="490"/>
      <c r="G1" s="490"/>
      <c r="H1" s="490"/>
      <c r="I1" s="490"/>
      <c r="J1" s="490"/>
      <c r="K1" s="490"/>
      <c r="L1" s="490"/>
      <c r="M1" s="490"/>
      <c r="N1" s="490"/>
      <c r="O1" s="490"/>
      <c r="P1" s="490"/>
      <c r="Q1" s="490"/>
    </row>
    <row r="2" spans="1:17" ht="15">
      <c r="A2" s="139" t="s">
        <v>3878</v>
      </c>
      <c r="B2" s="139"/>
    </row>
    <row r="3" spans="1:17" ht="15">
      <c r="A3" s="139" t="s">
        <v>3879</v>
      </c>
      <c r="B3" s="139"/>
    </row>
    <row r="4" spans="1:17">
      <c r="A4" s="140"/>
      <c r="B4" s="140"/>
    </row>
    <row r="5" spans="1:17" ht="17.399999999999999">
      <c r="C5" s="141" t="s">
        <v>3880</v>
      </c>
    </row>
    <row r="6" spans="1:17" ht="15.6">
      <c r="C6" s="142" t="s">
        <v>3881</v>
      </c>
      <c r="F6" s="140"/>
    </row>
    <row r="7" spans="1:17" ht="15.6">
      <c r="C7" s="142" t="s">
        <v>3882</v>
      </c>
      <c r="F7" s="143"/>
    </row>
    <row r="8" spans="1:17" ht="7.5" customHeight="1">
      <c r="A8" s="144"/>
      <c r="B8" s="144"/>
      <c r="E8" s="145"/>
      <c r="F8" s="145"/>
      <c r="G8" s="145"/>
      <c r="H8" s="145"/>
      <c r="J8" s="144"/>
      <c r="M8" s="145"/>
      <c r="N8" s="145"/>
      <c r="O8" s="145"/>
      <c r="P8" s="145"/>
      <c r="Q8" s="145"/>
    </row>
    <row r="9" spans="1:17" ht="17.399999999999999">
      <c r="C9" s="141" t="s">
        <v>3883</v>
      </c>
    </row>
    <row r="10" spans="1:17" ht="15.6">
      <c r="C10" s="146" t="s">
        <v>3884</v>
      </c>
    </row>
    <row r="11" spans="1:17" ht="7.5" customHeight="1">
      <c r="A11" s="144"/>
      <c r="B11" s="144"/>
      <c r="E11" s="145"/>
      <c r="F11" s="145"/>
      <c r="G11" s="145"/>
      <c r="H11" s="145"/>
      <c r="J11" s="144"/>
      <c r="M11" s="145"/>
      <c r="N11" s="145"/>
      <c r="O11" s="145"/>
      <c r="P11" s="145"/>
      <c r="Q11" s="145"/>
    </row>
    <row r="12" spans="1:17" s="137" customFormat="1" ht="13.8">
      <c r="C12" s="147" t="s">
        <v>3885</v>
      </c>
    </row>
    <row r="13" spans="1:17" s="137" customFormat="1" ht="13.8">
      <c r="C13" s="147" t="s">
        <v>3886</v>
      </c>
    </row>
    <row r="14" spans="1:17" s="137" customFormat="1" ht="13.8">
      <c r="C14" s="147" t="s">
        <v>3887</v>
      </c>
    </row>
    <row r="15" spans="1:17" s="137" customFormat="1" ht="13.8">
      <c r="C15" s="147"/>
    </row>
    <row r="16" spans="1:17" ht="15.6">
      <c r="A16" s="148" t="s">
        <v>3888</v>
      </c>
      <c r="B16" s="146"/>
      <c r="E16" s="491">
        <f ca="1">TODAY()</f>
        <v>45380</v>
      </c>
      <c r="F16" s="492"/>
      <c r="G16" s="492"/>
    </row>
    <row r="17" spans="1:17">
      <c r="A17" s="144" t="s">
        <v>3889</v>
      </c>
      <c r="B17" s="144"/>
      <c r="E17" s="493">
        <f>'Quote Worksheet'!$G$10</f>
        <v>0</v>
      </c>
      <c r="F17" s="493"/>
      <c r="G17" s="493"/>
      <c r="H17" s="493"/>
      <c r="L17" s="149" t="s">
        <v>2117</v>
      </c>
      <c r="M17" s="494">
        <f>'Quote Worksheet'!$B$10</f>
        <v>0</v>
      </c>
      <c r="N17" s="494"/>
      <c r="O17" s="495"/>
      <c r="P17" s="495"/>
      <c r="Q17" s="495"/>
    </row>
    <row r="18" spans="1:17" ht="7.5" customHeight="1">
      <c r="A18" s="144"/>
      <c r="B18" s="144"/>
      <c r="E18" s="145"/>
      <c r="F18" s="145"/>
      <c r="G18" s="145"/>
      <c r="H18" s="145"/>
      <c r="J18" s="144"/>
      <c r="M18" s="145"/>
      <c r="N18" s="145"/>
      <c r="O18" s="145"/>
      <c r="P18" s="145"/>
      <c r="Q18" s="145"/>
    </row>
    <row r="19" spans="1:17">
      <c r="A19" s="144" t="s">
        <v>3890</v>
      </c>
      <c r="B19" s="144"/>
      <c r="E19" s="530" t="s">
        <v>5044</v>
      </c>
      <c r="F19" s="496"/>
      <c r="G19" s="496"/>
      <c r="H19" s="496"/>
      <c r="L19" s="149"/>
    </row>
    <row r="20" spans="1:17" ht="7.5" customHeight="1">
      <c r="A20" s="144"/>
      <c r="B20" s="144"/>
      <c r="E20" s="145"/>
      <c r="F20" s="145"/>
      <c r="G20" s="145"/>
      <c r="H20" s="145"/>
      <c r="J20" s="144"/>
      <c r="M20" s="145"/>
      <c r="N20" s="145"/>
      <c r="O20" s="145"/>
      <c r="P20" s="145"/>
      <c r="Q20" s="145"/>
    </row>
    <row r="21" spans="1:17">
      <c r="A21" s="148" t="s">
        <v>3891</v>
      </c>
      <c r="B21" s="144"/>
      <c r="H21" s="530" t="s">
        <v>5045</v>
      </c>
      <c r="I21" s="496"/>
      <c r="J21" s="496"/>
      <c r="K21" s="496"/>
    </row>
    <row r="22" spans="1:17" ht="7.5" customHeight="1">
      <c r="A22" s="144"/>
      <c r="B22" s="144"/>
    </row>
    <row r="23" spans="1:17">
      <c r="A23" s="148" t="s">
        <v>3892</v>
      </c>
      <c r="B23" s="150"/>
      <c r="G23" s="497"/>
      <c r="H23" s="497"/>
      <c r="I23" s="497"/>
    </row>
    <row r="24" spans="1:17" ht="7.5" customHeight="1">
      <c r="A24" s="144"/>
      <c r="B24" s="144"/>
    </row>
    <row r="25" spans="1:17" ht="15" thickBot="1">
      <c r="A25" s="144" t="s">
        <v>3893</v>
      </c>
      <c r="B25" s="144"/>
      <c r="G25" s="144" t="s">
        <v>3894</v>
      </c>
      <c r="I25" s="150"/>
      <c r="L25" s="150" t="s">
        <v>3895</v>
      </c>
    </row>
    <row r="26" spans="1:17">
      <c r="A26" s="531" t="s">
        <v>5046</v>
      </c>
      <c r="B26" s="499"/>
      <c r="C26" s="499"/>
      <c r="D26" s="499"/>
      <c r="E26" s="500"/>
      <c r="G26" s="498"/>
      <c r="H26" s="499"/>
      <c r="I26" s="499"/>
      <c r="J26" s="500"/>
      <c r="K26" s="151"/>
      <c r="N26" s="152" t="s">
        <v>3896</v>
      </c>
      <c r="O26" s="530" t="s">
        <v>5049</v>
      </c>
      <c r="P26" s="496"/>
      <c r="Q26" s="496"/>
    </row>
    <row r="27" spans="1:17">
      <c r="A27" s="532" t="s">
        <v>5047</v>
      </c>
      <c r="B27" s="502"/>
      <c r="C27" s="502"/>
      <c r="D27" s="502"/>
      <c r="E27" s="503"/>
      <c r="G27" s="533" t="s">
        <v>5048</v>
      </c>
      <c r="H27" s="505"/>
      <c r="I27" s="505"/>
      <c r="J27" s="506"/>
      <c r="K27" s="151"/>
      <c r="N27" s="152" t="s">
        <v>3897</v>
      </c>
      <c r="O27" s="534" t="s">
        <v>5050</v>
      </c>
      <c r="P27" s="507"/>
      <c r="Q27" s="507"/>
    </row>
    <row r="28" spans="1:17">
      <c r="A28" s="501"/>
      <c r="B28" s="502"/>
      <c r="C28" s="502"/>
      <c r="D28" s="502"/>
      <c r="E28" s="503"/>
      <c r="G28" s="504"/>
      <c r="H28" s="505"/>
      <c r="I28" s="505"/>
      <c r="J28" s="506"/>
      <c r="K28" s="151"/>
      <c r="N28" s="152" t="s">
        <v>3898</v>
      </c>
      <c r="O28" s="535" t="s">
        <v>5051</v>
      </c>
      <c r="P28" s="508"/>
      <c r="Q28" s="508"/>
    </row>
    <row r="29" spans="1:17" ht="15" thickBot="1">
      <c r="A29" s="509"/>
      <c r="B29" s="510"/>
      <c r="C29" s="510"/>
      <c r="D29" s="510"/>
      <c r="E29" s="511"/>
      <c r="G29" s="512"/>
      <c r="H29" s="513"/>
      <c r="I29" s="513"/>
      <c r="J29" s="514"/>
      <c r="K29" s="151"/>
    </row>
    <row r="30" spans="1:17" ht="7.5" customHeight="1">
      <c r="A30" s="144"/>
      <c r="B30" s="144"/>
    </row>
    <row r="31" spans="1:17" ht="15.6">
      <c r="A31" s="153" t="s">
        <v>3899</v>
      </c>
      <c r="B31" s="153"/>
      <c r="G31" s="515"/>
      <c r="H31" s="515"/>
      <c r="I31" s="515"/>
      <c r="J31" s="515"/>
      <c r="K31" s="257"/>
      <c r="M31" s="136" t="s">
        <v>4519</v>
      </c>
    </row>
    <row r="32" spans="1:17">
      <c r="F32" s="152" t="s">
        <v>3900</v>
      </c>
      <c r="G32" s="530" t="s">
        <v>5052</v>
      </c>
      <c r="H32" s="496"/>
      <c r="I32" s="496"/>
      <c r="J32" s="496"/>
      <c r="L32" s="138" t="s">
        <v>4520</v>
      </c>
    </row>
    <row r="33" spans="1:17">
      <c r="F33" s="152" t="s">
        <v>3901</v>
      </c>
      <c r="G33" s="535" t="s">
        <v>5053</v>
      </c>
      <c r="H33" s="508"/>
      <c r="I33" s="508"/>
      <c r="J33" s="508"/>
      <c r="L33" s="138" t="s">
        <v>4521</v>
      </c>
    </row>
    <row r="34" spans="1:17">
      <c r="F34" s="154" t="s">
        <v>3902</v>
      </c>
      <c r="G34" s="535" t="s">
        <v>5054</v>
      </c>
      <c r="H34" s="508"/>
      <c r="I34" s="508"/>
      <c r="J34" s="508"/>
      <c r="L34" s="138" t="s">
        <v>4522</v>
      </c>
    </row>
    <row r="36" spans="1:17" s="138" customFormat="1" ht="12.6">
      <c r="A36" s="516" t="s">
        <v>5032</v>
      </c>
      <c r="B36" s="516"/>
      <c r="C36" s="517"/>
      <c r="D36" s="517"/>
      <c r="E36" s="517"/>
      <c r="G36" s="340" t="s">
        <v>4997</v>
      </c>
      <c r="H36" s="340"/>
      <c r="I36" s="340" t="s">
        <v>5030</v>
      </c>
      <c r="J36" s="340"/>
      <c r="M36" s="518" t="s">
        <v>4998</v>
      </c>
      <c r="N36" s="518"/>
      <c r="O36" s="519"/>
      <c r="P36" s="519"/>
      <c r="Q36" s="519"/>
    </row>
    <row r="37" spans="1:17" ht="15" customHeight="1">
      <c r="A37" s="494">
        <f>'Quote Worksheet'!$C$12</f>
        <v>0</v>
      </c>
      <c r="B37" s="495"/>
      <c r="C37" s="495"/>
      <c r="D37" s="495"/>
      <c r="E37" s="495"/>
      <c r="G37" s="341">
        <f>'Quote Worksheet'!$F$12</f>
        <v>0</v>
      </c>
      <c r="H37" s="348">
        <f>'Quote Worksheet'!$G$14</f>
        <v>0</v>
      </c>
      <c r="I37" s="348"/>
      <c r="J37" s="348"/>
      <c r="K37" s="348"/>
      <c r="M37" s="520">
        <f>'Quote Worksheet'!$G$15</f>
        <v>0</v>
      </c>
      <c r="N37" s="520"/>
      <c r="O37" s="495"/>
      <c r="P37" s="495"/>
      <c r="Q37" s="495"/>
    </row>
    <row r="38" spans="1:17">
      <c r="D38" s="527"/>
      <c r="E38" s="527"/>
      <c r="G38" s="527"/>
      <c r="H38" s="527"/>
      <c r="J38" s="527"/>
      <c r="K38" s="527"/>
      <c r="M38" s="527"/>
      <c r="N38" s="527"/>
      <c r="P38" s="527"/>
      <c r="Q38" s="527"/>
    </row>
    <row r="39" spans="1:17">
      <c r="A39" s="528" t="s">
        <v>4999</v>
      </c>
      <c r="B39" s="528"/>
      <c r="C39" s="528"/>
      <c r="D39" s="528"/>
      <c r="E39" s="528"/>
      <c r="F39" s="528"/>
      <c r="G39" s="528"/>
      <c r="H39" s="528"/>
      <c r="I39" s="528"/>
      <c r="J39" s="528"/>
      <c r="K39" s="528"/>
      <c r="L39" s="528"/>
      <c r="M39" s="528"/>
      <c r="N39" s="528"/>
      <c r="O39" s="528"/>
      <c r="P39" s="528"/>
      <c r="Q39" s="528"/>
    </row>
    <row r="41" spans="1:17" ht="15.6">
      <c r="A41" s="142" t="s">
        <v>3903</v>
      </c>
      <c r="F41" s="529"/>
      <c r="G41" s="529"/>
      <c r="H41" s="529"/>
      <c r="I41" s="529"/>
      <c r="J41" s="529"/>
      <c r="M41" s="155" t="s">
        <v>3904</v>
      </c>
      <c r="N41" s="491">
        <f ca="1">TODAY()</f>
        <v>45380</v>
      </c>
      <c r="O41" s="492"/>
      <c r="P41" s="492"/>
    </row>
    <row r="42" spans="1:17" ht="15" thickBot="1">
      <c r="L42" s="156"/>
    </row>
    <row r="43" spans="1:17">
      <c r="A43" s="157" t="s">
        <v>3905</v>
      </c>
      <c r="B43" s="158"/>
      <c r="C43" s="158"/>
      <c r="D43" s="158"/>
      <c r="E43" s="158"/>
      <c r="F43" s="158"/>
      <c r="G43" s="158"/>
      <c r="H43" s="158"/>
      <c r="I43" s="158"/>
      <c r="J43" s="158"/>
      <c r="K43" s="158"/>
      <c r="L43" s="158"/>
      <c r="M43" s="158"/>
      <c r="N43" s="158"/>
      <c r="O43" s="158"/>
      <c r="P43" s="158"/>
      <c r="Q43" s="159"/>
    </row>
    <row r="44" spans="1:17">
      <c r="A44" s="521"/>
      <c r="B44" s="522"/>
      <c r="C44" s="522"/>
      <c r="D44" s="522"/>
      <c r="E44" s="522"/>
      <c r="F44" s="522"/>
      <c r="G44" s="522"/>
      <c r="H44" s="522"/>
      <c r="I44" s="522"/>
      <c r="J44" s="522"/>
      <c r="K44" s="522"/>
      <c r="L44" s="522"/>
      <c r="M44" s="522"/>
      <c r="N44" s="522"/>
      <c r="O44" s="522"/>
      <c r="P44" s="522"/>
      <c r="Q44" s="523"/>
    </row>
    <row r="45" spans="1:17">
      <c r="A45" s="521"/>
      <c r="B45" s="522"/>
      <c r="C45" s="522"/>
      <c r="D45" s="522"/>
      <c r="E45" s="522"/>
      <c r="F45" s="522"/>
      <c r="G45" s="522"/>
      <c r="H45" s="522"/>
      <c r="I45" s="522"/>
      <c r="J45" s="522"/>
      <c r="K45" s="522"/>
      <c r="L45" s="522"/>
      <c r="M45" s="522"/>
      <c r="N45" s="522"/>
      <c r="O45" s="522"/>
      <c r="P45" s="522"/>
      <c r="Q45" s="523"/>
    </row>
    <row r="46" spans="1:17" ht="15" thickBot="1">
      <c r="A46" s="524"/>
      <c r="B46" s="525"/>
      <c r="C46" s="525"/>
      <c r="D46" s="525"/>
      <c r="E46" s="525"/>
      <c r="F46" s="525"/>
      <c r="G46" s="525"/>
      <c r="H46" s="525"/>
      <c r="I46" s="525"/>
      <c r="J46" s="525"/>
      <c r="K46" s="525"/>
      <c r="L46" s="525"/>
      <c r="M46" s="525"/>
      <c r="N46" s="525"/>
      <c r="O46" s="525"/>
      <c r="P46" s="525"/>
      <c r="Q46" s="526"/>
    </row>
    <row r="47" spans="1:17">
      <c r="A47" s="160" t="s">
        <v>3906</v>
      </c>
      <c r="B47" s="161"/>
      <c r="C47" s="161"/>
      <c r="D47" s="161"/>
      <c r="E47" s="161"/>
      <c r="F47" s="161"/>
      <c r="G47" s="161"/>
      <c r="H47" s="161"/>
      <c r="I47" s="161"/>
      <c r="J47" s="161"/>
      <c r="K47" s="161"/>
      <c r="L47" s="161"/>
      <c r="M47" s="161"/>
      <c r="N47" s="161"/>
      <c r="O47" s="161"/>
      <c r="P47" s="161"/>
      <c r="Q47" s="161"/>
    </row>
  </sheetData>
  <sheetProtection algorithmName="SHA-512" hashValue="W4TX1IDbg4MhwB2baZ6pexpl8tUPg+zf/QCIVeyJdjdBSihFmh1o7Jz/zduhLabksq1LY3BZ+rZusUZSFmBoHA==" saltValue="lhRekA+PYYAEeX26WbMWpw==" spinCount="100000" sheet="1" objects="1" scenarios="1"/>
  <mergeCells count="35">
    <mergeCell ref="A36:E36"/>
    <mergeCell ref="M36:Q36"/>
    <mergeCell ref="M37:Q37"/>
    <mergeCell ref="A37:E37"/>
    <mergeCell ref="A44:Q46"/>
    <mergeCell ref="D38:E38"/>
    <mergeCell ref="G38:H38"/>
    <mergeCell ref="J38:K38"/>
    <mergeCell ref="M38:N38"/>
    <mergeCell ref="P38:Q38"/>
    <mergeCell ref="A39:Q39"/>
    <mergeCell ref="F41:J41"/>
    <mergeCell ref="N41:P41"/>
    <mergeCell ref="G34:J34"/>
    <mergeCell ref="A29:E29"/>
    <mergeCell ref="G29:J29"/>
    <mergeCell ref="G31:J31"/>
    <mergeCell ref="G32:J32"/>
    <mergeCell ref="G33:J33"/>
    <mergeCell ref="A27:E27"/>
    <mergeCell ref="G27:J27"/>
    <mergeCell ref="O27:Q27"/>
    <mergeCell ref="A28:E28"/>
    <mergeCell ref="G28:J28"/>
    <mergeCell ref="O28:Q28"/>
    <mergeCell ref="H21:K21"/>
    <mergeCell ref="G23:I23"/>
    <mergeCell ref="A26:E26"/>
    <mergeCell ref="G26:J26"/>
    <mergeCell ref="O26:Q26"/>
    <mergeCell ref="A1:Q1"/>
    <mergeCell ref="E16:G16"/>
    <mergeCell ref="E17:H17"/>
    <mergeCell ref="M17:Q17"/>
    <mergeCell ref="E19:H19"/>
  </mergeCells>
  <pageMargins left="0.5" right="0.5" top="1.25" bottom="0.75" header="0.3" footer="0.3"/>
  <pageSetup orientation="portrait" r:id="rId1"/>
  <headerFooter>
    <oddHeader xml:space="preserve">&amp;L&amp;G
&amp;C&amp;9
&amp;R&amp;9Email: orders@legacybp.com
Phone: 570-966-2426
Fax: 570-966-1685
</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601" r:id="rId5" name="Check Box 1">
              <controlPr locked="0" defaultSize="0" autoFill="0" autoLine="0" autoPict="0">
                <anchor moveWithCells="1">
                  <from>
                    <xdr:col>1</xdr:col>
                    <xdr:colOff>45720</xdr:colOff>
                    <xdr:row>4</xdr:row>
                    <xdr:rowOff>22860</xdr:rowOff>
                  </from>
                  <to>
                    <xdr:col>1</xdr:col>
                    <xdr:colOff>266700</xdr:colOff>
                    <xdr:row>5</xdr:row>
                    <xdr:rowOff>0</xdr:rowOff>
                  </to>
                </anchor>
              </controlPr>
            </control>
          </mc:Choice>
        </mc:AlternateContent>
        <mc:AlternateContent xmlns:mc="http://schemas.openxmlformats.org/markup-compatibility/2006">
          <mc:Choice Requires="x14">
            <control shapeId="25602" r:id="rId6" name="Check Box 2">
              <controlPr locked="0" defaultSize="0" autoFill="0" autoLine="0" autoPict="0">
                <anchor moveWithCells="1">
                  <from>
                    <xdr:col>1</xdr:col>
                    <xdr:colOff>38100</xdr:colOff>
                    <xdr:row>8</xdr:row>
                    <xdr:rowOff>7620</xdr:rowOff>
                  </from>
                  <to>
                    <xdr:col>1</xdr:col>
                    <xdr:colOff>259080</xdr:colOff>
                    <xdr:row>9</xdr:row>
                    <xdr:rowOff>0</xdr:rowOff>
                  </to>
                </anchor>
              </controlPr>
            </control>
          </mc:Choice>
        </mc:AlternateContent>
        <mc:AlternateContent xmlns:mc="http://schemas.openxmlformats.org/markup-compatibility/2006">
          <mc:Choice Requires="x14">
            <control shapeId="25603" r:id="rId7" name="Check Box 3">
              <controlPr locked="0" defaultSize="0" autoFill="0" autoLine="0" autoPict="0">
                <anchor moveWithCells="1">
                  <from>
                    <xdr:col>12</xdr:col>
                    <xdr:colOff>182880</xdr:colOff>
                    <xdr:row>37</xdr:row>
                    <xdr:rowOff>190500</xdr:rowOff>
                  </from>
                  <to>
                    <xdr:col>13</xdr:col>
                    <xdr:colOff>76200</xdr:colOff>
                    <xdr:row>39</xdr:row>
                    <xdr:rowOff>30480</xdr:rowOff>
                  </to>
                </anchor>
              </controlPr>
            </control>
          </mc:Choice>
        </mc:AlternateContent>
        <mc:AlternateContent xmlns:mc="http://schemas.openxmlformats.org/markup-compatibility/2006">
          <mc:Choice Requires="x14">
            <control shapeId="25604" r:id="rId8" name="Check Box 4">
              <controlPr locked="0" defaultSize="0" autoFill="0" autoLine="0" autoPict="0">
                <anchor moveWithCells="1">
                  <from>
                    <xdr:col>14</xdr:col>
                    <xdr:colOff>106680</xdr:colOff>
                    <xdr:row>37</xdr:row>
                    <xdr:rowOff>182880</xdr:rowOff>
                  </from>
                  <to>
                    <xdr:col>15</xdr:col>
                    <xdr:colOff>182880</xdr:colOff>
                    <xdr:row>39</xdr:row>
                    <xdr:rowOff>22860</xdr:rowOff>
                  </to>
                </anchor>
              </controlPr>
            </control>
          </mc:Choice>
        </mc:AlternateContent>
        <mc:AlternateContent xmlns:mc="http://schemas.openxmlformats.org/markup-compatibility/2006">
          <mc:Choice Requires="x14">
            <control shapeId="25605" r:id="rId9" name="Check Box 5">
              <controlPr locked="0" defaultSize="0" autoFill="0" autoLine="0" autoPict="0">
                <anchor moveWithCells="1">
                  <from>
                    <xdr:col>10</xdr:col>
                    <xdr:colOff>312420</xdr:colOff>
                    <xdr:row>29</xdr:row>
                    <xdr:rowOff>76200</xdr:rowOff>
                  </from>
                  <to>
                    <xdr:col>12</xdr:col>
                    <xdr:colOff>7620</xdr:colOff>
                    <xdr:row>31</xdr:row>
                    <xdr:rowOff>7620</xdr:rowOff>
                  </to>
                </anchor>
              </controlPr>
            </control>
          </mc:Choice>
        </mc:AlternateContent>
        <mc:AlternateContent xmlns:mc="http://schemas.openxmlformats.org/markup-compatibility/2006">
          <mc:Choice Requires="x14">
            <control shapeId="25606" r:id="rId10" name="Check Box 6">
              <controlPr locked="0" defaultSize="0" autoFill="0" autoLine="0" autoPict="0">
                <anchor moveWithCells="1">
                  <from>
                    <xdr:col>10</xdr:col>
                    <xdr:colOff>312420</xdr:colOff>
                    <xdr:row>30</xdr:row>
                    <xdr:rowOff>7620</xdr:rowOff>
                  </from>
                  <to>
                    <xdr:col>12</xdr:col>
                    <xdr:colOff>7620</xdr:colOff>
                    <xdr:row>31</xdr:row>
                    <xdr:rowOff>30480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2439030AD93B044B89F1D04D80C59DA" ma:contentTypeVersion="18" ma:contentTypeDescription="Create a new document." ma:contentTypeScope="" ma:versionID="8af8f89787e1f2a6c11496bea4788215">
  <xsd:schema xmlns:xsd="http://www.w3.org/2001/XMLSchema" xmlns:xs="http://www.w3.org/2001/XMLSchema" xmlns:p="http://schemas.microsoft.com/office/2006/metadata/properties" xmlns:ns2="96f19db6-9be3-4d90-a7bb-492348a8d558" xmlns:ns3="64674b8c-b714-406a-a876-1fbbfd6da072" targetNamespace="http://schemas.microsoft.com/office/2006/metadata/properties" ma:root="true" ma:fieldsID="a509f416b7ee593383e21cbb7e64f98a" ns2:_="" ns3:_="">
    <xsd:import namespace="96f19db6-9be3-4d90-a7bb-492348a8d558"/>
    <xsd:import namespace="64674b8c-b714-406a-a876-1fbbfd6da07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f19db6-9be3-4d90-a7bb-492348a8d5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9e1bd37-b5a6-48f2-a141-d5d29951cd0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4674b8c-b714-406a-a876-1fbbfd6da07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02b10d9-c95f-48bd-b950-e4e116ed8055}" ma:internalName="TaxCatchAll" ma:showField="CatchAllData" ma:web="64674b8c-b714-406a-a876-1fbbfd6da07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788677-B1D7-4E09-96CC-23CDC6A6A933}">
  <ds:schemaRefs>
    <ds:schemaRef ds:uri="http://schemas.microsoft.com/sharepoint/v3/contenttype/forms"/>
  </ds:schemaRefs>
</ds:datastoreItem>
</file>

<file path=customXml/itemProps2.xml><?xml version="1.0" encoding="utf-8"?>
<ds:datastoreItem xmlns:ds="http://schemas.openxmlformats.org/officeDocument/2006/customXml" ds:itemID="{ADADB0CA-A50B-4F41-9927-B2059D76EA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f19db6-9be3-4d90-a7bb-492348a8d558"/>
    <ds:schemaRef ds:uri="64674b8c-b714-406a-a876-1fbbfd6da07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CF Calcs</vt:lpstr>
      <vt:lpstr>Values</vt:lpstr>
      <vt:lpstr>Sheet1</vt:lpstr>
      <vt:lpstr>Instructions</vt:lpstr>
      <vt:lpstr>Quote Worksheet</vt:lpstr>
      <vt:lpstr>Sheet2</vt:lpstr>
      <vt:lpstr>Style # Reference Page</vt:lpstr>
      <vt:lpstr>Pricing Recap</vt:lpstr>
      <vt:lpstr>Order Cover Page</vt:lpstr>
      <vt:lpstr>Name List</vt:lpstr>
      <vt:lpstr>Sheet5</vt:lpstr>
      <vt:lpstr>Specialty Finish Agreement</vt:lpstr>
      <vt:lpstr>CFLU</vt:lpstr>
      <vt:lpstr>DESCLU</vt:lpstr>
      <vt:lpstr>DISTRESSLU</vt:lpstr>
      <vt:lpstr>FINISHLU</vt:lpstr>
      <vt:lpstr>GLAZELU</vt:lpstr>
      <vt:lpstr>JUNOLU</vt:lpstr>
      <vt:lpstr>NAMELU</vt:lpstr>
      <vt:lpstr>NOMENLU</vt:lpstr>
      <vt:lpstr>numberLU</vt:lpstr>
      <vt:lpstr>NUMLU</vt:lpstr>
      <vt:lpstr>OPTIONSLU</vt:lpstr>
      <vt:lpstr>PLYOPTLU</vt:lpstr>
      <vt:lpstr>PRICELU</vt:lpstr>
      <vt:lpstr>'Pricing Recap'!Print_Area</vt:lpstr>
      <vt:lpstr>'Quote Worksheet'!Print_Area</vt:lpstr>
      <vt:lpstr>Values!Print_Area</vt:lpstr>
      <vt:lpstr>RESDELLU</vt:lpstr>
      <vt:lpstr>SIDELU</vt:lpstr>
      <vt:lpstr>STRATALU</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 Rodichok</dc:creator>
  <cp:lastModifiedBy>Heidi J. De Young, CKD</cp:lastModifiedBy>
  <cp:lastPrinted>2024-03-29T12:34:59Z</cp:lastPrinted>
  <dcterms:created xsi:type="dcterms:W3CDTF">2013-01-15T12:31:50Z</dcterms:created>
  <dcterms:modified xsi:type="dcterms:W3CDTF">2024-03-29T12:35:09Z</dcterms:modified>
</cp:coreProperties>
</file>